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International Expense Tracker\"/>
    </mc:Choice>
  </mc:AlternateContent>
  <xr:revisionPtr revIDLastSave="43" documentId="8_{D2DDC8BB-5670-420B-B596-7A7AA730BBAD}" xr6:coauthVersionLast="45" xr6:coauthVersionMax="45" xr10:uidLastSave="{8C8B06E3-1552-46C0-9368-467275F82E26}"/>
  <workbookProtection workbookAlgorithmName="SHA-512" workbookHashValue="zZKeEWK6BaKKKhoFiu7Em2tli1/u7BJAO//7TGt4ueojs95ZtHQNz8oxLCMhwBgCRe6wH+efEwoZFLj7rKzxFA==" workbookSaltValue="pOaWqu3FASVzIuR/0/ntTA==" workbookSpinCount="100000" lockStructure="1"/>
  <bookViews>
    <workbookView xWindow="-120" yWindow="-120" windowWidth="20730" windowHeight="11160" xr2:uid="{0E7D7935-4680-4992-BDAF-3446C24E3D4D}"/>
  </bookViews>
  <sheets>
    <sheet name="Intro &amp; Setup" sheetId="1" r:id="rId1"/>
    <sheet name="Expenses" sheetId="2" r:id="rId2"/>
    <sheet name="Client List" sheetId="3" r:id="rId3"/>
    <sheet name="Client Report" sheetId="4" r:id="rId4"/>
  </sheets>
  <definedNames>
    <definedName name="_xlnm._FilterDatabase" localSheetId="2" hidden="1">'Client List'!$B$10:$B$15</definedName>
    <definedName name="_xlnm._FilterDatabase" localSheetId="1" hidden="1">Expenses!$B$10:$H$20</definedName>
    <definedName name="_xlnm.Print_Area" localSheetId="2">'Client List'!$A$1:$P$161</definedName>
    <definedName name="_xlnm.Print_Area" localSheetId="3">'Client Report'!$A$1:$AO$50</definedName>
    <definedName name="_xlnm.Print_Area" localSheetId="1">Expenses!$A$1:$K$2511</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60" i="3" l="1"/>
  <c r="U159" i="3"/>
  <c r="U158" i="3"/>
  <c r="U157" i="3"/>
  <c r="U156" i="3"/>
  <c r="U155" i="3"/>
  <c r="U154" i="3"/>
  <c r="U153" i="3"/>
  <c r="U152" i="3"/>
  <c r="U151" i="3"/>
  <c r="U150" i="3"/>
  <c r="U149" i="3"/>
  <c r="U148" i="3"/>
  <c r="U147" i="3"/>
  <c r="U146" i="3"/>
  <c r="U145" i="3"/>
  <c r="U144" i="3"/>
  <c r="U143" i="3"/>
  <c r="U142" i="3"/>
  <c r="U141" i="3"/>
  <c r="U140" i="3"/>
  <c r="U139" i="3"/>
  <c r="U138" i="3"/>
  <c r="U137" i="3"/>
  <c r="U136" i="3"/>
  <c r="U135" i="3"/>
  <c r="U134" i="3"/>
  <c r="U133" i="3"/>
  <c r="U132" i="3"/>
  <c r="U131" i="3"/>
  <c r="U130" i="3"/>
  <c r="U129" i="3"/>
  <c r="U128" i="3"/>
  <c r="U127" i="3"/>
  <c r="U126" i="3"/>
  <c r="U125" i="3"/>
  <c r="U124" i="3"/>
  <c r="U123" i="3"/>
  <c r="U122" i="3"/>
  <c r="U121" i="3"/>
  <c r="U120" i="3"/>
  <c r="U119" i="3"/>
  <c r="U118" i="3"/>
  <c r="U117" i="3"/>
  <c r="U116" i="3"/>
  <c r="U115" i="3"/>
  <c r="U114" i="3"/>
  <c r="U113" i="3"/>
  <c r="U112" i="3"/>
  <c r="U111" i="3"/>
  <c r="U110" i="3"/>
  <c r="U109" i="3"/>
  <c r="U108" i="3"/>
  <c r="U107" i="3"/>
  <c r="U106" i="3"/>
  <c r="U105" i="3"/>
  <c r="U104" i="3"/>
  <c r="U103" i="3"/>
  <c r="U102" i="3"/>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D4" i="3"/>
  <c r="U7" i="3" l="1"/>
  <c r="B8" i="3" s="1"/>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1" i="2"/>
  <c r="BA10" i="4"/>
  <c r="BA11" i="4"/>
  <c r="BA12" i="4"/>
  <c r="BA13" i="4"/>
  <c r="BA14" i="4"/>
  <c r="BA15" i="4"/>
  <c r="BA16" i="4"/>
  <c r="BA17" i="4"/>
  <c r="BA18" i="4"/>
  <c r="BA19" i="4"/>
  <c r="BA20" i="4"/>
  <c r="BA21" i="4"/>
  <c r="BA22" i="4"/>
  <c r="BA23" i="4"/>
  <c r="BA24" i="4"/>
  <c r="BA25" i="4"/>
  <c r="BA26" i="4"/>
  <c r="BA27" i="4"/>
  <c r="BA28" i="4"/>
  <c r="BA29" i="4"/>
  <c r="BA30" i="4"/>
  <c r="BA31" i="4"/>
  <c r="BA32" i="4"/>
  <c r="BA33" i="4"/>
  <c r="BA34" i="4"/>
  <c r="BA35" i="4"/>
  <c r="BA36" i="4"/>
  <c r="BA37" i="4"/>
  <c r="BA38" i="4"/>
  <c r="BA39" i="4"/>
  <c r="BA40" i="4"/>
  <c r="BA41" i="4"/>
  <c r="BA42" i="4"/>
  <c r="BA43" i="4"/>
  <c r="BA44" i="4"/>
  <c r="BA45" i="4"/>
  <c r="BA46" i="4"/>
  <c r="BA47" i="4"/>
  <c r="BA48" i="4"/>
  <c r="BA49" i="4"/>
  <c r="BA50" i="4"/>
  <c r="BA51" i="4"/>
  <c r="BA52" i="4"/>
  <c r="BA53" i="4"/>
  <c r="BA54" i="4"/>
  <c r="BA55" i="4"/>
  <c r="BA56" i="4"/>
  <c r="BA57" i="4"/>
  <c r="BA58" i="4"/>
  <c r="BA59" i="4"/>
  <c r="BA60" i="4"/>
  <c r="BA61" i="4"/>
  <c r="BA62" i="4"/>
  <c r="BA63" i="4"/>
  <c r="BA64" i="4"/>
  <c r="BA65" i="4"/>
  <c r="BA66" i="4"/>
  <c r="BA67" i="4"/>
  <c r="BA68" i="4"/>
  <c r="BA69" i="4"/>
  <c r="BA70" i="4"/>
  <c r="BA71" i="4"/>
  <c r="BA72" i="4"/>
  <c r="BA73" i="4"/>
  <c r="BA74" i="4"/>
  <c r="BA75" i="4"/>
  <c r="BA76" i="4"/>
  <c r="BA77" i="4"/>
  <c r="BA78" i="4"/>
  <c r="BA79" i="4"/>
  <c r="BA80" i="4"/>
  <c r="BA81" i="4"/>
  <c r="BA82" i="4"/>
  <c r="BA83" i="4"/>
  <c r="BA84" i="4"/>
  <c r="BA85" i="4"/>
  <c r="BA86" i="4"/>
  <c r="BA87" i="4"/>
  <c r="BA88" i="4"/>
  <c r="BA89" i="4"/>
  <c r="BA90" i="4"/>
  <c r="BA91" i="4"/>
  <c r="BA92" i="4"/>
  <c r="BA93" i="4"/>
  <c r="BA94" i="4"/>
  <c r="BA95" i="4"/>
  <c r="BA96" i="4"/>
  <c r="BA97" i="4"/>
  <c r="BA98" i="4"/>
  <c r="BA99" i="4"/>
  <c r="BA100" i="4"/>
  <c r="BA101" i="4"/>
  <c r="BA102" i="4"/>
  <c r="BA103" i="4"/>
  <c r="BA104" i="4"/>
  <c r="BA105" i="4"/>
  <c r="BA106" i="4"/>
  <c r="BA107" i="4"/>
  <c r="BA108" i="4"/>
  <c r="BA109" i="4"/>
  <c r="BA110" i="4"/>
  <c r="BA111" i="4"/>
  <c r="BA112" i="4"/>
  <c r="BA113" i="4"/>
  <c r="BA114" i="4"/>
  <c r="BA115" i="4"/>
  <c r="BA116" i="4"/>
  <c r="BA117" i="4"/>
  <c r="BA118" i="4"/>
  <c r="BA119" i="4"/>
  <c r="BA120" i="4"/>
  <c r="BA121" i="4"/>
  <c r="BA122" i="4"/>
  <c r="BA123" i="4"/>
  <c r="BA124" i="4"/>
  <c r="BA125" i="4"/>
  <c r="BA126" i="4"/>
  <c r="BA127" i="4"/>
  <c r="BA128" i="4"/>
  <c r="BA129" i="4"/>
  <c r="BA130" i="4"/>
  <c r="BA131" i="4"/>
  <c r="BA132" i="4"/>
  <c r="BA133" i="4"/>
  <c r="BA134" i="4"/>
  <c r="BA135" i="4"/>
  <c r="BA136" i="4"/>
  <c r="BA137" i="4"/>
  <c r="BA138" i="4"/>
  <c r="BA139" i="4"/>
  <c r="BA140" i="4"/>
  <c r="BA141" i="4"/>
  <c r="BA142" i="4"/>
  <c r="BA143" i="4"/>
  <c r="BA144" i="4"/>
  <c r="BA145" i="4"/>
  <c r="BA146" i="4"/>
  <c r="BA147" i="4"/>
  <c r="BA148" i="4"/>
  <c r="BA149" i="4"/>
  <c r="BA150" i="4"/>
  <c r="BA151" i="4"/>
  <c r="BA152" i="4"/>
  <c r="BA153" i="4"/>
  <c r="BA154" i="4"/>
  <c r="BA155" i="4"/>
  <c r="BA156" i="4"/>
  <c r="BA157" i="4"/>
  <c r="BA158" i="4"/>
  <c r="BA9" i="4"/>
  <c r="G7" i="4"/>
  <c r="S8" i="4"/>
  <c r="AC2510" i="2"/>
  <c r="AC2118" i="2"/>
  <c r="AC1950" i="2"/>
  <c r="AC1798" i="2"/>
  <c r="AC1646" i="2"/>
  <c r="AC1514" i="2"/>
  <c r="AC1402" i="2"/>
  <c r="AC1146" i="2"/>
  <c r="AC890" i="2"/>
  <c r="AC634" i="2"/>
  <c r="AC549" i="2"/>
  <c r="AC485" i="2"/>
  <c r="AC421" i="2"/>
  <c r="AC357" i="2"/>
  <c r="AC293" i="2"/>
  <c r="AC229" i="2"/>
  <c r="AC201" i="2"/>
  <c r="AC185" i="2"/>
  <c r="AC170" i="2"/>
  <c r="AC158" i="2"/>
  <c r="AC142" i="2"/>
  <c r="AC85" i="2"/>
  <c r="AC73" i="2"/>
  <c r="AC57" i="2"/>
  <c r="AC42" i="2"/>
  <c r="AC30" i="2"/>
  <c r="AB2510" i="2"/>
  <c r="AB2509" i="2"/>
  <c r="AB2508" i="2"/>
  <c r="AB2507" i="2"/>
  <c r="AB2506" i="2"/>
  <c r="AB2505" i="2"/>
  <c r="AB2504" i="2"/>
  <c r="AB2503" i="2"/>
  <c r="AB2502" i="2"/>
  <c r="AB2501" i="2"/>
  <c r="AB2500" i="2"/>
  <c r="AB2499" i="2"/>
  <c r="AB2498" i="2"/>
  <c r="AB2497" i="2"/>
  <c r="AB2496" i="2"/>
  <c r="AB2495" i="2"/>
  <c r="AB2494" i="2"/>
  <c r="AB2493" i="2"/>
  <c r="AB2492" i="2"/>
  <c r="AB2491" i="2"/>
  <c r="AB2490" i="2"/>
  <c r="AB2489" i="2"/>
  <c r="AB2488" i="2"/>
  <c r="AB2487" i="2"/>
  <c r="AB2486" i="2"/>
  <c r="AB2485" i="2"/>
  <c r="AB2484" i="2"/>
  <c r="AB2483" i="2"/>
  <c r="AB2482" i="2"/>
  <c r="AB2481" i="2"/>
  <c r="AB2480" i="2"/>
  <c r="AB2479" i="2"/>
  <c r="AB2478" i="2"/>
  <c r="AB2477" i="2"/>
  <c r="AB2476" i="2"/>
  <c r="AB2475" i="2"/>
  <c r="AB2474" i="2"/>
  <c r="AB2473" i="2"/>
  <c r="AB2472" i="2"/>
  <c r="AB2471" i="2"/>
  <c r="AB2470" i="2"/>
  <c r="AB2469" i="2"/>
  <c r="AB2468" i="2"/>
  <c r="AB2467" i="2"/>
  <c r="AB2466" i="2"/>
  <c r="AB2465" i="2"/>
  <c r="AB2464" i="2"/>
  <c r="AB2463" i="2"/>
  <c r="AB2462" i="2"/>
  <c r="AB2461" i="2"/>
  <c r="AB2460" i="2"/>
  <c r="AB2459" i="2"/>
  <c r="AB2458" i="2"/>
  <c r="AB2457" i="2"/>
  <c r="AB2456" i="2"/>
  <c r="AB2455" i="2"/>
  <c r="AB2454" i="2"/>
  <c r="AB2453" i="2"/>
  <c r="AB2452" i="2"/>
  <c r="AB2451" i="2"/>
  <c r="AB2450" i="2"/>
  <c r="AB2449" i="2"/>
  <c r="AB2448" i="2"/>
  <c r="AB2447" i="2"/>
  <c r="AB2446" i="2"/>
  <c r="AB2445" i="2"/>
  <c r="AB2444" i="2"/>
  <c r="AB2443" i="2"/>
  <c r="AB2442" i="2"/>
  <c r="AB2441" i="2"/>
  <c r="AB2440" i="2"/>
  <c r="AB2439" i="2"/>
  <c r="AB2438" i="2"/>
  <c r="AB2437" i="2"/>
  <c r="AB2436" i="2"/>
  <c r="AB2435" i="2"/>
  <c r="AB2434" i="2"/>
  <c r="AB2433" i="2"/>
  <c r="AB2432" i="2"/>
  <c r="AB2431" i="2"/>
  <c r="AB2430" i="2"/>
  <c r="AB2429" i="2"/>
  <c r="AB2428" i="2"/>
  <c r="AB2427" i="2"/>
  <c r="AB2426" i="2"/>
  <c r="AB2425" i="2"/>
  <c r="AB2424" i="2"/>
  <c r="AB2423" i="2"/>
  <c r="AB2422" i="2"/>
  <c r="AB2421" i="2"/>
  <c r="AB2420" i="2"/>
  <c r="AB2419" i="2"/>
  <c r="AB2418" i="2"/>
  <c r="AB2417" i="2"/>
  <c r="AB2416" i="2"/>
  <c r="AB2415" i="2"/>
  <c r="AB2414" i="2"/>
  <c r="AB2413" i="2"/>
  <c r="AB2412" i="2"/>
  <c r="AB2411" i="2"/>
  <c r="AB2410" i="2"/>
  <c r="AB2409" i="2"/>
  <c r="AB2408" i="2"/>
  <c r="AB2407" i="2"/>
  <c r="AB2406" i="2"/>
  <c r="AB2405" i="2"/>
  <c r="AB2404" i="2"/>
  <c r="AB2403" i="2"/>
  <c r="AB2402" i="2"/>
  <c r="AB2401" i="2"/>
  <c r="AB2400" i="2"/>
  <c r="AB2399" i="2"/>
  <c r="AB2398" i="2"/>
  <c r="AB2397" i="2"/>
  <c r="AB2396" i="2"/>
  <c r="AB2395" i="2"/>
  <c r="AB2394" i="2"/>
  <c r="AB2393" i="2"/>
  <c r="AB2392" i="2"/>
  <c r="AB2391" i="2"/>
  <c r="AB2390" i="2"/>
  <c r="AB2389" i="2"/>
  <c r="AB2388" i="2"/>
  <c r="AB2387" i="2"/>
  <c r="AB2386" i="2"/>
  <c r="AB2385" i="2"/>
  <c r="AB2384" i="2"/>
  <c r="AB2383" i="2"/>
  <c r="AB2382" i="2"/>
  <c r="AB2381" i="2"/>
  <c r="AB2380" i="2"/>
  <c r="AB2379" i="2"/>
  <c r="AB2378" i="2"/>
  <c r="AB2377" i="2"/>
  <c r="AB2376" i="2"/>
  <c r="AB2375" i="2"/>
  <c r="AB2374" i="2"/>
  <c r="AB2373" i="2"/>
  <c r="AB2372" i="2"/>
  <c r="AB2371" i="2"/>
  <c r="AB2370" i="2"/>
  <c r="AB2369" i="2"/>
  <c r="AB2368" i="2"/>
  <c r="AB2367" i="2"/>
  <c r="AB2366" i="2"/>
  <c r="AB2365" i="2"/>
  <c r="AB2364" i="2"/>
  <c r="AB2363" i="2"/>
  <c r="AB2362" i="2"/>
  <c r="AB2361" i="2"/>
  <c r="AB2360" i="2"/>
  <c r="AB2359" i="2"/>
  <c r="AB2358" i="2"/>
  <c r="AB2357" i="2"/>
  <c r="AB2356" i="2"/>
  <c r="AB2355" i="2"/>
  <c r="AB2354" i="2"/>
  <c r="AB2353" i="2"/>
  <c r="AB2352" i="2"/>
  <c r="AB2351" i="2"/>
  <c r="AB2350" i="2"/>
  <c r="AB2349" i="2"/>
  <c r="AB2348" i="2"/>
  <c r="AB2347" i="2"/>
  <c r="AB2346" i="2"/>
  <c r="AB2345" i="2"/>
  <c r="AB2344" i="2"/>
  <c r="AB2343" i="2"/>
  <c r="AB2342" i="2"/>
  <c r="AB2341" i="2"/>
  <c r="AB2340" i="2"/>
  <c r="AB2339" i="2"/>
  <c r="AB2338" i="2"/>
  <c r="AB2337" i="2"/>
  <c r="AB2336" i="2"/>
  <c r="AB2335" i="2"/>
  <c r="AB2334" i="2"/>
  <c r="AB2333" i="2"/>
  <c r="AB2332" i="2"/>
  <c r="AB2331" i="2"/>
  <c r="AB2330" i="2"/>
  <c r="AB2329" i="2"/>
  <c r="AB2328" i="2"/>
  <c r="AB2327" i="2"/>
  <c r="AB2326" i="2"/>
  <c r="AB2325" i="2"/>
  <c r="AB2324" i="2"/>
  <c r="AB2323" i="2"/>
  <c r="AB2322" i="2"/>
  <c r="AB2321" i="2"/>
  <c r="AB2320" i="2"/>
  <c r="AB2319" i="2"/>
  <c r="AB2318" i="2"/>
  <c r="AB2317" i="2"/>
  <c r="AB2316" i="2"/>
  <c r="AB2315" i="2"/>
  <c r="AB2314" i="2"/>
  <c r="AB2313" i="2"/>
  <c r="AB2312" i="2"/>
  <c r="AB2311" i="2"/>
  <c r="AB2310" i="2"/>
  <c r="AB2309" i="2"/>
  <c r="AB2308" i="2"/>
  <c r="AB2307" i="2"/>
  <c r="AB2306" i="2"/>
  <c r="AB2305" i="2"/>
  <c r="AB2304" i="2"/>
  <c r="AB2303" i="2"/>
  <c r="AB2302" i="2"/>
  <c r="AB2301" i="2"/>
  <c r="AB2300" i="2"/>
  <c r="AB2299" i="2"/>
  <c r="AB2298" i="2"/>
  <c r="AB2297" i="2"/>
  <c r="AB2296" i="2"/>
  <c r="AB2295" i="2"/>
  <c r="AB2294" i="2"/>
  <c r="AB2293" i="2"/>
  <c r="AB2292" i="2"/>
  <c r="AB2291" i="2"/>
  <c r="AB2290" i="2"/>
  <c r="AB2289" i="2"/>
  <c r="AB2288" i="2"/>
  <c r="AB2287" i="2"/>
  <c r="AB2286" i="2"/>
  <c r="AB2285" i="2"/>
  <c r="AB2284" i="2"/>
  <c r="AB2283" i="2"/>
  <c r="AB2282" i="2"/>
  <c r="AB2281" i="2"/>
  <c r="AB2280" i="2"/>
  <c r="AB2279" i="2"/>
  <c r="AB2278" i="2"/>
  <c r="AB2277" i="2"/>
  <c r="AB2276" i="2"/>
  <c r="AB2275" i="2"/>
  <c r="AB2274" i="2"/>
  <c r="AB2273" i="2"/>
  <c r="AB2272" i="2"/>
  <c r="AB2271" i="2"/>
  <c r="AB2270" i="2"/>
  <c r="AB2269" i="2"/>
  <c r="AB2268" i="2"/>
  <c r="AB2267" i="2"/>
  <c r="AB2266" i="2"/>
  <c r="AB2265" i="2"/>
  <c r="AB2264" i="2"/>
  <c r="AB2263" i="2"/>
  <c r="AB2262" i="2"/>
  <c r="AB2261" i="2"/>
  <c r="AB2260" i="2"/>
  <c r="AB2259" i="2"/>
  <c r="AB2258" i="2"/>
  <c r="AB2257" i="2"/>
  <c r="AB2256" i="2"/>
  <c r="AB2255" i="2"/>
  <c r="AB2254" i="2"/>
  <c r="AB2253" i="2"/>
  <c r="AB2252" i="2"/>
  <c r="AB2251" i="2"/>
  <c r="AB2250" i="2"/>
  <c r="AB2249" i="2"/>
  <c r="AB2248" i="2"/>
  <c r="AB2247" i="2"/>
  <c r="AB2246" i="2"/>
  <c r="AB2245" i="2"/>
  <c r="AB2244" i="2"/>
  <c r="AB2243" i="2"/>
  <c r="AB2242" i="2"/>
  <c r="AB2241" i="2"/>
  <c r="AB2240" i="2"/>
  <c r="AB2239" i="2"/>
  <c r="AB2238" i="2"/>
  <c r="AB2237" i="2"/>
  <c r="AB2236" i="2"/>
  <c r="AB2235" i="2"/>
  <c r="AB2234" i="2"/>
  <c r="AB2233" i="2"/>
  <c r="AB2232" i="2"/>
  <c r="AB2231" i="2"/>
  <c r="AB2230" i="2"/>
  <c r="AB2229" i="2"/>
  <c r="AB2228" i="2"/>
  <c r="AB2227" i="2"/>
  <c r="AB2226" i="2"/>
  <c r="AB2225" i="2"/>
  <c r="AB2224" i="2"/>
  <c r="AB2223" i="2"/>
  <c r="AB2222" i="2"/>
  <c r="AB2221" i="2"/>
  <c r="AB2220" i="2"/>
  <c r="AB2219" i="2"/>
  <c r="AB2218" i="2"/>
  <c r="AB2217" i="2"/>
  <c r="AB2216" i="2"/>
  <c r="AB2215" i="2"/>
  <c r="AB2214" i="2"/>
  <c r="AB2213" i="2"/>
  <c r="AB2212" i="2"/>
  <c r="AB2211" i="2"/>
  <c r="AB2210" i="2"/>
  <c r="AB2209" i="2"/>
  <c r="AB2208" i="2"/>
  <c r="AB2207" i="2"/>
  <c r="AB2206" i="2"/>
  <c r="AB2205" i="2"/>
  <c r="AB2204" i="2"/>
  <c r="AB2203" i="2"/>
  <c r="AB2202" i="2"/>
  <c r="AB2201" i="2"/>
  <c r="AB2200" i="2"/>
  <c r="AB2199" i="2"/>
  <c r="AB2198" i="2"/>
  <c r="AB2197" i="2"/>
  <c r="AB2196" i="2"/>
  <c r="AB2195" i="2"/>
  <c r="AB2194" i="2"/>
  <c r="AB2193" i="2"/>
  <c r="AB2192" i="2"/>
  <c r="AB2191" i="2"/>
  <c r="AB2190" i="2"/>
  <c r="AB2189" i="2"/>
  <c r="AB2188" i="2"/>
  <c r="AB2187" i="2"/>
  <c r="AB2186" i="2"/>
  <c r="AB2185" i="2"/>
  <c r="AB2184" i="2"/>
  <c r="AB2183" i="2"/>
  <c r="AB2182" i="2"/>
  <c r="AB2181" i="2"/>
  <c r="AB2180" i="2"/>
  <c r="AB2179" i="2"/>
  <c r="AB2178" i="2"/>
  <c r="AB2177" i="2"/>
  <c r="AB2176" i="2"/>
  <c r="AB2175" i="2"/>
  <c r="AB2174" i="2"/>
  <c r="AB2173" i="2"/>
  <c r="AB2172" i="2"/>
  <c r="AB2171" i="2"/>
  <c r="AB2170" i="2"/>
  <c r="AB2169" i="2"/>
  <c r="AB2168" i="2"/>
  <c r="AB2167" i="2"/>
  <c r="AB2166" i="2"/>
  <c r="AB2165" i="2"/>
  <c r="AB2164" i="2"/>
  <c r="AB2163" i="2"/>
  <c r="AB2162" i="2"/>
  <c r="AB2161" i="2"/>
  <c r="AB2160" i="2"/>
  <c r="AB2159" i="2"/>
  <c r="AB2158" i="2"/>
  <c r="AB2157" i="2"/>
  <c r="AB2156" i="2"/>
  <c r="AB2155" i="2"/>
  <c r="AB2154" i="2"/>
  <c r="AB2153" i="2"/>
  <c r="AB2152" i="2"/>
  <c r="AB2151" i="2"/>
  <c r="AB2150" i="2"/>
  <c r="AB2149" i="2"/>
  <c r="AB2148" i="2"/>
  <c r="AB2147" i="2"/>
  <c r="AB2146" i="2"/>
  <c r="AB2145" i="2"/>
  <c r="AB2144" i="2"/>
  <c r="AB2143" i="2"/>
  <c r="AB2142" i="2"/>
  <c r="AB2141" i="2"/>
  <c r="AB2140" i="2"/>
  <c r="AB2139" i="2"/>
  <c r="AB2138" i="2"/>
  <c r="AB2137" i="2"/>
  <c r="AB2136" i="2"/>
  <c r="AB2135" i="2"/>
  <c r="AB2134" i="2"/>
  <c r="AB2133" i="2"/>
  <c r="AB2132" i="2"/>
  <c r="AB2131" i="2"/>
  <c r="AB2130" i="2"/>
  <c r="AB2129" i="2"/>
  <c r="AB2128" i="2"/>
  <c r="AB2127" i="2"/>
  <c r="AB2126" i="2"/>
  <c r="AB2125" i="2"/>
  <c r="AB2124" i="2"/>
  <c r="AB2123" i="2"/>
  <c r="AB2122" i="2"/>
  <c r="AB2121" i="2"/>
  <c r="AB2120" i="2"/>
  <c r="AB2119" i="2"/>
  <c r="AB2118" i="2"/>
  <c r="AB2117" i="2"/>
  <c r="AB2116" i="2"/>
  <c r="AB2115" i="2"/>
  <c r="AB2114" i="2"/>
  <c r="AB2113" i="2"/>
  <c r="AB2112" i="2"/>
  <c r="AB2111" i="2"/>
  <c r="AB2110" i="2"/>
  <c r="AB2109" i="2"/>
  <c r="AB2108" i="2"/>
  <c r="AB2107" i="2"/>
  <c r="AB2106" i="2"/>
  <c r="AB2105" i="2"/>
  <c r="AB2104" i="2"/>
  <c r="AB2103" i="2"/>
  <c r="AB2102" i="2"/>
  <c r="AB2101" i="2"/>
  <c r="AB2100" i="2"/>
  <c r="AB2099" i="2"/>
  <c r="AB2098" i="2"/>
  <c r="AB2097" i="2"/>
  <c r="AB2096" i="2"/>
  <c r="AB2095" i="2"/>
  <c r="AB2094" i="2"/>
  <c r="AB2093" i="2"/>
  <c r="AB2092" i="2"/>
  <c r="AB2091" i="2"/>
  <c r="AB2090" i="2"/>
  <c r="AB2089" i="2"/>
  <c r="AB2088" i="2"/>
  <c r="AB2087" i="2"/>
  <c r="AB2086" i="2"/>
  <c r="AB2085" i="2"/>
  <c r="AB2084" i="2"/>
  <c r="AB2083" i="2"/>
  <c r="AB2082" i="2"/>
  <c r="AB2081" i="2"/>
  <c r="AB2080" i="2"/>
  <c r="AB2079" i="2"/>
  <c r="AB2078" i="2"/>
  <c r="AB2077" i="2"/>
  <c r="AB2076" i="2"/>
  <c r="AB2075" i="2"/>
  <c r="AB2074" i="2"/>
  <c r="AB2073" i="2"/>
  <c r="AB2072" i="2"/>
  <c r="AB2071" i="2"/>
  <c r="AB2070" i="2"/>
  <c r="AB2069" i="2"/>
  <c r="AB2068" i="2"/>
  <c r="AB2067" i="2"/>
  <c r="AB2066" i="2"/>
  <c r="AB2065" i="2"/>
  <c r="AB2064" i="2"/>
  <c r="AB2063" i="2"/>
  <c r="AB2062" i="2"/>
  <c r="AB2061" i="2"/>
  <c r="AB2060" i="2"/>
  <c r="AB2059" i="2"/>
  <c r="AB2058" i="2"/>
  <c r="AB2057" i="2"/>
  <c r="AB2056" i="2"/>
  <c r="AB2055" i="2"/>
  <c r="AB2054" i="2"/>
  <c r="AB2053" i="2"/>
  <c r="AB2052" i="2"/>
  <c r="AB2051" i="2"/>
  <c r="AB2050" i="2"/>
  <c r="AB2049" i="2"/>
  <c r="AB2048" i="2"/>
  <c r="AB2047" i="2"/>
  <c r="AB2046" i="2"/>
  <c r="AB2045" i="2"/>
  <c r="AB2044" i="2"/>
  <c r="AB2043" i="2"/>
  <c r="AB2042" i="2"/>
  <c r="AB2041" i="2"/>
  <c r="AB2040" i="2"/>
  <c r="AB2039" i="2"/>
  <c r="AB2038" i="2"/>
  <c r="AB2037" i="2"/>
  <c r="AB2036" i="2"/>
  <c r="AB2035" i="2"/>
  <c r="AB2034" i="2"/>
  <c r="AB2033" i="2"/>
  <c r="AB2032" i="2"/>
  <c r="AB2031" i="2"/>
  <c r="AB2030" i="2"/>
  <c r="AB2029" i="2"/>
  <c r="AB2028" i="2"/>
  <c r="AB2027" i="2"/>
  <c r="AB2026" i="2"/>
  <c r="AB2025" i="2"/>
  <c r="AB2024" i="2"/>
  <c r="AB2023" i="2"/>
  <c r="AB2022" i="2"/>
  <c r="AB2021" i="2"/>
  <c r="AB2020" i="2"/>
  <c r="AB2019" i="2"/>
  <c r="AB2018" i="2"/>
  <c r="AB2017" i="2"/>
  <c r="AB2016" i="2"/>
  <c r="AB2015" i="2"/>
  <c r="AB2014" i="2"/>
  <c r="AB2013" i="2"/>
  <c r="AB2012" i="2"/>
  <c r="AB2011" i="2"/>
  <c r="AB2010" i="2"/>
  <c r="AB2009" i="2"/>
  <c r="AB2008" i="2"/>
  <c r="AB2007" i="2"/>
  <c r="AB2006" i="2"/>
  <c r="AB2005" i="2"/>
  <c r="AB2004" i="2"/>
  <c r="AB2003" i="2"/>
  <c r="AB2002" i="2"/>
  <c r="AB2001" i="2"/>
  <c r="AB2000" i="2"/>
  <c r="AB1999" i="2"/>
  <c r="AB1998" i="2"/>
  <c r="AB1997" i="2"/>
  <c r="AB1996" i="2"/>
  <c r="AB1995" i="2"/>
  <c r="AB1994" i="2"/>
  <c r="AB1993" i="2"/>
  <c r="AB1992" i="2"/>
  <c r="AB1991" i="2"/>
  <c r="AB1990" i="2"/>
  <c r="AB1989" i="2"/>
  <c r="AB1988" i="2"/>
  <c r="AB1987" i="2"/>
  <c r="AB1986" i="2"/>
  <c r="AB1985" i="2"/>
  <c r="AB1984" i="2"/>
  <c r="AB1983" i="2"/>
  <c r="AB1982" i="2"/>
  <c r="AB1981" i="2"/>
  <c r="AB1980" i="2"/>
  <c r="AB1979" i="2"/>
  <c r="AB1978" i="2"/>
  <c r="AB1977" i="2"/>
  <c r="AB1976" i="2"/>
  <c r="AB1975" i="2"/>
  <c r="AB1974" i="2"/>
  <c r="AB1973" i="2"/>
  <c r="AB1972" i="2"/>
  <c r="AB1971" i="2"/>
  <c r="AB1970" i="2"/>
  <c r="AB1969" i="2"/>
  <c r="AB1968" i="2"/>
  <c r="AB1967" i="2"/>
  <c r="AB1966" i="2"/>
  <c r="AB1965" i="2"/>
  <c r="AB1964" i="2"/>
  <c r="AB1963" i="2"/>
  <c r="AB1962" i="2"/>
  <c r="AB1961" i="2"/>
  <c r="AB1960" i="2"/>
  <c r="AB1959" i="2"/>
  <c r="AB1958" i="2"/>
  <c r="AB1957" i="2"/>
  <c r="AB1956" i="2"/>
  <c r="AB1955" i="2"/>
  <c r="AB1954" i="2"/>
  <c r="AB1953" i="2"/>
  <c r="AB1952" i="2"/>
  <c r="AB1951" i="2"/>
  <c r="AB1950" i="2"/>
  <c r="AB1949" i="2"/>
  <c r="AB1948" i="2"/>
  <c r="AB1947" i="2"/>
  <c r="AB1946" i="2"/>
  <c r="AB1945" i="2"/>
  <c r="AB1944" i="2"/>
  <c r="AB1943" i="2"/>
  <c r="AB1942" i="2"/>
  <c r="AB1941" i="2"/>
  <c r="AB1940" i="2"/>
  <c r="AB1939" i="2"/>
  <c r="AB1938" i="2"/>
  <c r="AB1937" i="2"/>
  <c r="AB1936" i="2"/>
  <c r="AB1935" i="2"/>
  <c r="AB1934" i="2"/>
  <c r="AB1933" i="2"/>
  <c r="AB1932" i="2"/>
  <c r="AB1931" i="2"/>
  <c r="AB1930" i="2"/>
  <c r="AB1929" i="2"/>
  <c r="AB1928" i="2"/>
  <c r="AB1927" i="2"/>
  <c r="AB1926" i="2"/>
  <c r="AB1925" i="2"/>
  <c r="AB1924" i="2"/>
  <c r="AB1923" i="2"/>
  <c r="AB1922" i="2"/>
  <c r="AB1921" i="2"/>
  <c r="AB1920" i="2"/>
  <c r="AB1919" i="2"/>
  <c r="AB1918" i="2"/>
  <c r="AB1917" i="2"/>
  <c r="AB1916" i="2"/>
  <c r="AB1915" i="2"/>
  <c r="AB1914" i="2"/>
  <c r="AB1913" i="2"/>
  <c r="AB1912" i="2"/>
  <c r="AB1911" i="2"/>
  <c r="AB1910" i="2"/>
  <c r="AB1909" i="2"/>
  <c r="AB1908" i="2"/>
  <c r="AB1907" i="2"/>
  <c r="AB1906" i="2"/>
  <c r="AB1905" i="2"/>
  <c r="AB1904" i="2"/>
  <c r="AB1903" i="2"/>
  <c r="AB1902" i="2"/>
  <c r="AB1901" i="2"/>
  <c r="AB1900" i="2"/>
  <c r="AB1899" i="2"/>
  <c r="AB1898" i="2"/>
  <c r="AB1897" i="2"/>
  <c r="AB1896" i="2"/>
  <c r="AB1895" i="2"/>
  <c r="AB1894" i="2"/>
  <c r="AB1893" i="2"/>
  <c r="AB1892" i="2"/>
  <c r="AB1891" i="2"/>
  <c r="AB1890" i="2"/>
  <c r="AB1889" i="2"/>
  <c r="AB1888" i="2"/>
  <c r="AB1887" i="2"/>
  <c r="AB1886" i="2"/>
  <c r="AB1885" i="2"/>
  <c r="AB1884" i="2"/>
  <c r="AB1883" i="2"/>
  <c r="AB1882" i="2"/>
  <c r="AB1881" i="2"/>
  <c r="AB1880" i="2"/>
  <c r="AB1879" i="2"/>
  <c r="AB1878" i="2"/>
  <c r="AB1877" i="2"/>
  <c r="AB1876" i="2"/>
  <c r="AB1875" i="2"/>
  <c r="AB1874" i="2"/>
  <c r="AB1873" i="2"/>
  <c r="AB1872" i="2"/>
  <c r="AB1871" i="2"/>
  <c r="AB1870" i="2"/>
  <c r="AB1869" i="2"/>
  <c r="AB1868" i="2"/>
  <c r="AB1867" i="2"/>
  <c r="AB1866" i="2"/>
  <c r="AB1865" i="2"/>
  <c r="AB1864" i="2"/>
  <c r="AB1863" i="2"/>
  <c r="AB1862" i="2"/>
  <c r="AB1861" i="2"/>
  <c r="AB1860" i="2"/>
  <c r="AB1859" i="2"/>
  <c r="AB1858" i="2"/>
  <c r="AB1857" i="2"/>
  <c r="AB1856" i="2"/>
  <c r="AB1855" i="2"/>
  <c r="AB1854" i="2"/>
  <c r="AB1853" i="2"/>
  <c r="AB1852" i="2"/>
  <c r="AB1851" i="2"/>
  <c r="AB1850" i="2"/>
  <c r="AB1849" i="2"/>
  <c r="AB1848" i="2"/>
  <c r="AB1847" i="2"/>
  <c r="AB1846" i="2"/>
  <c r="AB1845" i="2"/>
  <c r="AB1844" i="2"/>
  <c r="AB1843" i="2"/>
  <c r="AB1842" i="2"/>
  <c r="AB1841" i="2"/>
  <c r="AB1840" i="2"/>
  <c r="AB1839" i="2"/>
  <c r="AB1838" i="2"/>
  <c r="AB1837" i="2"/>
  <c r="AB1836" i="2"/>
  <c r="AB1835" i="2"/>
  <c r="AB1834" i="2"/>
  <c r="AB1833" i="2"/>
  <c r="AB1832" i="2"/>
  <c r="AB1831" i="2"/>
  <c r="AB1830" i="2"/>
  <c r="AB1829" i="2"/>
  <c r="AB1828" i="2"/>
  <c r="AB1827" i="2"/>
  <c r="AB1826" i="2"/>
  <c r="AB1825" i="2"/>
  <c r="AB1824" i="2"/>
  <c r="AB1823" i="2"/>
  <c r="AB1822" i="2"/>
  <c r="AB1821" i="2"/>
  <c r="AB1820" i="2"/>
  <c r="AB1819" i="2"/>
  <c r="AB1818" i="2"/>
  <c r="AB1817" i="2"/>
  <c r="AB1816" i="2"/>
  <c r="AB1815" i="2"/>
  <c r="AB1814" i="2"/>
  <c r="AB1813" i="2"/>
  <c r="AB1812" i="2"/>
  <c r="AB1811" i="2"/>
  <c r="AB1810" i="2"/>
  <c r="AB1809" i="2"/>
  <c r="AB1808" i="2"/>
  <c r="AB1807" i="2"/>
  <c r="AB1806" i="2"/>
  <c r="AB1805" i="2"/>
  <c r="AB1804" i="2"/>
  <c r="AB1803" i="2"/>
  <c r="AB1802" i="2"/>
  <c r="AB1801" i="2"/>
  <c r="AB1800" i="2"/>
  <c r="AB1799" i="2"/>
  <c r="AB1798" i="2"/>
  <c r="AB1797" i="2"/>
  <c r="AB1796" i="2"/>
  <c r="AB1795" i="2"/>
  <c r="AB1794" i="2"/>
  <c r="AB1793" i="2"/>
  <c r="AB1792" i="2"/>
  <c r="AB1791" i="2"/>
  <c r="AB1790" i="2"/>
  <c r="AB1789" i="2"/>
  <c r="AB1788" i="2"/>
  <c r="AB1787" i="2"/>
  <c r="AB1786" i="2"/>
  <c r="AB1785" i="2"/>
  <c r="AB1784" i="2"/>
  <c r="AB1783" i="2"/>
  <c r="AB1782" i="2"/>
  <c r="AB1781" i="2"/>
  <c r="AB1780" i="2"/>
  <c r="AB1779" i="2"/>
  <c r="AB1778" i="2"/>
  <c r="AB1777" i="2"/>
  <c r="AB1776" i="2"/>
  <c r="AB1775" i="2"/>
  <c r="AB1774" i="2"/>
  <c r="AB1773" i="2"/>
  <c r="AB1772" i="2"/>
  <c r="AB1771" i="2"/>
  <c r="AB1770" i="2"/>
  <c r="AB1769" i="2"/>
  <c r="AB1768" i="2"/>
  <c r="AB1767" i="2"/>
  <c r="AB1766" i="2"/>
  <c r="AB1765" i="2"/>
  <c r="AB1764" i="2"/>
  <c r="AB1763" i="2"/>
  <c r="AB1762" i="2"/>
  <c r="AB1761" i="2"/>
  <c r="AB1760" i="2"/>
  <c r="AB1759" i="2"/>
  <c r="AB1758" i="2"/>
  <c r="AB1757" i="2"/>
  <c r="AB1756" i="2"/>
  <c r="AB1755" i="2"/>
  <c r="AB1754" i="2"/>
  <c r="AB1753" i="2"/>
  <c r="AB1752" i="2"/>
  <c r="AB1751" i="2"/>
  <c r="AB1750" i="2"/>
  <c r="AB1749" i="2"/>
  <c r="AB1748" i="2"/>
  <c r="AB1747" i="2"/>
  <c r="AB1746" i="2"/>
  <c r="AB1745" i="2"/>
  <c r="AB1744" i="2"/>
  <c r="AB1743" i="2"/>
  <c r="AB1742" i="2"/>
  <c r="AB1741" i="2"/>
  <c r="AB1740" i="2"/>
  <c r="AB1739" i="2"/>
  <c r="AB1738" i="2"/>
  <c r="AB1737" i="2"/>
  <c r="AB1736" i="2"/>
  <c r="AB1735" i="2"/>
  <c r="AB1734" i="2"/>
  <c r="AB1733" i="2"/>
  <c r="AB1732" i="2"/>
  <c r="AB1731" i="2"/>
  <c r="AB1730" i="2"/>
  <c r="AB1729" i="2"/>
  <c r="AB1728" i="2"/>
  <c r="AB1727" i="2"/>
  <c r="AB1726" i="2"/>
  <c r="AB1725" i="2"/>
  <c r="AB1724" i="2"/>
  <c r="AB1723" i="2"/>
  <c r="AB1722" i="2"/>
  <c r="AB1721" i="2"/>
  <c r="AB1720" i="2"/>
  <c r="AB1719" i="2"/>
  <c r="AB1718" i="2"/>
  <c r="AB1717" i="2"/>
  <c r="AB1716" i="2"/>
  <c r="AB1715" i="2"/>
  <c r="AB1714" i="2"/>
  <c r="AB1713" i="2"/>
  <c r="AB1712" i="2"/>
  <c r="AB1711" i="2"/>
  <c r="AB1710" i="2"/>
  <c r="AB1709" i="2"/>
  <c r="AB1708" i="2"/>
  <c r="AB1707" i="2"/>
  <c r="AB1706" i="2"/>
  <c r="AB1705" i="2"/>
  <c r="AB1704" i="2"/>
  <c r="AB1703" i="2"/>
  <c r="AB1702" i="2"/>
  <c r="AB1701" i="2"/>
  <c r="AB1700" i="2"/>
  <c r="AB1699" i="2"/>
  <c r="AB1698" i="2"/>
  <c r="AB1697" i="2"/>
  <c r="AB1696" i="2"/>
  <c r="AB1695" i="2"/>
  <c r="AB1694" i="2"/>
  <c r="AB1693" i="2"/>
  <c r="AB1692" i="2"/>
  <c r="AB1691" i="2"/>
  <c r="AB1690" i="2"/>
  <c r="AB1689" i="2"/>
  <c r="AB1688" i="2"/>
  <c r="AB1687" i="2"/>
  <c r="AB1686" i="2"/>
  <c r="AB1685" i="2"/>
  <c r="AB1684" i="2"/>
  <c r="AB1683" i="2"/>
  <c r="AB1682" i="2"/>
  <c r="AB1681" i="2"/>
  <c r="AB1680" i="2"/>
  <c r="AB1679" i="2"/>
  <c r="AB1678" i="2"/>
  <c r="AB1677" i="2"/>
  <c r="AB1676" i="2"/>
  <c r="AB1675" i="2"/>
  <c r="AB1674" i="2"/>
  <c r="AB1673" i="2"/>
  <c r="AB1672" i="2"/>
  <c r="AB1671" i="2"/>
  <c r="AB1670" i="2"/>
  <c r="AB1669" i="2"/>
  <c r="AB1668" i="2"/>
  <c r="AB1667" i="2"/>
  <c r="AB1666" i="2"/>
  <c r="AB1665" i="2"/>
  <c r="AB1664" i="2"/>
  <c r="AB1663" i="2"/>
  <c r="AB1662" i="2"/>
  <c r="AB1661" i="2"/>
  <c r="AB1660" i="2"/>
  <c r="AB1659" i="2"/>
  <c r="AB1658" i="2"/>
  <c r="AB1657" i="2"/>
  <c r="AB1656" i="2"/>
  <c r="AB1655" i="2"/>
  <c r="AB1654" i="2"/>
  <c r="AB1653" i="2"/>
  <c r="AB1652" i="2"/>
  <c r="AB1651" i="2"/>
  <c r="AB1650" i="2"/>
  <c r="AB1649" i="2"/>
  <c r="AB1648" i="2"/>
  <c r="AB1647" i="2"/>
  <c r="AB1646" i="2"/>
  <c r="AB1645" i="2"/>
  <c r="AB1644" i="2"/>
  <c r="AB1643" i="2"/>
  <c r="AB1642" i="2"/>
  <c r="AB1641" i="2"/>
  <c r="AB1640" i="2"/>
  <c r="AB1639" i="2"/>
  <c r="AB1638" i="2"/>
  <c r="AB1637" i="2"/>
  <c r="AB1636" i="2"/>
  <c r="AB1635" i="2"/>
  <c r="AB1634" i="2"/>
  <c r="AB1633" i="2"/>
  <c r="AB1632" i="2"/>
  <c r="AB1631" i="2"/>
  <c r="AB1630" i="2"/>
  <c r="AB1629" i="2"/>
  <c r="AB1628" i="2"/>
  <c r="AB1627" i="2"/>
  <c r="AB1626" i="2"/>
  <c r="AB1625" i="2"/>
  <c r="AB1624" i="2"/>
  <c r="AB1623" i="2"/>
  <c r="AB1622" i="2"/>
  <c r="AB1621" i="2"/>
  <c r="AB1620" i="2"/>
  <c r="AB1619" i="2"/>
  <c r="AB1618" i="2"/>
  <c r="AB1617" i="2"/>
  <c r="AB1616" i="2"/>
  <c r="AB1615" i="2"/>
  <c r="AB1614" i="2"/>
  <c r="AB1613" i="2"/>
  <c r="AB1612" i="2"/>
  <c r="AB1611" i="2"/>
  <c r="AB1610" i="2"/>
  <c r="AB1609" i="2"/>
  <c r="AB1608" i="2"/>
  <c r="AB1607" i="2"/>
  <c r="AB1606" i="2"/>
  <c r="AB1605" i="2"/>
  <c r="AB1604" i="2"/>
  <c r="AB1603" i="2"/>
  <c r="AB1602" i="2"/>
  <c r="AB1601" i="2"/>
  <c r="AB1600" i="2"/>
  <c r="AB1599" i="2"/>
  <c r="AB1598" i="2"/>
  <c r="AB1597" i="2"/>
  <c r="AB1596" i="2"/>
  <c r="AB1595" i="2"/>
  <c r="AB1594" i="2"/>
  <c r="AB1593" i="2"/>
  <c r="AB1592" i="2"/>
  <c r="AB1591" i="2"/>
  <c r="AB1590" i="2"/>
  <c r="AB1589" i="2"/>
  <c r="AB1588" i="2"/>
  <c r="AB1587" i="2"/>
  <c r="AB1586" i="2"/>
  <c r="AB1585" i="2"/>
  <c r="AB1584" i="2"/>
  <c r="AB1583" i="2"/>
  <c r="AB1582" i="2"/>
  <c r="AB1581" i="2"/>
  <c r="AB1580" i="2"/>
  <c r="AB1579" i="2"/>
  <c r="AB1578" i="2"/>
  <c r="AB1577" i="2"/>
  <c r="AB1576" i="2"/>
  <c r="AB1575" i="2"/>
  <c r="AB1574" i="2"/>
  <c r="AB1573" i="2"/>
  <c r="AB1572" i="2"/>
  <c r="AB1571" i="2"/>
  <c r="AB1570" i="2"/>
  <c r="AB1569" i="2"/>
  <c r="AB1568" i="2"/>
  <c r="AB1567" i="2"/>
  <c r="AB1566" i="2"/>
  <c r="AB1565" i="2"/>
  <c r="AB1564" i="2"/>
  <c r="AB1563" i="2"/>
  <c r="AB1562" i="2"/>
  <c r="AB1561" i="2"/>
  <c r="AB1560" i="2"/>
  <c r="AB1559" i="2"/>
  <c r="AB1558" i="2"/>
  <c r="AB1557" i="2"/>
  <c r="AB1556" i="2"/>
  <c r="AB1555" i="2"/>
  <c r="AB1554" i="2"/>
  <c r="AB1553" i="2"/>
  <c r="AB1552" i="2"/>
  <c r="AB1551" i="2"/>
  <c r="AB1550" i="2"/>
  <c r="AB1549" i="2"/>
  <c r="AB1548" i="2"/>
  <c r="AB1547" i="2"/>
  <c r="AB1546" i="2"/>
  <c r="AB1545" i="2"/>
  <c r="AB1544" i="2"/>
  <c r="AB1543" i="2"/>
  <c r="AB1542" i="2"/>
  <c r="AB1541" i="2"/>
  <c r="AB1540" i="2"/>
  <c r="AB1539" i="2"/>
  <c r="AB1538" i="2"/>
  <c r="AB1537" i="2"/>
  <c r="AB1536" i="2"/>
  <c r="AB1535" i="2"/>
  <c r="AB1534" i="2"/>
  <c r="AB1533" i="2"/>
  <c r="AB1532" i="2"/>
  <c r="AB1531" i="2"/>
  <c r="AB1530" i="2"/>
  <c r="AB1529" i="2"/>
  <c r="AB1528" i="2"/>
  <c r="AB1527" i="2"/>
  <c r="AB1526" i="2"/>
  <c r="AB1525" i="2"/>
  <c r="AB1524" i="2"/>
  <c r="AB1523" i="2"/>
  <c r="AB1522" i="2"/>
  <c r="AB1521" i="2"/>
  <c r="AB1520" i="2"/>
  <c r="AB1519" i="2"/>
  <c r="AB1518" i="2"/>
  <c r="AB1517" i="2"/>
  <c r="AB1516" i="2"/>
  <c r="AB1515" i="2"/>
  <c r="AB1514" i="2"/>
  <c r="AB1513" i="2"/>
  <c r="AB1512" i="2"/>
  <c r="AB1511" i="2"/>
  <c r="AB1510" i="2"/>
  <c r="AB1509" i="2"/>
  <c r="AB1508" i="2"/>
  <c r="AB1507" i="2"/>
  <c r="AB1506" i="2"/>
  <c r="AB1505" i="2"/>
  <c r="AB1504" i="2"/>
  <c r="AB1503" i="2"/>
  <c r="AB1502" i="2"/>
  <c r="AB1501" i="2"/>
  <c r="AB1500" i="2"/>
  <c r="AB1499" i="2"/>
  <c r="AB1498" i="2"/>
  <c r="AB1497" i="2"/>
  <c r="AB1496" i="2"/>
  <c r="AB1495" i="2"/>
  <c r="AB1494" i="2"/>
  <c r="AB1493" i="2"/>
  <c r="AB1492" i="2"/>
  <c r="AB1491" i="2"/>
  <c r="AB1490" i="2"/>
  <c r="AB1489" i="2"/>
  <c r="AB1488" i="2"/>
  <c r="AB1487" i="2"/>
  <c r="AB1486" i="2"/>
  <c r="AB1485" i="2"/>
  <c r="AB1484" i="2"/>
  <c r="AB1483" i="2"/>
  <c r="AB1482" i="2"/>
  <c r="AB1481" i="2"/>
  <c r="AB1480" i="2"/>
  <c r="AB1479" i="2"/>
  <c r="AB1478" i="2"/>
  <c r="AB1477" i="2"/>
  <c r="AB1476" i="2"/>
  <c r="AB1475" i="2"/>
  <c r="AB1474" i="2"/>
  <c r="AB1473" i="2"/>
  <c r="AB1472" i="2"/>
  <c r="AB1471" i="2"/>
  <c r="AB1470" i="2"/>
  <c r="AB1469" i="2"/>
  <c r="AB1468" i="2"/>
  <c r="AB1467" i="2"/>
  <c r="AB1466" i="2"/>
  <c r="AB1465" i="2"/>
  <c r="AB1464" i="2"/>
  <c r="AB1463" i="2"/>
  <c r="AB1462" i="2"/>
  <c r="AB1461" i="2"/>
  <c r="AB1460" i="2"/>
  <c r="AB1459" i="2"/>
  <c r="AB1458" i="2"/>
  <c r="AB1457" i="2"/>
  <c r="AB1456" i="2"/>
  <c r="AB1455" i="2"/>
  <c r="AB1454" i="2"/>
  <c r="AB1453" i="2"/>
  <c r="AB1452" i="2"/>
  <c r="AB1451" i="2"/>
  <c r="AB1450" i="2"/>
  <c r="AB1449" i="2"/>
  <c r="AB1448" i="2"/>
  <c r="AB1447" i="2"/>
  <c r="AB1446" i="2"/>
  <c r="AB1445" i="2"/>
  <c r="AB1444" i="2"/>
  <c r="AB1443" i="2"/>
  <c r="AB1442" i="2"/>
  <c r="AB1441" i="2"/>
  <c r="AB1440" i="2"/>
  <c r="AB1439" i="2"/>
  <c r="AB1438" i="2"/>
  <c r="AB1437" i="2"/>
  <c r="AB1436" i="2"/>
  <c r="AB1435" i="2"/>
  <c r="AB1434" i="2"/>
  <c r="AB1433" i="2"/>
  <c r="AB1432" i="2"/>
  <c r="AB1431" i="2"/>
  <c r="AB1430" i="2"/>
  <c r="AB1429" i="2"/>
  <c r="AB1428" i="2"/>
  <c r="AB1427" i="2"/>
  <c r="AB1426" i="2"/>
  <c r="AB1425" i="2"/>
  <c r="AB1424" i="2"/>
  <c r="AB1423" i="2"/>
  <c r="AB1422" i="2"/>
  <c r="AB1421" i="2"/>
  <c r="AB1420" i="2"/>
  <c r="AB1419" i="2"/>
  <c r="AB1418" i="2"/>
  <c r="AB1417" i="2"/>
  <c r="AB1416" i="2"/>
  <c r="AB1415" i="2"/>
  <c r="AB1414" i="2"/>
  <c r="AB1413" i="2"/>
  <c r="AB1412" i="2"/>
  <c r="AB1411" i="2"/>
  <c r="AB1410" i="2"/>
  <c r="AB1409" i="2"/>
  <c r="AB1408" i="2"/>
  <c r="AB1407" i="2"/>
  <c r="AB1406" i="2"/>
  <c r="AB1405" i="2"/>
  <c r="AB1404" i="2"/>
  <c r="AB1403" i="2"/>
  <c r="AB1402" i="2"/>
  <c r="AB1401" i="2"/>
  <c r="AB1400" i="2"/>
  <c r="AB1399" i="2"/>
  <c r="AB1398" i="2"/>
  <c r="AB1397" i="2"/>
  <c r="AB1396" i="2"/>
  <c r="AB1395" i="2"/>
  <c r="AB1394" i="2"/>
  <c r="AB1393" i="2"/>
  <c r="AB1392" i="2"/>
  <c r="AB1391" i="2"/>
  <c r="AB1390" i="2"/>
  <c r="AB1389" i="2"/>
  <c r="AB1388" i="2"/>
  <c r="AB1387" i="2"/>
  <c r="AB1386" i="2"/>
  <c r="AB1385" i="2"/>
  <c r="AB1384" i="2"/>
  <c r="AB1383" i="2"/>
  <c r="AB1382" i="2"/>
  <c r="AB1381" i="2"/>
  <c r="AB1380" i="2"/>
  <c r="AB1379" i="2"/>
  <c r="AB1378" i="2"/>
  <c r="AB1377" i="2"/>
  <c r="AB1376" i="2"/>
  <c r="AB1375" i="2"/>
  <c r="AB1374" i="2"/>
  <c r="AB1373" i="2"/>
  <c r="AB1372" i="2"/>
  <c r="AB1371" i="2"/>
  <c r="AB1370" i="2"/>
  <c r="AB1369" i="2"/>
  <c r="AB1368" i="2"/>
  <c r="AB1367" i="2"/>
  <c r="AB1366" i="2"/>
  <c r="AB1365" i="2"/>
  <c r="AB1364" i="2"/>
  <c r="AB1363" i="2"/>
  <c r="AB1362" i="2"/>
  <c r="AB1361" i="2"/>
  <c r="AB1360" i="2"/>
  <c r="AB1359" i="2"/>
  <c r="AB1358" i="2"/>
  <c r="AB1357" i="2"/>
  <c r="AB1356" i="2"/>
  <c r="AB1355" i="2"/>
  <c r="AB1354" i="2"/>
  <c r="AB1353" i="2"/>
  <c r="AB1352" i="2"/>
  <c r="AB1351" i="2"/>
  <c r="AB1350" i="2"/>
  <c r="AB1349" i="2"/>
  <c r="AB1348" i="2"/>
  <c r="AB1347" i="2"/>
  <c r="AB1346" i="2"/>
  <c r="AB1345" i="2"/>
  <c r="AB1344" i="2"/>
  <c r="AB1343" i="2"/>
  <c r="AB1342" i="2"/>
  <c r="AB1341" i="2"/>
  <c r="AB1340" i="2"/>
  <c r="AB1339" i="2"/>
  <c r="AB1338" i="2"/>
  <c r="AB1337" i="2"/>
  <c r="AB1336" i="2"/>
  <c r="AB1335" i="2"/>
  <c r="AB1334" i="2"/>
  <c r="AB1333" i="2"/>
  <c r="AB1332" i="2"/>
  <c r="AB1331" i="2"/>
  <c r="AB1330" i="2"/>
  <c r="AB1329" i="2"/>
  <c r="AB1328" i="2"/>
  <c r="AB1327" i="2"/>
  <c r="AB1326" i="2"/>
  <c r="AB1325" i="2"/>
  <c r="AB1324" i="2"/>
  <c r="AB1323" i="2"/>
  <c r="AB1322" i="2"/>
  <c r="AB1321" i="2"/>
  <c r="AB1320" i="2"/>
  <c r="AB1319" i="2"/>
  <c r="AB1318" i="2"/>
  <c r="AB1317" i="2"/>
  <c r="AB1316" i="2"/>
  <c r="AB1315" i="2"/>
  <c r="AB1314" i="2"/>
  <c r="AB1313" i="2"/>
  <c r="AB1312" i="2"/>
  <c r="AB1311" i="2"/>
  <c r="AB1310" i="2"/>
  <c r="AB1309" i="2"/>
  <c r="AB1308" i="2"/>
  <c r="AB1307" i="2"/>
  <c r="AB1306" i="2"/>
  <c r="AB1305" i="2"/>
  <c r="AB1304" i="2"/>
  <c r="AB1303" i="2"/>
  <c r="AB1302" i="2"/>
  <c r="AB1301" i="2"/>
  <c r="AB1300" i="2"/>
  <c r="AB1299" i="2"/>
  <c r="AB1298" i="2"/>
  <c r="AB1297" i="2"/>
  <c r="AB1296" i="2"/>
  <c r="AB1295" i="2"/>
  <c r="AB1294" i="2"/>
  <c r="AB1293" i="2"/>
  <c r="AB1292" i="2"/>
  <c r="AB1291" i="2"/>
  <c r="AB1290" i="2"/>
  <c r="AB1289" i="2"/>
  <c r="AB1288" i="2"/>
  <c r="AB1287" i="2"/>
  <c r="AB1286" i="2"/>
  <c r="AB1285" i="2"/>
  <c r="AB1284" i="2"/>
  <c r="AB1283" i="2"/>
  <c r="AB1282" i="2"/>
  <c r="AB1281" i="2"/>
  <c r="AB1280" i="2"/>
  <c r="AB1279" i="2"/>
  <c r="AB1278" i="2"/>
  <c r="AB1277" i="2"/>
  <c r="AB1276" i="2"/>
  <c r="AB1275" i="2"/>
  <c r="AB1274" i="2"/>
  <c r="AB1273" i="2"/>
  <c r="AB1272" i="2"/>
  <c r="AB1271" i="2"/>
  <c r="AB1270" i="2"/>
  <c r="AB1269" i="2"/>
  <c r="AB1268" i="2"/>
  <c r="AB1267" i="2"/>
  <c r="AB1266" i="2"/>
  <c r="AB1265" i="2"/>
  <c r="AB1264" i="2"/>
  <c r="AB1263" i="2"/>
  <c r="AB1262" i="2"/>
  <c r="AB1261" i="2"/>
  <c r="AB1260" i="2"/>
  <c r="AB1259" i="2"/>
  <c r="AB1258" i="2"/>
  <c r="AB1257" i="2"/>
  <c r="AB1256" i="2"/>
  <c r="AB1255" i="2"/>
  <c r="AB1254" i="2"/>
  <c r="AB1253" i="2"/>
  <c r="AB1252" i="2"/>
  <c r="AB1251" i="2"/>
  <c r="AB1250" i="2"/>
  <c r="AB1249" i="2"/>
  <c r="AB1248" i="2"/>
  <c r="AB1247" i="2"/>
  <c r="AB1246" i="2"/>
  <c r="AB1245" i="2"/>
  <c r="AB1244" i="2"/>
  <c r="AB1243" i="2"/>
  <c r="AB1242" i="2"/>
  <c r="AB1241" i="2"/>
  <c r="AB1240" i="2"/>
  <c r="AB1239" i="2"/>
  <c r="AB1238" i="2"/>
  <c r="AB1237" i="2"/>
  <c r="AB1236" i="2"/>
  <c r="AB1235" i="2"/>
  <c r="AB1234" i="2"/>
  <c r="AB1233" i="2"/>
  <c r="AB1232" i="2"/>
  <c r="AB1231" i="2"/>
  <c r="AB1230" i="2"/>
  <c r="AB1229" i="2"/>
  <c r="AB1228" i="2"/>
  <c r="AB1227" i="2"/>
  <c r="AB1226" i="2"/>
  <c r="AB1225" i="2"/>
  <c r="AB1224" i="2"/>
  <c r="AB1223" i="2"/>
  <c r="AB1222" i="2"/>
  <c r="AB1221" i="2"/>
  <c r="AB1220" i="2"/>
  <c r="AB1219" i="2"/>
  <c r="AB1218" i="2"/>
  <c r="AB1217" i="2"/>
  <c r="AB1216" i="2"/>
  <c r="AB1215" i="2"/>
  <c r="AB1214" i="2"/>
  <c r="AB1213" i="2"/>
  <c r="AB1212" i="2"/>
  <c r="AB1211" i="2"/>
  <c r="AB1210" i="2"/>
  <c r="AB1209" i="2"/>
  <c r="AB1208" i="2"/>
  <c r="AB1207" i="2"/>
  <c r="AB1206" i="2"/>
  <c r="AB1205" i="2"/>
  <c r="AB1204" i="2"/>
  <c r="AB1203" i="2"/>
  <c r="AB1202" i="2"/>
  <c r="AB1201" i="2"/>
  <c r="AB1200" i="2"/>
  <c r="AB1199" i="2"/>
  <c r="AB1198" i="2"/>
  <c r="AB1197" i="2"/>
  <c r="AB1196" i="2"/>
  <c r="AB1195" i="2"/>
  <c r="AB1194" i="2"/>
  <c r="AB1193" i="2"/>
  <c r="AB1192" i="2"/>
  <c r="AB1191" i="2"/>
  <c r="AB1190" i="2"/>
  <c r="AB1189" i="2"/>
  <c r="AB1188" i="2"/>
  <c r="AB1187" i="2"/>
  <c r="AB1186" i="2"/>
  <c r="AB1185" i="2"/>
  <c r="AB1184" i="2"/>
  <c r="AB1183" i="2"/>
  <c r="AB1182" i="2"/>
  <c r="AB1181" i="2"/>
  <c r="AB1180" i="2"/>
  <c r="AB1179" i="2"/>
  <c r="AB1178" i="2"/>
  <c r="AB1177" i="2"/>
  <c r="AB1176" i="2"/>
  <c r="AB1175" i="2"/>
  <c r="AB1174" i="2"/>
  <c r="AB1173" i="2"/>
  <c r="AB1172" i="2"/>
  <c r="AB1171" i="2"/>
  <c r="AB1170" i="2"/>
  <c r="AB1169" i="2"/>
  <c r="AB1168" i="2"/>
  <c r="AB1167" i="2"/>
  <c r="AB1166" i="2"/>
  <c r="AB1165" i="2"/>
  <c r="AB1164" i="2"/>
  <c r="AB1163" i="2"/>
  <c r="AB1162" i="2"/>
  <c r="AB1161" i="2"/>
  <c r="AB1160" i="2"/>
  <c r="AB1159" i="2"/>
  <c r="AB1158" i="2"/>
  <c r="AB1157" i="2"/>
  <c r="AB1156" i="2"/>
  <c r="AB1155" i="2"/>
  <c r="AB1154" i="2"/>
  <c r="AB1153" i="2"/>
  <c r="AB1152" i="2"/>
  <c r="AB1151" i="2"/>
  <c r="AB1150" i="2"/>
  <c r="AB1149" i="2"/>
  <c r="AB1148" i="2"/>
  <c r="AB1147" i="2"/>
  <c r="AB1146" i="2"/>
  <c r="AB1145" i="2"/>
  <c r="AB1144" i="2"/>
  <c r="AB1143" i="2"/>
  <c r="AB1142" i="2"/>
  <c r="AB1141" i="2"/>
  <c r="AB1140" i="2"/>
  <c r="AB1139" i="2"/>
  <c r="AB1138" i="2"/>
  <c r="AB1137" i="2"/>
  <c r="AB1136" i="2"/>
  <c r="AB1135" i="2"/>
  <c r="AB1134" i="2"/>
  <c r="AB1133" i="2"/>
  <c r="AB1132" i="2"/>
  <c r="AB1131" i="2"/>
  <c r="AB1130" i="2"/>
  <c r="AB1129" i="2"/>
  <c r="AB1128" i="2"/>
  <c r="AB1127" i="2"/>
  <c r="AB1126" i="2"/>
  <c r="AB1125" i="2"/>
  <c r="AB1124" i="2"/>
  <c r="AB1123" i="2"/>
  <c r="AB1122" i="2"/>
  <c r="AB1121" i="2"/>
  <c r="AB1120" i="2"/>
  <c r="AB1119" i="2"/>
  <c r="AB1118" i="2"/>
  <c r="AB1117" i="2"/>
  <c r="AB1116" i="2"/>
  <c r="AB1115" i="2"/>
  <c r="AB1114" i="2"/>
  <c r="AB1113" i="2"/>
  <c r="AB1112" i="2"/>
  <c r="AB1111" i="2"/>
  <c r="AB1110" i="2"/>
  <c r="AB1109" i="2"/>
  <c r="AB1108" i="2"/>
  <c r="AB1107" i="2"/>
  <c r="AB1106" i="2"/>
  <c r="AB1105" i="2"/>
  <c r="AB1104" i="2"/>
  <c r="AB1103" i="2"/>
  <c r="AB1102" i="2"/>
  <c r="AB1101" i="2"/>
  <c r="AB1100" i="2"/>
  <c r="AB1099" i="2"/>
  <c r="AB1098" i="2"/>
  <c r="AB1097" i="2"/>
  <c r="AB1096" i="2"/>
  <c r="AB1095" i="2"/>
  <c r="AB1094" i="2"/>
  <c r="AB1093" i="2"/>
  <c r="AB1092" i="2"/>
  <c r="AB1091" i="2"/>
  <c r="AB1090" i="2"/>
  <c r="AB1089" i="2"/>
  <c r="AB1088" i="2"/>
  <c r="AB1087" i="2"/>
  <c r="AB1086" i="2"/>
  <c r="AB1085" i="2"/>
  <c r="AB1084" i="2"/>
  <c r="AB1083" i="2"/>
  <c r="AB1082" i="2"/>
  <c r="AB1081" i="2"/>
  <c r="AB1080" i="2"/>
  <c r="AB1079" i="2"/>
  <c r="AB1078" i="2"/>
  <c r="AB1077" i="2"/>
  <c r="AB1076" i="2"/>
  <c r="AB1075" i="2"/>
  <c r="AB1074" i="2"/>
  <c r="AB1073" i="2"/>
  <c r="AB1072" i="2"/>
  <c r="AB1071" i="2"/>
  <c r="AB1070" i="2"/>
  <c r="AB1069" i="2"/>
  <c r="AB1068" i="2"/>
  <c r="AB1067" i="2"/>
  <c r="AB1066" i="2"/>
  <c r="AB1065" i="2"/>
  <c r="AB1064" i="2"/>
  <c r="AB1063" i="2"/>
  <c r="AB1062" i="2"/>
  <c r="AB1061" i="2"/>
  <c r="AB1060" i="2"/>
  <c r="AB1059" i="2"/>
  <c r="AB1058" i="2"/>
  <c r="AB1057" i="2"/>
  <c r="AB1056" i="2"/>
  <c r="AB1055" i="2"/>
  <c r="AB1054" i="2"/>
  <c r="AB1053" i="2"/>
  <c r="AB1052" i="2"/>
  <c r="AB1051" i="2"/>
  <c r="AB1050" i="2"/>
  <c r="AB1049" i="2"/>
  <c r="AB1048" i="2"/>
  <c r="AB1047" i="2"/>
  <c r="AB1046" i="2"/>
  <c r="AB1045" i="2"/>
  <c r="AB1044" i="2"/>
  <c r="AB1043" i="2"/>
  <c r="AB1042" i="2"/>
  <c r="AB1041" i="2"/>
  <c r="AB1040" i="2"/>
  <c r="AB1039" i="2"/>
  <c r="AB1038" i="2"/>
  <c r="AB1037" i="2"/>
  <c r="AB1036" i="2"/>
  <c r="AB1035" i="2"/>
  <c r="AB1034" i="2"/>
  <c r="AB1033" i="2"/>
  <c r="AB1032" i="2"/>
  <c r="AB1031" i="2"/>
  <c r="AB1030" i="2"/>
  <c r="AB1029" i="2"/>
  <c r="AB1028" i="2"/>
  <c r="AB1027" i="2"/>
  <c r="AB1026" i="2"/>
  <c r="AB1025" i="2"/>
  <c r="AB1024" i="2"/>
  <c r="AB1023" i="2"/>
  <c r="AB1022" i="2"/>
  <c r="AB1021" i="2"/>
  <c r="AB1020" i="2"/>
  <c r="AB1019" i="2"/>
  <c r="AB1018" i="2"/>
  <c r="AB1017" i="2"/>
  <c r="AB1016" i="2"/>
  <c r="AB1015" i="2"/>
  <c r="AB1014" i="2"/>
  <c r="AB1013" i="2"/>
  <c r="AB1012" i="2"/>
  <c r="AB1011" i="2"/>
  <c r="AB1010" i="2"/>
  <c r="AB1009" i="2"/>
  <c r="AB1008" i="2"/>
  <c r="AB1007" i="2"/>
  <c r="AB1006" i="2"/>
  <c r="AB1005" i="2"/>
  <c r="AB1004" i="2"/>
  <c r="AB1003" i="2"/>
  <c r="AB1002" i="2"/>
  <c r="AB1001" i="2"/>
  <c r="AB1000" i="2"/>
  <c r="AB999" i="2"/>
  <c r="AB998" i="2"/>
  <c r="AB997" i="2"/>
  <c r="AB996" i="2"/>
  <c r="AB995" i="2"/>
  <c r="AB994" i="2"/>
  <c r="AB993" i="2"/>
  <c r="AB992" i="2"/>
  <c r="AB991" i="2"/>
  <c r="AB990" i="2"/>
  <c r="AB989" i="2"/>
  <c r="AB988" i="2"/>
  <c r="AB987" i="2"/>
  <c r="AB986" i="2"/>
  <c r="AB985" i="2"/>
  <c r="AB984" i="2"/>
  <c r="AB983" i="2"/>
  <c r="AB982" i="2"/>
  <c r="AB981" i="2"/>
  <c r="AB980" i="2"/>
  <c r="AB979" i="2"/>
  <c r="AB978" i="2"/>
  <c r="AB977" i="2"/>
  <c r="AB976" i="2"/>
  <c r="AB975" i="2"/>
  <c r="AB974" i="2"/>
  <c r="AB973" i="2"/>
  <c r="AB972" i="2"/>
  <c r="AB971" i="2"/>
  <c r="AB970" i="2"/>
  <c r="AB969" i="2"/>
  <c r="AB968" i="2"/>
  <c r="AB967" i="2"/>
  <c r="AB966" i="2"/>
  <c r="AB965" i="2"/>
  <c r="AB964" i="2"/>
  <c r="AB963" i="2"/>
  <c r="AB962" i="2"/>
  <c r="AB961" i="2"/>
  <c r="AB960" i="2"/>
  <c r="AB959" i="2"/>
  <c r="AB958" i="2"/>
  <c r="AB957" i="2"/>
  <c r="AB956" i="2"/>
  <c r="AB955" i="2"/>
  <c r="AB954" i="2"/>
  <c r="AB953" i="2"/>
  <c r="AB952" i="2"/>
  <c r="AB951" i="2"/>
  <c r="AB950" i="2"/>
  <c r="AB949" i="2"/>
  <c r="AB948" i="2"/>
  <c r="AB947" i="2"/>
  <c r="AB946" i="2"/>
  <c r="AB945" i="2"/>
  <c r="AB944" i="2"/>
  <c r="AB943" i="2"/>
  <c r="AB942" i="2"/>
  <c r="AB941" i="2"/>
  <c r="AB940" i="2"/>
  <c r="AB939" i="2"/>
  <c r="AB938" i="2"/>
  <c r="AB937" i="2"/>
  <c r="AB936" i="2"/>
  <c r="AB935" i="2"/>
  <c r="AB934" i="2"/>
  <c r="AB933" i="2"/>
  <c r="AB932" i="2"/>
  <c r="AB931" i="2"/>
  <c r="AB930" i="2"/>
  <c r="AB929" i="2"/>
  <c r="AB928" i="2"/>
  <c r="AB927" i="2"/>
  <c r="AB926" i="2"/>
  <c r="AB925" i="2"/>
  <c r="AB924" i="2"/>
  <c r="AB923" i="2"/>
  <c r="AB922" i="2"/>
  <c r="AB921" i="2"/>
  <c r="AB920" i="2"/>
  <c r="AB919" i="2"/>
  <c r="AB918" i="2"/>
  <c r="AB917" i="2"/>
  <c r="AB916" i="2"/>
  <c r="AB915" i="2"/>
  <c r="AB914" i="2"/>
  <c r="AB913" i="2"/>
  <c r="AB912" i="2"/>
  <c r="AB911" i="2"/>
  <c r="AB910" i="2"/>
  <c r="AB909" i="2"/>
  <c r="AB908" i="2"/>
  <c r="AB907" i="2"/>
  <c r="AB906" i="2"/>
  <c r="AB905" i="2"/>
  <c r="AB904" i="2"/>
  <c r="AB903" i="2"/>
  <c r="AB902" i="2"/>
  <c r="AB901" i="2"/>
  <c r="AB900" i="2"/>
  <c r="AB899" i="2"/>
  <c r="AB898" i="2"/>
  <c r="AB897" i="2"/>
  <c r="AB896" i="2"/>
  <c r="AB895" i="2"/>
  <c r="AB894" i="2"/>
  <c r="AB893" i="2"/>
  <c r="AB892" i="2"/>
  <c r="AB891" i="2"/>
  <c r="AB890" i="2"/>
  <c r="AB889" i="2"/>
  <c r="AB888" i="2"/>
  <c r="AB887" i="2"/>
  <c r="AB886" i="2"/>
  <c r="AB885" i="2"/>
  <c r="AB884" i="2"/>
  <c r="AB883" i="2"/>
  <c r="AB882" i="2"/>
  <c r="AB881" i="2"/>
  <c r="AB880" i="2"/>
  <c r="AB879" i="2"/>
  <c r="AB878" i="2"/>
  <c r="AB877" i="2"/>
  <c r="AB876" i="2"/>
  <c r="AB875" i="2"/>
  <c r="AB874" i="2"/>
  <c r="AB873" i="2"/>
  <c r="AB872" i="2"/>
  <c r="AB871" i="2"/>
  <c r="AB870" i="2"/>
  <c r="AB869" i="2"/>
  <c r="AB868" i="2"/>
  <c r="AB867" i="2"/>
  <c r="AB866" i="2"/>
  <c r="AB865" i="2"/>
  <c r="AB864" i="2"/>
  <c r="AB863" i="2"/>
  <c r="AB862" i="2"/>
  <c r="AB861" i="2"/>
  <c r="AB860" i="2"/>
  <c r="AB859" i="2"/>
  <c r="AB858" i="2"/>
  <c r="AB857" i="2"/>
  <c r="AB856" i="2"/>
  <c r="AB855" i="2"/>
  <c r="AB854" i="2"/>
  <c r="AB853" i="2"/>
  <c r="AB852" i="2"/>
  <c r="AB851" i="2"/>
  <c r="AB850" i="2"/>
  <c r="AB849" i="2"/>
  <c r="AB848" i="2"/>
  <c r="AB847" i="2"/>
  <c r="AB846" i="2"/>
  <c r="AB845" i="2"/>
  <c r="AB844" i="2"/>
  <c r="AB843" i="2"/>
  <c r="AB842" i="2"/>
  <c r="AB841" i="2"/>
  <c r="AB840" i="2"/>
  <c r="AB839" i="2"/>
  <c r="AB838" i="2"/>
  <c r="AB837" i="2"/>
  <c r="AB836" i="2"/>
  <c r="AB835" i="2"/>
  <c r="AB834" i="2"/>
  <c r="AB833" i="2"/>
  <c r="AB832" i="2"/>
  <c r="AB831" i="2"/>
  <c r="AB830" i="2"/>
  <c r="AB829" i="2"/>
  <c r="AB828" i="2"/>
  <c r="AB827" i="2"/>
  <c r="AB826" i="2"/>
  <c r="AB825" i="2"/>
  <c r="AB824" i="2"/>
  <c r="AB823" i="2"/>
  <c r="AB822" i="2"/>
  <c r="AB821" i="2"/>
  <c r="AB820" i="2"/>
  <c r="AB819" i="2"/>
  <c r="AB818" i="2"/>
  <c r="AB817" i="2"/>
  <c r="AB816" i="2"/>
  <c r="AB815" i="2"/>
  <c r="AB814" i="2"/>
  <c r="AB813" i="2"/>
  <c r="AB812" i="2"/>
  <c r="AB811" i="2"/>
  <c r="AB810" i="2"/>
  <c r="AB809" i="2"/>
  <c r="AB808" i="2"/>
  <c r="AB807" i="2"/>
  <c r="AB806" i="2"/>
  <c r="AB805" i="2"/>
  <c r="AB804" i="2"/>
  <c r="AB803" i="2"/>
  <c r="AB802" i="2"/>
  <c r="AB801" i="2"/>
  <c r="AB800" i="2"/>
  <c r="AB799" i="2"/>
  <c r="AB798" i="2"/>
  <c r="AB797" i="2"/>
  <c r="AB796" i="2"/>
  <c r="AB795" i="2"/>
  <c r="AB794" i="2"/>
  <c r="AB793" i="2"/>
  <c r="AB792" i="2"/>
  <c r="AB791" i="2"/>
  <c r="AB790" i="2"/>
  <c r="AB789" i="2"/>
  <c r="AB788" i="2"/>
  <c r="AB787" i="2"/>
  <c r="AB786" i="2"/>
  <c r="AB785" i="2"/>
  <c r="AB784" i="2"/>
  <c r="AB783" i="2"/>
  <c r="AB782" i="2"/>
  <c r="AB781" i="2"/>
  <c r="AB780" i="2"/>
  <c r="AB779" i="2"/>
  <c r="AB778" i="2"/>
  <c r="AB777" i="2"/>
  <c r="AB776" i="2"/>
  <c r="AB775" i="2"/>
  <c r="AB774" i="2"/>
  <c r="AB773" i="2"/>
  <c r="AB772" i="2"/>
  <c r="AB771" i="2"/>
  <c r="AB770" i="2"/>
  <c r="AB769" i="2"/>
  <c r="AB768" i="2"/>
  <c r="AB767" i="2"/>
  <c r="AB766" i="2"/>
  <c r="AB765" i="2"/>
  <c r="AB764" i="2"/>
  <c r="AB763" i="2"/>
  <c r="AB762" i="2"/>
  <c r="AB761" i="2"/>
  <c r="AB760" i="2"/>
  <c r="AB759" i="2"/>
  <c r="AB758" i="2"/>
  <c r="AB757" i="2"/>
  <c r="AB756" i="2"/>
  <c r="AB755" i="2"/>
  <c r="AB754" i="2"/>
  <c r="AB753" i="2"/>
  <c r="AB752" i="2"/>
  <c r="AB751" i="2"/>
  <c r="AB750" i="2"/>
  <c r="AB749" i="2"/>
  <c r="AB748" i="2"/>
  <c r="AB747" i="2"/>
  <c r="AB746" i="2"/>
  <c r="AB745" i="2"/>
  <c r="AB744" i="2"/>
  <c r="AB743" i="2"/>
  <c r="AB742" i="2"/>
  <c r="AB741" i="2"/>
  <c r="AB740" i="2"/>
  <c r="AB739" i="2"/>
  <c r="AB738" i="2"/>
  <c r="AB737" i="2"/>
  <c r="AB736" i="2"/>
  <c r="AB735" i="2"/>
  <c r="AB734" i="2"/>
  <c r="AB733" i="2"/>
  <c r="AB732" i="2"/>
  <c r="AB731" i="2"/>
  <c r="AB730" i="2"/>
  <c r="AB729" i="2"/>
  <c r="AB728" i="2"/>
  <c r="AB727" i="2"/>
  <c r="AB726" i="2"/>
  <c r="AB725" i="2"/>
  <c r="AB724" i="2"/>
  <c r="AB723" i="2"/>
  <c r="AB722" i="2"/>
  <c r="AB721" i="2"/>
  <c r="AB720" i="2"/>
  <c r="AB719" i="2"/>
  <c r="AB718" i="2"/>
  <c r="AB717" i="2"/>
  <c r="AB716" i="2"/>
  <c r="AB715" i="2"/>
  <c r="AB714" i="2"/>
  <c r="AB713" i="2"/>
  <c r="AB712" i="2"/>
  <c r="AB711" i="2"/>
  <c r="AB710" i="2"/>
  <c r="AB709" i="2"/>
  <c r="AB708" i="2"/>
  <c r="AB707" i="2"/>
  <c r="AB706" i="2"/>
  <c r="AB705" i="2"/>
  <c r="AB704" i="2"/>
  <c r="AB703" i="2"/>
  <c r="AB702" i="2"/>
  <c r="AB701" i="2"/>
  <c r="AB700" i="2"/>
  <c r="AB699" i="2"/>
  <c r="AB698" i="2"/>
  <c r="AB697" i="2"/>
  <c r="AB696" i="2"/>
  <c r="AB695" i="2"/>
  <c r="AB694" i="2"/>
  <c r="AB693" i="2"/>
  <c r="AB692" i="2"/>
  <c r="AB691" i="2"/>
  <c r="AB690" i="2"/>
  <c r="AB689" i="2"/>
  <c r="AB688" i="2"/>
  <c r="AB687" i="2"/>
  <c r="AB686" i="2"/>
  <c r="AB685" i="2"/>
  <c r="AB684" i="2"/>
  <c r="AB683" i="2"/>
  <c r="AB682" i="2"/>
  <c r="AB681" i="2"/>
  <c r="AB680" i="2"/>
  <c r="AB679" i="2"/>
  <c r="AB678" i="2"/>
  <c r="AB677" i="2"/>
  <c r="AB676" i="2"/>
  <c r="AB675" i="2"/>
  <c r="AB674" i="2"/>
  <c r="AB673" i="2"/>
  <c r="AB672" i="2"/>
  <c r="AB671" i="2"/>
  <c r="AB670" i="2"/>
  <c r="AB669" i="2"/>
  <c r="AB668" i="2"/>
  <c r="AB667" i="2"/>
  <c r="AB666" i="2"/>
  <c r="AB665" i="2"/>
  <c r="AB664" i="2"/>
  <c r="AB663" i="2"/>
  <c r="AB662" i="2"/>
  <c r="AB661" i="2"/>
  <c r="AB660" i="2"/>
  <c r="AB659" i="2"/>
  <c r="AB658" i="2"/>
  <c r="AB657" i="2"/>
  <c r="AB656" i="2"/>
  <c r="AB655" i="2"/>
  <c r="AB654" i="2"/>
  <c r="AB653" i="2"/>
  <c r="AB652" i="2"/>
  <c r="AB651" i="2"/>
  <c r="AB650" i="2"/>
  <c r="AB649" i="2"/>
  <c r="AB648" i="2"/>
  <c r="AB647" i="2"/>
  <c r="AB646" i="2"/>
  <c r="AB645" i="2"/>
  <c r="AB644" i="2"/>
  <c r="AB643" i="2"/>
  <c r="AB642" i="2"/>
  <c r="AB641" i="2"/>
  <c r="AB640" i="2"/>
  <c r="AB639" i="2"/>
  <c r="AB638" i="2"/>
  <c r="AB637" i="2"/>
  <c r="AB636" i="2"/>
  <c r="AB635" i="2"/>
  <c r="AB634" i="2"/>
  <c r="AB633" i="2"/>
  <c r="AB632" i="2"/>
  <c r="AB631" i="2"/>
  <c r="AB630" i="2"/>
  <c r="AB629" i="2"/>
  <c r="AB628" i="2"/>
  <c r="AB627" i="2"/>
  <c r="AB626" i="2"/>
  <c r="AB625" i="2"/>
  <c r="AB624" i="2"/>
  <c r="AB623" i="2"/>
  <c r="AB622" i="2"/>
  <c r="AB621" i="2"/>
  <c r="AB620" i="2"/>
  <c r="AB619" i="2"/>
  <c r="AB618" i="2"/>
  <c r="AB617" i="2"/>
  <c r="AB616" i="2"/>
  <c r="AB615" i="2"/>
  <c r="AB614" i="2"/>
  <c r="AB613" i="2"/>
  <c r="AB612" i="2"/>
  <c r="AB611" i="2"/>
  <c r="AB610" i="2"/>
  <c r="AB609" i="2"/>
  <c r="AB608" i="2"/>
  <c r="AB607" i="2"/>
  <c r="AB606" i="2"/>
  <c r="AB605" i="2"/>
  <c r="AB604" i="2"/>
  <c r="AB603" i="2"/>
  <c r="AB602" i="2"/>
  <c r="AB601" i="2"/>
  <c r="AB600" i="2"/>
  <c r="AB599" i="2"/>
  <c r="AB598" i="2"/>
  <c r="AB597" i="2"/>
  <c r="AB596" i="2"/>
  <c r="AB595" i="2"/>
  <c r="AB594" i="2"/>
  <c r="AB593" i="2"/>
  <c r="AB592" i="2"/>
  <c r="AB591" i="2"/>
  <c r="AB590" i="2"/>
  <c r="AB589" i="2"/>
  <c r="AB588" i="2"/>
  <c r="AB587" i="2"/>
  <c r="AB586" i="2"/>
  <c r="AB585" i="2"/>
  <c r="AB584" i="2"/>
  <c r="AB583" i="2"/>
  <c r="AB582" i="2"/>
  <c r="AB581" i="2"/>
  <c r="AB580" i="2"/>
  <c r="AB579" i="2"/>
  <c r="AB578" i="2"/>
  <c r="AB577" i="2"/>
  <c r="AB576" i="2"/>
  <c r="AB575" i="2"/>
  <c r="AB574" i="2"/>
  <c r="AB573" i="2"/>
  <c r="AB572" i="2"/>
  <c r="AB571" i="2"/>
  <c r="AB570" i="2"/>
  <c r="AB569" i="2"/>
  <c r="AB568" i="2"/>
  <c r="AB567" i="2"/>
  <c r="AB566" i="2"/>
  <c r="AB565" i="2"/>
  <c r="AB564" i="2"/>
  <c r="AB563" i="2"/>
  <c r="AB562" i="2"/>
  <c r="AB561" i="2"/>
  <c r="AB560" i="2"/>
  <c r="AB559" i="2"/>
  <c r="AB558" i="2"/>
  <c r="AB557" i="2"/>
  <c r="AB556" i="2"/>
  <c r="AB555" i="2"/>
  <c r="AB554" i="2"/>
  <c r="AB553" i="2"/>
  <c r="AB552" i="2"/>
  <c r="AB551" i="2"/>
  <c r="AB550" i="2"/>
  <c r="AB549" i="2"/>
  <c r="AB548" i="2"/>
  <c r="AB547" i="2"/>
  <c r="AB546" i="2"/>
  <c r="AB545" i="2"/>
  <c r="AB544" i="2"/>
  <c r="AB543" i="2"/>
  <c r="AB542" i="2"/>
  <c r="AB541" i="2"/>
  <c r="AB540" i="2"/>
  <c r="AB539" i="2"/>
  <c r="AB538" i="2"/>
  <c r="AB537" i="2"/>
  <c r="AB536" i="2"/>
  <c r="AB535" i="2"/>
  <c r="AB534" i="2"/>
  <c r="AB533" i="2"/>
  <c r="AB532" i="2"/>
  <c r="AB531" i="2"/>
  <c r="AB530" i="2"/>
  <c r="AB529" i="2"/>
  <c r="AB528" i="2"/>
  <c r="AB527" i="2"/>
  <c r="AB526" i="2"/>
  <c r="AB525" i="2"/>
  <c r="AB524" i="2"/>
  <c r="AB523" i="2"/>
  <c r="AB522" i="2"/>
  <c r="AB521" i="2"/>
  <c r="AB520" i="2"/>
  <c r="AB519" i="2"/>
  <c r="AB518" i="2"/>
  <c r="AB517" i="2"/>
  <c r="AB516" i="2"/>
  <c r="AB515" i="2"/>
  <c r="AB514" i="2"/>
  <c r="AB513" i="2"/>
  <c r="AB512" i="2"/>
  <c r="AB511" i="2"/>
  <c r="AB510" i="2"/>
  <c r="AB509" i="2"/>
  <c r="AB508" i="2"/>
  <c r="AB507" i="2"/>
  <c r="AB506" i="2"/>
  <c r="AB505" i="2"/>
  <c r="AB504" i="2"/>
  <c r="AB503" i="2"/>
  <c r="AB502" i="2"/>
  <c r="AB501" i="2"/>
  <c r="AB500" i="2"/>
  <c r="AB499" i="2"/>
  <c r="AB498" i="2"/>
  <c r="AB497" i="2"/>
  <c r="AB496" i="2"/>
  <c r="AB495" i="2"/>
  <c r="AB494" i="2"/>
  <c r="AB493" i="2"/>
  <c r="AB492" i="2"/>
  <c r="AB491" i="2"/>
  <c r="AB490" i="2"/>
  <c r="AB489" i="2"/>
  <c r="AB488" i="2"/>
  <c r="AB487" i="2"/>
  <c r="AB486" i="2"/>
  <c r="AB485" i="2"/>
  <c r="AB484" i="2"/>
  <c r="AB483" i="2"/>
  <c r="AB482" i="2"/>
  <c r="AB481" i="2"/>
  <c r="AB480" i="2"/>
  <c r="AB479" i="2"/>
  <c r="AB478" i="2"/>
  <c r="AB477" i="2"/>
  <c r="AB476" i="2"/>
  <c r="AB475" i="2"/>
  <c r="AB474" i="2"/>
  <c r="AB473" i="2"/>
  <c r="AB472" i="2"/>
  <c r="AB471" i="2"/>
  <c r="AB470" i="2"/>
  <c r="AB469" i="2"/>
  <c r="AB468" i="2"/>
  <c r="AB467" i="2"/>
  <c r="AB466" i="2"/>
  <c r="AB465" i="2"/>
  <c r="AB464" i="2"/>
  <c r="AB463" i="2"/>
  <c r="AB462" i="2"/>
  <c r="AB461" i="2"/>
  <c r="AB460" i="2"/>
  <c r="AB459" i="2"/>
  <c r="AB458" i="2"/>
  <c r="AB457" i="2"/>
  <c r="AB456" i="2"/>
  <c r="AB455" i="2"/>
  <c r="AB454" i="2"/>
  <c r="AB453" i="2"/>
  <c r="AB452" i="2"/>
  <c r="AB451" i="2"/>
  <c r="AB450" i="2"/>
  <c r="AB449" i="2"/>
  <c r="AB448" i="2"/>
  <c r="AB447" i="2"/>
  <c r="AB446" i="2"/>
  <c r="AB445" i="2"/>
  <c r="AB444" i="2"/>
  <c r="AB443" i="2"/>
  <c r="AB442" i="2"/>
  <c r="AB441" i="2"/>
  <c r="AB440" i="2"/>
  <c r="AB439" i="2"/>
  <c r="AB438" i="2"/>
  <c r="AB437" i="2"/>
  <c r="AB436" i="2"/>
  <c r="AB435" i="2"/>
  <c r="AB434" i="2"/>
  <c r="AB433" i="2"/>
  <c r="AB432" i="2"/>
  <c r="AB431" i="2"/>
  <c r="AB430" i="2"/>
  <c r="AB429" i="2"/>
  <c r="AB428" i="2"/>
  <c r="AB427" i="2"/>
  <c r="AB426" i="2"/>
  <c r="AB425" i="2"/>
  <c r="AB424"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31" i="2"/>
  <c r="AB330" i="2"/>
  <c r="AB329" i="2"/>
  <c r="AB328" i="2"/>
  <c r="AB327" i="2"/>
  <c r="AB326" i="2"/>
  <c r="AB325" i="2"/>
  <c r="AB324" i="2"/>
  <c r="AB323" i="2"/>
  <c r="AB322" i="2"/>
  <c r="AB321" i="2"/>
  <c r="AB320" i="2"/>
  <c r="AB319" i="2"/>
  <c r="AB318" i="2"/>
  <c r="AB317" i="2"/>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9" i="2"/>
  <c r="AB268" i="2"/>
  <c r="AB267" i="2"/>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216" i="2"/>
  <c r="AB215" i="2"/>
  <c r="AB214" i="2"/>
  <c r="AB213" i="2"/>
  <c r="AB212" i="2"/>
  <c r="AB211" i="2"/>
  <c r="AB210" i="2"/>
  <c r="AB209" i="2"/>
  <c r="AB208" i="2"/>
  <c r="AB207" i="2"/>
  <c r="AB206" i="2"/>
  <c r="AB205" i="2"/>
  <c r="AB204" i="2"/>
  <c r="AB203" i="2"/>
  <c r="AB202" i="2"/>
  <c r="AB201" i="2"/>
  <c r="AB200" i="2"/>
  <c r="AB199" i="2"/>
  <c r="AB198" i="2"/>
  <c r="AB197" i="2"/>
  <c r="AB196" i="2"/>
  <c r="AB195" i="2"/>
  <c r="AB194" i="2"/>
  <c r="AB193" i="2"/>
  <c r="AB192" i="2"/>
  <c r="AB191" i="2"/>
  <c r="AB190" i="2"/>
  <c r="AB189" i="2"/>
  <c r="AB188" i="2"/>
  <c r="AB187" i="2"/>
  <c r="AB186" i="2"/>
  <c r="AB185" i="2"/>
  <c r="AB184" i="2"/>
  <c r="AB183" i="2"/>
  <c r="AB182" i="2"/>
  <c r="AB181" i="2"/>
  <c r="AB180" i="2"/>
  <c r="AB179" i="2"/>
  <c r="AB178" i="2"/>
  <c r="AB177" i="2"/>
  <c r="AB176" i="2"/>
  <c r="AB175" i="2"/>
  <c r="AB174" i="2"/>
  <c r="AB173" i="2"/>
  <c r="AB172" i="2"/>
  <c r="AB171" i="2"/>
  <c r="AB170" i="2"/>
  <c r="AB169" i="2"/>
  <c r="AB168" i="2"/>
  <c r="AB167" i="2"/>
  <c r="AB166" i="2"/>
  <c r="AB165" i="2"/>
  <c r="AB164" i="2"/>
  <c r="AB163" i="2"/>
  <c r="AB162" i="2"/>
  <c r="AB161" i="2"/>
  <c r="AB160" i="2"/>
  <c r="AB159" i="2"/>
  <c r="AB158" i="2"/>
  <c r="AB157" i="2"/>
  <c r="AB156" i="2"/>
  <c r="AB15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O2510" i="2"/>
  <c r="O2509" i="2"/>
  <c r="AC2509" i="2" s="1"/>
  <c r="O2508" i="2"/>
  <c r="AC2508" i="2" s="1"/>
  <c r="O2507" i="2"/>
  <c r="AC2507" i="2" s="1"/>
  <c r="O2506" i="2"/>
  <c r="AC2506" i="2" s="1"/>
  <c r="O2505" i="2"/>
  <c r="AC2505" i="2" s="1"/>
  <c r="O2504" i="2"/>
  <c r="AC2504" i="2" s="1"/>
  <c r="O2503" i="2"/>
  <c r="AC2503" i="2" s="1"/>
  <c r="O2502" i="2"/>
  <c r="AC2502" i="2" s="1"/>
  <c r="O2501" i="2"/>
  <c r="AC2501" i="2" s="1"/>
  <c r="O2500" i="2"/>
  <c r="AC2500" i="2" s="1"/>
  <c r="O2499" i="2"/>
  <c r="AC2499" i="2" s="1"/>
  <c r="O2498" i="2"/>
  <c r="AC2498" i="2" s="1"/>
  <c r="O2497" i="2"/>
  <c r="AC2497" i="2" s="1"/>
  <c r="O2496" i="2"/>
  <c r="AC2496" i="2" s="1"/>
  <c r="O2495" i="2"/>
  <c r="AC2495" i="2" s="1"/>
  <c r="O2494" i="2"/>
  <c r="AC2494" i="2" s="1"/>
  <c r="O2493" i="2"/>
  <c r="AC2493" i="2" s="1"/>
  <c r="O2492" i="2"/>
  <c r="AC2492" i="2" s="1"/>
  <c r="O2491" i="2"/>
  <c r="AC2491" i="2" s="1"/>
  <c r="O2490" i="2"/>
  <c r="AC2490" i="2" s="1"/>
  <c r="O2489" i="2"/>
  <c r="AC2489" i="2" s="1"/>
  <c r="O2488" i="2"/>
  <c r="AC2488" i="2" s="1"/>
  <c r="O2487" i="2"/>
  <c r="AC2487" i="2" s="1"/>
  <c r="O2486" i="2"/>
  <c r="AC2486" i="2" s="1"/>
  <c r="O2485" i="2"/>
  <c r="AC2485" i="2" s="1"/>
  <c r="O2484" i="2"/>
  <c r="AC2484" i="2" s="1"/>
  <c r="O2483" i="2"/>
  <c r="AC2483" i="2" s="1"/>
  <c r="O2482" i="2"/>
  <c r="AC2482" i="2" s="1"/>
  <c r="O2481" i="2"/>
  <c r="AC2481" i="2" s="1"/>
  <c r="O2480" i="2"/>
  <c r="AC2480" i="2" s="1"/>
  <c r="O2479" i="2"/>
  <c r="AC2479" i="2" s="1"/>
  <c r="O2478" i="2"/>
  <c r="AC2478" i="2" s="1"/>
  <c r="O2477" i="2"/>
  <c r="AC2477" i="2" s="1"/>
  <c r="O2476" i="2"/>
  <c r="AC2476" i="2" s="1"/>
  <c r="O2475" i="2"/>
  <c r="AC2475" i="2" s="1"/>
  <c r="O2474" i="2"/>
  <c r="AC2474" i="2" s="1"/>
  <c r="O2473" i="2"/>
  <c r="AC2473" i="2" s="1"/>
  <c r="O2472" i="2"/>
  <c r="AC2472" i="2" s="1"/>
  <c r="O2471" i="2"/>
  <c r="AC2471" i="2" s="1"/>
  <c r="O2470" i="2"/>
  <c r="AC2470" i="2" s="1"/>
  <c r="O2469" i="2"/>
  <c r="AC2469" i="2" s="1"/>
  <c r="O2468" i="2"/>
  <c r="AC2468" i="2" s="1"/>
  <c r="O2467" i="2"/>
  <c r="AC2467" i="2" s="1"/>
  <c r="O2466" i="2"/>
  <c r="AC2466" i="2" s="1"/>
  <c r="O2465" i="2"/>
  <c r="AC2465" i="2" s="1"/>
  <c r="O2464" i="2"/>
  <c r="AC2464" i="2" s="1"/>
  <c r="O2463" i="2"/>
  <c r="AC2463" i="2" s="1"/>
  <c r="O2462" i="2"/>
  <c r="AC2462" i="2" s="1"/>
  <c r="O2461" i="2"/>
  <c r="AC2461" i="2" s="1"/>
  <c r="O2460" i="2"/>
  <c r="AC2460" i="2" s="1"/>
  <c r="O2459" i="2"/>
  <c r="AC2459" i="2" s="1"/>
  <c r="O2458" i="2"/>
  <c r="AC2458" i="2" s="1"/>
  <c r="O2457" i="2"/>
  <c r="AC2457" i="2" s="1"/>
  <c r="O2456" i="2"/>
  <c r="AC2456" i="2" s="1"/>
  <c r="O2455" i="2"/>
  <c r="AC2455" i="2" s="1"/>
  <c r="O2454" i="2"/>
  <c r="AC2454" i="2" s="1"/>
  <c r="O2453" i="2"/>
  <c r="AC2453" i="2" s="1"/>
  <c r="O2452" i="2"/>
  <c r="AC2452" i="2" s="1"/>
  <c r="O2451" i="2"/>
  <c r="AC2451" i="2" s="1"/>
  <c r="O2450" i="2"/>
  <c r="AC2450" i="2" s="1"/>
  <c r="O2449" i="2"/>
  <c r="AC2449" i="2" s="1"/>
  <c r="O2448" i="2"/>
  <c r="AC2448" i="2" s="1"/>
  <c r="O2447" i="2"/>
  <c r="AC2447" i="2" s="1"/>
  <c r="O2446" i="2"/>
  <c r="AC2446" i="2" s="1"/>
  <c r="O2445" i="2"/>
  <c r="AC2445" i="2" s="1"/>
  <c r="O2444" i="2"/>
  <c r="AC2444" i="2" s="1"/>
  <c r="O2443" i="2"/>
  <c r="AC2443" i="2" s="1"/>
  <c r="O2442" i="2"/>
  <c r="AC2442" i="2" s="1"/>
  <c r="O2441" i="2"/>
  <c r="AC2441" i="2" s="1"/>
  <c r="O2440" i="2"/>
  <c r="AC2440" i="2" s="1"/>
  <c r="O2439" i="2"/>
  <c r="AC2439" i="2" s="1"/>
  <c r="O2438" i="2"/>
  <c r="AC2438" i="2" s="1"/>
  <c r="O2437" i="2"/>
  <c r="AC2437" i="2" s="1"/>
  <c r="O2436" i="2"/>
  <c r="AC2436" i="2" s="1"/>
  <c r="O2435" i="2"/>
  <c r="AC2435" i="2" s="1"/>
  <c r="O2434" i="2"/>
  <c r="AC2434" i="2" s="1"/>
  <c r="O2433" i="2"/>
  <c r="AC2433" i="2" s="1"/>
  <c r="O2432" i="2"/>
  <c r="AC2432" i="2" s="1"/>
  <c r="O2431" i="2"/>
  <c r="AC2431" i="2" s="1"/>
  <c r="O2430" i="2"/>
  <c r="AC2430" i="2" s="1"/>
  <c r="O2429" i="2"/>
  <c r="AC2429" i="2" s="1"/>
  <c r="O2428" i="2"/>
  <c r="AC2428" i="2" s="1"/>
  <c r="O2427" i="2"/>
  <c r="AC2427" i="2" s="1"/>
  <c r="O2426" i="2"/>
  <c r="AC2426" i="2" s="1"/>
  <c r="O2425" i="2"/>
  <c r="AC2425" i="2" s="1"/>
  <c r="O2424" i="2"/>
  <c r="AC2424" i="2" s="1"/>
  <c r="O2423" i="2"/>
  <c r="AC2423" i="2" s="1"/>
  <c r="O2422" i="2"/>
  <c r="AC2422" i="2" s="1"/>
  <c r="O2421" i="2"/>
  <c r="AC2421" i="2" s="1"/>
  <c r="O2420" i="2"/>
  <c r="AC2420" i="2" s="1"/>
  <c r="O2419" i="2"/>
  <c r="AC2419" i="2" s="1"/>
  <c r="O2418" i="2"/>
  <c r="AC2418" i="2" s="1"/>
  <c r="O2417" i="2"/>
  <c r="AC2417" i="2" s="1"/>
  <c r="O2416" i="2"/>
  <c r="AC2416" i="2" s="1"/>
  <c r="O2415" i="2"/>
  <c r="AC2415" i="2" s="1"/>
  <c r="O2414" i="2"/>
  <c r="AC2414" i="2" s="1"/>
  <c r="O2413" i="2"/>
  <c r="AC2413" i="2" s="1"/>
  <c r="O2412" i="2"/>
  <c r="AC2412" i="2" s="1"/>
  <c r="O2411" i="2"/>
  <c r="AC2411" i="2" s="1"/>
  <c r="O2410" i="2"/>
  <c r="AC2410" i="2" s="1"/>
  <c r="O2409" i="2"/>
  <c r="AC2409" i="2" s="1"/>
  <c r="O2408" i="2"/>
  <c r="AC2408" i="2" s="1"/>
  <c r="O2407" i="2"/>
  <c r="AC2407" i="2" s="1"/>
  <c r="O2406" i="2"/>
  <c r="AC2406" i="2" s="1"/>
  <c r="O2405" i="2"/>
  <c r="AC2405" i="2" s="1"/>
  <c r="O2404" i="2"/>
  <c r="AC2404" i="2" s="1"/>
  <c r="O2403" i="2"/>
  <c r="AC2403" i="2" s="1"/>
  <c r="O2402" i="2"/>
  <c r="AC2402" i="2" s="1"/>
  <c r="O2401" i="2"/>
  <c r="AC2401" i="2" s="1"/>
  <c r="O2400" i="2"/>
  <c r="AC2400" i="2" s="1"/>
  <c r="O2399" i="2"/>
  <c r="AC2399" i="2" s="1"/>
  <c r="O2398" i="2"/>
  <c r="AC2398" i="2" s="1"/>
  <c r="O2397" i="2"/>
  <c r="AC2397" i="2" s="1"/>
  <c r="O2396" i="2"/>
  <c r="AC2396" i="2" s="1"/>
  <c r="O2395" i="2"/>
  <c r="AC2395" i="2" s="1"/>
  <c r="O2394" i="2"/>
  <c r="AC2394" i="2" s="1"/>
  <c r="O2393" i="2"/>
  <c r="AC2393" i="2" s="1"/>
  <c r="O2392" i="2"/>
  <c r="AC2392" i="2" s="1"/>
  <c r="O2391" i="2"/>
  <c r="AC2391" i="2" s="1"/>
  <c r="O2390" i="2"/>
  <c r="AC2390" i="2" s="1"/>
  <c r="O2389" i="2"/>
  <c r="AC2389" i="2" s="1"/>
  <c r="O2388" i="2"/>
  <c r="AC2388" i="2" s="1"/>
  <c r="O2387" i="2"/>
  <c r="AC2387" i="2" s="1"/>
  <c r="O2386" i="2"/>
  <c r="AC2386" i="2" s="1"/>
  <c r="O2385" i="2"/>
  <c r="AC2385" i="2" s="1"/>
  <c r="O2384" i="2"/>
  <c r="AC2384" i="2" s="1"/>
  <c r="O2383" i="2"/>
  <c r="AC2383" i="2" s="1"/>
  <c r="O2382" i="2"/>
  <c r="AC2382" i="2" s="1"/>
  <c r="O2381" i="2"/>
  <c r="AC2381" i="2" s="1"/>
  <c r="O2380" i="2"/>
  <c r="AC2380" i="2" s="1"/>
  <c r="O2379" i="2"/>
  <c r="AC2379" i="2" s="1"/>
  <c r="O2378" i="2"/>
  <c r="AC2378" i="2" s="1"/>
  <c r="O2377" i="2"/>
  <c r="AC2377" i="2" s="1"/>
  <c r="O2376" i="2"/>
  <c r="AC2376" i="2" s="1"/>
  <c r="O2375" i="2"/>
  <c r="AC2375" i="2" s="1"/>
  <c r="O2374" i="2"/>
  <c r="AC2374" i="2" s="1"/>
  <c r="O2373" i="2"/>
  <c r="AC2373" i="2" s="1"/>
  <c r="O2372" i="2"/>
  <c r="AC2372" i="2" s="1"/>
  <c r="O2371" i="2"/>
  <c r="AC2371" i="2" s="1"/>
  <c r="O2370" i="2"/>
  <c r="AC2370" i="2" s="1"/>
  <c r="O2369" i="2"/>
  <c r="AC2369" i="2" s="1"/>
  <c r="O2368" i="2"/>
  <c r="AC2368" i="2" s="1"/>
  <c r="O2367" i="2"/>
  <c r="AC2367" i="2" s="1"/>
  <c r="O2366" i="2"/>
  <c r="AC2366" i="2" s="1"/>
  <c r="O2365" i="2"/>
  <c r="AC2365" i="2" s="1"/>
  <c r="O2364" i="2"/>
  <c r="AC2364" i="2" s="1"/>
  <c r="O2363" i="2"/>
  <c r="AC2363" i="2" s="1"/>
  <c r="O2362" i="2"/>
  <c r="AC2362" i="2" s="1"/>
  <c r="O2361" i="2"/>
  <c r="AC2361" i="2" s="1"/>
  <c r="O2360" i="2"/>
  <c r="AC2360" i="2" s="1"/>
  <c r="O2359" i="2"/>
  <c r="AC2359" i="2" s="1"/>
  <c r="O2358" i="2"/>
  <c r="AC2358" i="2" s="1"/>
  <c r="O2357" i="2"/>
  <c r="AC2357" i="2" s="1"/>
  <c r="O2356" i="2"/>
  <c r="AC2356" i="2" s="1"/>
  <c r="O2355" i="2"/>
  <c r="AC2355" i="2" s="1"/>
  <c r="O2354" i="2"/>
  <c r="AC2354" i="2" s="1"/>
  <c r="O2353" i="2"/>
  <c r="AC2353" i="2" s="1"/>
  <c r="O2352" i="2"/>
  <c r="AC2352" i="2" s="1"/>
  <c r="O2351" i="2"/>
  <c r="AC2351" i="2" s="1"/>
  <c r="O2350" i="2"/>
  <c r="AC2350" i="2" s="1"/>
  <c r="O2349" i="2"/>
  <c r="AC2349" i="2" s="1"/>
  <c r="O2348" i="2"/>
  <c r="AC2348" i="2" s="1"/>
  <c r="O2347" i="2"/>
  <c r="AC2347" i="2" s="1"/>
  <c r="O2346" i="2"/>
  <c r="AC2346" i="2" s="1"/>
  <c r="O2345" i="2"/>
  <c r="AC2345" i="2" s="1"/>
  <c r="O2344" i="2"/>
  <c r="AC2344" i="2" s="1"/>
  <c r="O2343" i="2"/>
  <c r="AC2343" i="2" s="1"/>
  <c r="O2342" i="2"/>
  <c r="AC2342" i="2" s="1"/>
  <c r="O2341" i="2"/>
  <c r="AC2341" i="2" s="1"/>
  <c r="O2340" i="2"/>
  <c r="AC2340" i="2" s="1"/>
  <c r="O2339" i="2"/>
  <c r="AC2339" i="2" s="1"/>
  <c r="O2338" i="2"/>
  <c r="AC2338" i="2" s="1"/>
  <c r="O2337" i="2"/>
  <c r="AC2337" i="2" s="1"/>
  <c r="O2336" i="2"/>
  <c r="AC2336" i="2" s="1"/>
  <c r="O2335" i="2"/>
  <c r="AC2335" i="2" s="1"/>
  <c r="O2334" i="2"/>
  <c r="AC2334" i="2" s="1"/>
  <c r="O2333" i="2"/>
  <c r="AC2333" i="2" s="1"/>
  <c r="O2332" i="2"/>
  <c r="AC2332" i="2" s="1"/>
  <c r="O2331" i="2"/>
  <c r="AC2331" i="2" s="1"/>
  <c r="O2330" i="2"/>
  <c r="AC2330" i="2" s="1"/>
  <c r="O2329" i="2"/>
  <c r="AC2329" i="2" s="1"/>
  <c r="O2328" i="2"/>
  <c r="AC2328" i="2" s="1"/>
  <c r="O2327" i="2"/>
  <c r="AC2327" i="2" s="1"/>
  <c r="O2326" i="2"/>
  <c r="AC2326" i="2" s="1"/>
  <c r="O2325" i="2"/>
  <c r="AC2325" i="2" s="1"/>
  <c r="O2324" i="2"/>
  <c r="AC2324" i="2" s="1"/>
  <c r="O2323" i="2"/>
  <c r="AC2323" i="2" s="1"/>
  <c r="O2322" i="2"/>
  <c r="AC2322" i="2" s="1"/>
  <c r="O2321" i="2"/>
  <c r="AC2321" i="2" s="1"/>
  <c r="O2320" i="2"/>
  <c r="AC2320" i="2" s="1"/>
  <c r="O2319" i="2"/>
  <c r="AC2319" i="2" s="1"/>
  <c r="O2318" i="2"/>
  <c r="AC2318" i="2" s="1"/>
  <c r="O2317" i="2"/>
  <c r="AC2317" i="2" s="1"/>
  <c r="O2316" i="2"/>
  <c r="AC2316" i="2" s="1"/>
  <c r="O2315" i="2"/>
  <c r="AC2315" i="2" s="1"/>
  <c r="O2314" i="2"/>
  <c r="AC2314" i="2" s="1"/>
  <c r="O2313" i="2"/>
  <c r="AC2313" i="2" s="1"/>
  <c r="O2312" i="2"/>
  <c r="AC2312" i="2" s="1"/>
  <c r="O2311" i="2"/>
  <c r="AC2311" i="2" s="1"/>
  <c r="O2310" i="2"/>
  <c r="AC2310" i="2" s="1"/>
  <c r="O2309" i="2"/>
  <c r="AC2309" i="2" s="1"/>
  <c r="O2308" i="2"/>
  <c r="AC2308" i="2" s="1"/>
  <c r="O2307" i="2"/>
  <c r="AC2307" i="2" s="1"/>
  <c r="O2306" i="2"/>
  <c r="AC2306" i="2" s="1"/>
  <c r="O2305" i="2"/>
  <c r="AC2305" i="2" s="1"/>
  <c r="O2304" i="2"/>
  <c r="AC2304" i="2" s="1"/>
  <c r="O2303" i="2"/>
  <c r="AC2303" i="2" s="1"/>
  <c r="O2302" i="2"/>
  <c r="AC2302" i="2" s="1"/>
  <c r="O2301" i="2"/>
  <c r="AC2301" i="2" s="1"/>
  <c r="O2300" i="2"/>
  <c r="AC2300" i="2" s="1"/>
  <c r="O2299" i="2"/>
  <c r="AC2299" i="2" s="1"/>
  <c r="O2298" i="2"/>
  <c r="AC2298" i="2" s="1"/>
  <c r="O2297" i="2"/>
  <c r="AC2297" i="2" s="1"/>
  <c r="O2296" i="2"/>
  <c r="AC2296" i="2" s="1"/>
  <c r="O2295" i="2"/>
  <c r="AC2295" i="2" s="1"/>
  <c r="O2294" i="2"/>
  <c r="AC2294" i="2" s="1"/>
  <c r="O2293" i="2"/>
  <c r="AC2293" i="2" s="1"/>
  <c r="O2292" i="2"/>
  <c r="AC2292" i="2" s="1"/>
  <c r="O2291" i="2"/>
  <c r="AC2291" i="2" s="1"/>
  <c r="O2290" i="2"/>
  <c r="AC2290" i="2" s="1"/>
  <c r="O2289" i="2"/>
  <c r="AC2289" i="2" s="1"/>
  <c r="O2288" i="2"/>
  <c r="AC2288" i="2" s="1"/>
  <c r="O2287" i="2"/>
  <c r="AC2287" i="2" s="1"/>
  <c r="O2286" i="2"/>
  <c r="AC2286" i="2" s="1"/>
  <c r="O2285" i="2"/>
  <c r="AC2285" i="2" s="1"/>
  <c r="O2284" i="2"/>
  <c r="AC2284" i="2" s="1"/>
  <c r="O2283" i="2"/>
  <c r="AC2283" i="2" s="1"/>
  <c r="O2282" i="2"/>
  <c r="AC2282" i="2" s="1"/>
  <c r="O2281" i="2"/>
  <c r="AC2281" i="2" s="1"/>
  <c r="O2280" i="2"/>
  <c r="AC2280" i="2" s="1"/>
  <c r="O2279" i="2"/>
  <c r="AC2279" i="2" s="1"/>
  <c r="O2278" i="2"/>
  <c r="AC2278" i="2" s="1"/>
  <c r="O2277" i="2"/>
  <c r="AC2277" i="2" s="1"/>
  <c r="O2276" i="2"/>
  <c r="AC2276" i="2" s="1"/>
  <c r="O2275" i="2"/>
  <c r="AC2275" i="2" s="1"/>
  <c r="O2274" i="2"/>
  <c r="AC2274" i="2" s="1"/>
  <c r="O2273" i="2"/>
  <c r="AC2273" i="2" s="1"/>
  <c r="O2272" i="2"/>
  <c r="AC2272" i="2" s="1"/>
  <c r="O2271" i="2"/>
  <c r="AC2271" i="2" s="1"/>
  <c r="O2270" i="2"/>
  <c r="AC2270" i="2" s="1"/>
  <c r="O2269" i="2"/>
  <c r="AC2269" i="2" s="1"/>
  <c r="O2268" i="2"/>
  <c r="AC2268" i="2" s="1"/>
  <c r="O2267" i="2"/>
  <c r="AC2267" i="2" s="1"/>
  <c r="O2266" i="2"/>
  <c r="AC2266" i="2" s="1"/>
  <c r="O2265" i="2"/>
  <c r="AC2265" i="2" s="1"/>
  <c r="O2264" i="2"/>
  <c r="AC2264" i="2" s="1"/>
  <c r="O2263" i="2"/>
  <c r="AC2263" i="2" s="1"/>
  <c r="O2262" i="2"/>
  <c r="AC2262" i="2" s="1"/>
  <c r="O2261" i="2"/>
  <c r="AC2261" i="2" s="1"/>
  <c r="O2260" i="2"/>
  <c r="AC2260" i="2" s="1"/>
  <c r="O2259" i="2"/>
  <c r="AC2259" i="2" s="1"/>
  <c r="O2258" i="2"/>
  <c r="AC2258" i="2" s="1"/>
  <c r="O2257" i="2"/>
  <c r="AC2257" i="2" s="1"/>
  <c r="O2256" i="2"/>
  <c r="AC2256" i="2" s="1"/>
  <c r="O2255" i="2"/>
  <c r="AC2255" i="2" s="1"/>
  <c r="O2254" i="2"/>
  <c r="AC2254" i="2" s="1"/>
  <c r="O2253" i="2"/>
  <c r="AC2253" i="2" s="1"/>
  <c r="O2252" i="2"/>
  <c r="AC2252" i="2" s="1"/>
  <c r="O2251" i="2"/>
  <c r="AC2251" i="2" s="1"/>
  <c r="O2250" i="2"/>
  <c r="AC2250" i="2" s="1"/>
  <c r="O2249" i="2"/>
  <c r="AC2249" i="2" s="1"/>
  <c r="O2248" i="2"/>
  <c r="AC2248" i="2" s="1"/>
  <c r="O2247" i="2"/>
  <c r="AC2247" i="2" s="1"/>
  <c r="O2246" i="2"/>
  <c r="AC2246" i="2" s="1"/>
  <c r="O2245" i="2"/>
  <c r="AC2245" i="2" s="1"/>
  <c r="O2244" i="2"/>
  <c r="AC2244" i="2" s="1"/>
  <c r="O2243" i="2"/>
  <c r="AC2243" i="2" s="1"/>
  <c r="O2242" i="2"/>
  <c r="AC2242" i="2" s="1"/>
  <c r="O2241" i="2"/>
  <c r="AC2241" i="2" s="1"/>
  <c r="O2240" i="2"/>
  <c r="AC2240" i="2" s="1"/>
  <c r="O2239" i="2"/>
  <c r="AC2239" i="2" s="1"/>
  <c r="O2238" i="2"/>
  <c r="AC2238" i="2" s="1"/>
  <c r="O2237" i="2"/>
  <c r="AC2237" i="2" s="1"/>
  <c r="O2236" i="2"/>
  <c r="AC2236" i="2" s="1"/>
  <c r="O2235" i="2"/>
  <c r="AC2235" i="2" s="1"/>
  <c r="O2234" i="2"/>
  <c r="AC2234" i="2" s="1"/>
  <c r="O2233" i="2"/>
  <c r="AC2233" i="2" s="1"/>
  <c r="O2232" i="2"/>
  <c r="AC2232" i="2" s="1"/>
  <c r="O2231" i="2"/>
  <c r="AC2231" i="2" s="1"/>
  <c r="O2230" i="2"/>
  <c r="AC2230" i="2" s="1"/>
  <c r="O2229" i="2"/>
  <c r="AC2229" i="2" s="1"/>
  <c r="O2228" i="2"/>
  <c r="AC2228" i="2" s="1"/>
  <c r="O2227" i="2"/>
  <c r="AC2227" i="2" s="1"/>
  <c r="O2226" i="2"/>
  <c r="AC2226" i="2" s="1"/>
  <c r="O2225" i="2"/>
  <c r="AC2225" i="2" s="1"/>
  <c r="O2224" i="2"/>
  <c r="AC2224" i="2" s="1"/>
  <c r="O2223" i="2"/>
  <c r="AC2223" i="2" s="1"/>
  <c r="O2222" i="2"/>
  <c r="AC2222" i="2" s="1"/>
  <c r="O2221" i="2"/>
  <c r="AC2221" i="2" s="1"/>
  <c r="O2220" i="2"/>
  <c r="AC2220" i="2" s="1"/>
  <c r="O2219" i="2"/>
  <c r="AC2219" i="2" s="1"/>
  <c r="O2218" i="2"/>
  <c r="AC2218" i="2" s="1"/>
  <c r="O2217" i="2"/>
  <c r="AC2217" i="2" s="1"/>
  <c r="O2216" i="2"/>
  <c r="AC2216" i="2" s="1"/>
  <c r="O2215" i="2"/>
  <c r="AC2215" i="2" s="1"/>
  <c r="O2214" i="2"/>
  <c r="AC2214" i="2" s="1"/>
  <c r="O2213" i="2"/>
  <c r="AC2213" i="2" s="1"/>
  <c r="O2212" i="2"/>
  <c r="AC2212" i="2" s="1"/>
  <c r="O2211" i="2"/>
  <c r="AC2211" i="2" s="1"/>
  <c r="O2210" i="2"/>
  <c r="AC2210" i="2" s="1"/>
  <c r="O2209" i="2"/>
  <c r="AC2209" i="2" s="1"/>
  <c r="O2208" i="2"/>
  <c r="AC2208" i="2" s="1"/>
  <c r="O2207" i="2"/>
  <c r="AC2207" i="2" s="1"/>
  <c r="O2206" i="2"/>
  <c r="AC2206" i="2" s="1"/>
  <c r="O2205" i="2"/>
  <c r="AC2205" i="2" s="1"/>
  <c r="O2204" i="2"/>
  <c r="AC2204" i="2" s="1"/>
  <c r="O2203" i="2"/>
  <c r="AC2203" i="2" s="1"/>
  <c r="O2202" i="2"/>
  <c r="AC2202" i="2" s="1"/>
  <c r="O2201" i="2"/>
  <c r="AC2201" i="2" s="1"/>
  <c r="O2200" i="2"/>
  <c r="AC2200" i="2" s="1"/>
  <c r="O2199" i="2"/>
  <c r="AC2199" i="2" s="1"/>
  <c r="O2198" i="2"/>
  <c r="AC2198" i="2" s="1"/>
  <c r="O2197" i="2"/>
  <c r="AC2197" i="2" s="1"/>
  <c r="O2196" i="2"/>
  <c r="AC2196" i="2" s="1"/>
  <c r="O2195" i="2"/>
  <c r="AC2195" i="2" s="1"/>
  <c r="O2194" i="2"/>
  <c r="AC2194" i="2" s="1"/>
  <c r="O2193" i="2"/>
  <c r="AC2193" i="2" s="1"/>
  <c r="O2192" i="2"/>
  <c r="AC2192" i="2" s="1"/>
  <c r="O2191" i="2"/>
  <c r="AC2191" i="2" s="1"/>
  <c r="O2190" i="2"/>
  <c r="AC2190" i="2" s="1"/>
  <c r="O2189" i="2"/>
  <c r="AC2189" i="2" s="1"/>
  <c r="O2188" i="2"/>
  <c r="AC2188" i="2" s="1"/>
  <c r="O2187" i="2"/>
  <c r="AC2187" i="2" s="1"/>
  <c r="O2186" i="2"/>
  <c r="AC2186" i="2" s="1"/>
  <c r="O2185" i="2"/>
  <c r="AC2185" i="2" s="1"/>
  <c r="O2184" i="2"/>
  <c r="AC2184" i="2" s="1"/>
  <c r="O2183" i="2"/>
  <c r="AC2183" i="2" s="1"/>
  <c r="O2182" i="2"/>
  <c r="AC2182" i="2" s="1"/>
  <c r="O2181" i="2"/>
  <c r="AC2181" i="2" s="1"/>
  <c r="O2180" i="2"/>
  <c r="AC2180" i="2" s="1"/>
  <c r="O2179" i="2"/>
  <c r="AC2179" i="2" s="1"/>
  <c r="O2178" i="2"/>
  <c r="AC2178" i="2" s="1"/>
  <c r="O2177" i="2"/>
  <c r="AC2177" i="2" s="1"/>
  <c r="O2176" i="2"/>
  <c r="AC2176" i="2" s="1"/>
  <c r="O2175" i="2"/>
  <c r="AC2175" i="2" s="1"/>
  <c r="O2174" i="2"/>
  <c r="AC2174" i="2" s="1"/>
  <c r="O2173" i="2"/>
  <c r="AC2173" i="2" s="1"/>
  <c r="O2172" i="2"/>
  <c r="AC2172" i="2" s="1"/>
  <c r="O2171" i="2"/>
  <c r="AC2171" i="2" s="1"/>
  <c r="O2170" i="2"/>
  <c r="AC2170" i="2" s="1"/>
  <c r="O2169" i="2"/>
  <c r="AC2169" i="2" s="1"/>
  <c r="O2168" i="2"/>
  <c r="AC2168" i="2" s="1"/>
  <c r="O2167" i="2"/>
  <c r="AC2167" i="2" s="1"/>
  <c r="O2166" i="2"/>
  <c r="AC2166" i="2" s="1"/>
  <c r="O2165" i="2"/>
  <c r="AC2165" i="2" s="1"/>
  <c r="O2164" i="2"/>
  <c r="AC2164" i="2" s="1"/>
  <c r="O2163" i="2"/>
  <c r="AC2163" i="2" s="1"/>
  <c r="O2162" i="2"/>
  <c r="AC2162" i="2" s="1"/>
  <c r="O2161" i="2"/>
  <c r="AC2161" i="2" s="1"/>
  <c r="O2160" i="2"/>
  <c r="AC2160" i="2" s="1"/>
  <c r="O2159" i="2"/>
  <c r="AC2159" i="2" s="1"/>
  <c r="O2158" i="2"/>
  <c r="AC2158" i="2" s="1"/>
  <c r="O2157" i="2"/>
  <c r="AC2157" i="2" s="1"/>
  <c r="O2156" i="2"/>
  <c r="AC2156" i="2" s="1"/>
  <c r="O2155" i="2"/>
  <c r="AC2155" i="2" s="1"/>
  <c r="O2154" i="2"/>
  <c r="AC2154" i="2" s="1"/>
  <c r="O2153" i="2"/>
  <c r="AC2153" i="2" s="1"/>
  <c r="O2152" i="2"/>
  <c r="AC2152" i="2" s="1"/>
  <c r="O2151" i="2"/>
  <c r="AC2151" i="2" s="1"/>
  <c r="O2150" i="2"/>
  <c r="AC2150" i="2" s="1"/>
  <c r="O2149" i="2"/>
  <c r="AC2149" i="2" s="1"/>
  <c r="O2148" i="2"/>
  <c r="AC2148" i="2" s="1"/>
  <c r="O2147" i="2"/>
  <c r="AC2147" i="2" s="1"/>
  <c r="O2146" i="2"/>
  <c r="AC2146" i="2" s="1"/>
  <c r="O2145" i="2"/>
  <c r="AC2145" i="2" s="1"/>
  <c r="O2144" i="2"/>
  <c r="AC2144" i="2" s="1"/>
  <c r="O2143" i="2"/>
  <c r="AC2143" i="2" s="1"/>
  <c r="O2142" i="2"/>
  <c r="AC2142" i="2" s="1"/>
  <c r="O2141" i="2"/>
  <c r="AC2141" i="2" s="1"/>
  <c r="O2140" i="2"/>
  <c r="AC2140" i="2" s="1"/>
  <c r="O2139" i="2"/>
  <c r="AC2139" i="2" s="1"/>
  <c r="O2138" i="2"/>
  <c r="AC2138" i="2" s="1"/>
  <c r="O2137" i="2"/>
  <c r="AC2137" i="2" s="1"/>
  <c r="O2136" i="2"/>
  <c r="AC2136" i="2" s="1"/>
  <c r="O2135" i="2"/>
  <c r="AC2135" i="2" s="1"/>
  <c r="O2134" i="2"/>
  <c r="AC2134" i="2" s="1"/>
  <c r="O2133" i="2"/>
  <c r="AC2133" i="2" s="1"/>
  <c r="O2132" i="2"/>
  <c r="AC2132" i="2" s="1"/>
  <c r="O2131" i="2"/>
  <c r="AC2131" i="2" s="1"/>
  <c r="O2130" i="2"/>
  <c r="AC2130" i="2" s="1"/>
  <c r="O2129" i="2"/>
  <c r="AC2129" i="2" s="1"/>
  <c r="O2128" i="2"/>
  <c r="AC2128" i="2" s="1"/>
  <c r="O2127" i="2"/>
  <c r="AC2127" i="2" s="1"/>
  <c r="O2126" i="2"/>
  <c r="AC2126" i="2" s="1"/>
  <c r="O2125" i="2"/>
  <c r="AC2125" i="2" s="1"/>
  <c r="O2124" i="2"/>
  <c r="AC2124" i="2" s="1"/>
  <c r="O2123" i="2"/>
  <c r="AC2123" i="2" s="1"/>
  <c r="O2122" i="2"/>
  <c r="AC2122" i="2" s="1"/>
  <c r="O2121" i="2"/>
  <c r="AC2121" i="2" s="1"/>
  <c r="O2120" i="2"/>
  <c r="AC2120" i="2" s="1"/>
  <c r="O2119" i="2"/>
  <c r="AC2119" i="2" s="1"/>
  <c r="O2118" i="2"/>
  <c r="O2117" i="2"/>
  <c r="AC2117" i="2" s="1"/>
  <c r="O2116" i="2"/>
  <c r="AC2116" i="2" s="1"/>
  <c r="O2115" i="2"/>
  <c r="AC2115" i="2" s="1"/>
  <c r="O2114" i="2"/>
  <c r="AC2114" i="2" s="1"/>
  <c r="O2113" i="2"/>
  <c r="AC2113" i="2" s="1"/>
  <c r="O2112" i="2"/>
  <c r="AC2112" i="2" s="1"/>
  <c r="O2111" i="2"/>
  <c r="AC2111" i="2" s="1"/>
  <c r="O2110" i="2"/>
  <c r="AC2110" i="2" s="1"/>
  <c r="O2109" i="2"/>
  <c r="AC2109" i="2" s="1"/>
  <c r="O2108" i="2"/>
  <c r="AC2108" i="2" s="1"/>
  <c r="O2107" i="2"/>
  <c r="AC2107" i="2" s="1"/>
  <c r="O2106" i="2"/>
  <c r="AC2106" i="2" s="1"/>
  <c r="O2105" i="2"/>
  <c r="AC2105" i="2" s="1"/>
  <c r="O2104" i="2"/>
  <c r="AC2104" i="2" s="1"/>
  <c r="O2103" i="2"/>
  <c r="AC2103" i="2" s="1"/>
  <c r="O2102" i="2"/>
  <c r="AC2102" i="2" s="1"/>
  <c r="O2101" i="2"/>
  <c r="AC2101" i="2" s="1"/>
  <c r="O2100" i="2"/>
  <c r="AC2100" i="2" s="1"/>
  <c r="O2099" i="2"/>
  <c r="AC2099" i="2" s="1"/>
  <c r="O2098" i="2"/>
  <c r="AC2098" i="2" s="1"/>
  <c r="O2097" i="2"/>
  <c r="AC2097" i="2" s="1"/>
  <c r="O2096" i="2"/>
  <c r="AC2096" i="2" s="1"/>
  <c r="O2095" i="2"/>
  <c r="AC2095" i="2" s="1"/>
  <c r="O2094" i="2"/>
  <c r="AC2094" i="2" s="1"/>
  <c r="O2093" i="2"/>
  <c r="AC2093" i="2" s="1"/>
  <c r="O2092" i="2"/>
  <c r="AC2092" i="2" s="1"/>
  <c r="O2091" i="2"/>
  <c r="AC2091" i="2" s="1"/>
  <c r="O2090" i="2"/>
  <c r="AC2090" i="2" s="1"/>
  <c r="O2089" i="2"/>
  <c r="AC2089" i="2" s="1"/>
  <c r="O2088" i="2"/>
  <c r="AC2088" i="2" s="1"/>
  <c r="O2087" i="2"/>
  <c r="AC2087" i="2" s="1"/>
  <c r="O2086" i="2"/>
  <c r="AC2086" i="2" s="1"/>
  <c r="O2085" i="2"/>
  <c r="AC2085" i="2" s="1"/>
  <c r="O2084" i="2"/>
  <c r="AC2084" i="2" s="1"/>
  <c r="O2083" i="2"/>
  <c r="AC2083" i="2" s="1"/>
  <c r="O2082" i="2"/>
  <c r="AC2082" i="2" s="1"/>
  <c r="O2081" i="2"/>
  <c r="AC2081" i="2" s="1"/>
  <c r="O2080" i="2"/>
  <c r="AC2080" i="2" s="1"/>
  <c r="O2079" i="2"/>
  <c r="AC2079" i="2" s="1"/>
  <c r="O2078" i="2"/>
  <c r="AC2078" i="2" s="1"/>
  <c r="O2077" i="2"/>
  <c r="AC2077" i="2" s="1"/>
  <c r="O2076" i="2"/>
  <c r="AC2076" i="2" s="1"/>
  <c r="O2075" i="2"/>
  <c r="AC2075" i="2" s="1"/>
  <c r="O2074" i="2"/>
  <c r="AC2074" i="2" s="1"/>
  <c r="O2073" i="2"/>
  <c r="AC2073" i="2" s="1"/>
  <c r="O2072" i="2"/>
  <c r="AC2072" i="2" s="1"/>
  <c r="O2071" i="2"/>
  <c r="AC2071" i="2" s="1"/>
  <c r="O2070" i="2"/>
  <c r="AC2070" i="2" s="1"/>
  <c r="O2069" i="2"/>
  <c r="AC2069" i="2" s="1"/>
  <c r="O2068" i="2"/>
  <c r="AC2068" i="2" s="1"/>
  <c r="O2067" i="2"/>
  <c r="AC2067" i="2" s="1"/>
  <c r="O2066" i="2"/>
  <c r="AC2066" i="2" s="1"/>
  <c r="O2065" i="2"/>
  <c r="AC2065" i="2" s="1"/>
  <c r="O2064" i="2"/>
  <c r="AC2064" i="2" s="1"/>
  <c r="O2063" i="2"/>
  <c r="AC2063" i="2" s="1"/>
  <c r="O2062" i="2"/>
  <c r="AC2062" i="2" s="1"/>
  <c r="O2061" i="2"/>
  <c r="AC2061" i="2" s="1"/>
  <c r="O2060" i="2"/>
  <c r="AC2060" i="2" s="1"/>
  <c r="O2059" i="2"/>
  <c r="AC2059" i="2" s="1"/>
  <c r="O2058" i="2"/>
  <c r="AC2058" i="2" s="1"/>
  <c r="O2057" i="2"/>
  <c r="AC2057" i="2" s="1"/>
  <c r="O2056" i="2"/>
  <c r="AC2056" i="2" s="1"/>
  <c r="O2055" i="2"/>
  <c r="AC2055" i="2" s="1"/>
  <c r="O2054" i="2"/>
  <c r="AC2054" i="2" s="1"/>
  <c r="O2053" i="2"/>
  <c r="AC2053" i="2" s="1"/>
  <c r="O2052" i="2"/>
  <c r="AC2052" i="2" s="1"/>
  <c r="O2051" i="2"/>
  <c r="AC2051" i="2" s="1"/>
  <c r="O2050" i="2"/>
  <c r="AC2050" i="2" s="1"/>
  <c r="O2049" i="2"/>
  <c r="AC2049" i="2" s="1"/>
  <c r="O2048" i="2"/>
  <c r="AC2048" i="2" s="1"/>
  <c r="O2047" i="2"/>
  <c r="AC2047" i="2" s="1"/>
  <c r="O2046" i="2"/>
  <c r="AC2046" i="2" s="1"/>
  <c r="O2045" i="2"/>
  <c r="AC2045" i="2" s="1"/>
  <c r="O2044" i="2"/>
  <c r="AC2044" i="2" s="1"/>
  <c r="O2043" i="2"/>
  <c r="AC2043" i="2" s="1"/>
  <c r="O2042" i="2"/>
  <c r="AC2042" i="2" s="1"/>
  <c r="O2041" i="2"/>
  <c r="AC2041" i="2" s="1"/>
  <c r="O2040" i="2"/>
  <c r="AC2040" i="2" s="1"/>
  <c r="O2039" i="2"/>
  <c r="AC2039" i="2" s="1"/>
  <c r="O2038" i="2"/>
  <c r="AC2038" i="2" s="1"/>
  <c r="O2037" i="2"/>
  <c r="AC2037" i="2" s="1"/>
  <c r="O2036" i="2"/>
  <c r="AC2036" i="2" s="1"/>
  <c r="O2035" i="2"/>
  <c r="AC2035" i="2" s="1"/>
  <c r="O2034" i="2"/>
  <c r="AC2034" i="2" s="1"/>
  <c r="O2033" i="2"/>
  <c r="AC2033" i="2" s="1"/>
  <c r="O2032" i="2"/>
  <c r="AC2032" i="2" s="1"/>
  <c r="O2031" i="2"/>
  <c r="AC2031" i="2" s="1"/>
  <c r="O2030" i="2"/>
  <c r="AC2030" i="2" s="1"/>
  <c r="O2029" i="2"/>
  <c r="AC2029" i="2" s="1"/>
  <c r="O2028" i="2"/>
  <c r="AC2028" i="2" s="1"/>
  <c r="O2027" i="2"/>
  <c r="AC2027" i="2" s="1"/>
  <c r="O2026" i="2"/>
  <c r="AC2026" i="2" s="1"/>
  <c r="O2025" i="2"/>
  <c r="AC2025" i="2" s="1"/>
  <c r="O2024" i="2"/>
  <c r="AC2024" i="2" s="1"/>
  <c r="O2023" i="2"/>
  <c r="AC2023" i="2" s="1"/>
  <c r="O2022" i="2"/>
  <c r="AC2022" i="2" s="1"/>
  <c r="O2021" i="2"/>
  <c r="AC2021" i="2" s="1"/>
  <c r="O2020" i="2"/>
  <c r="AC2020" i="2" s="1"/>
  <c r="O2019" i="2"/>
  <c r="AC2019" i="2" s="1"/>
  <c r="O2018" i="2"/>
  <c r="AC2018" i="2" s="1"/>
  <c r="O2017" i="2"/>
  <c r="AC2017" i="2" s="1"/>
  <c r="O2016" i="2"/>
  <c r="AC2016" i="2" s="1"/>
  <c r="O2015" i="2"/>
  <c r="AC2015" i="2" s="1"/>
  <c r="O2014" i="2"/>
  <c r="AC2014" i="2" s="1"/>
  <c r="O2013" i="2"/>
  <c r="AC2013" i="2" s="1"/>
  <c r="O2012" i="2"/>
  <c r="AC2012" i="2" s="1"/>
  <c r="O2011" i="2"/>
  <c r="AC2011" i="2" s="1"/>
  <c r="O2010" i="2"/>
  <c r="AC2010" i="2" s="1"/>
  <c r="O2009" i="2"/>
  <c r="AC2009" i="2" s="1"/>
  <c r="O2008" i="2"/>
  <c r="AC2008" i="2" s="1"/>
  <c r="O2007" i="2"/>
  <c r="AC2007" i="2" s="1"/>
  <c r="O2006" i="2"/>
  <c r="AC2006" i="2" s="1"/>
  <c r="O2005" i="2"/>
  <c r="AC2005" i="2" s="1"/>
  <c r="O2004" i="2"/>
  <c r="AC2004" i="2" s="1"/>
  <c r="O2003" i="2"/>
  <c r="AC2003" i="2" s="1"/>
  <c r="O2002" i="2"/>
  <c r="AC2002" i="2" s="1"/>
  <c r="O2001" i="2"/>
  <c r="AC2001" i="2" s="1"/>
  <c r="O2000" i="2"/>
  <c r="AC2000" i="2" s="1"/>
  <c r="O1999" i="2"/>
  <c r="AC1999" i="2" s="1"/>
  <c r="O1998" i="2"/>
  <c r="AC1998" i="2" s="1"/>
  <c r="O1997" i="2"/>
  <c r="AC1997" i="2" s="1"/>
  <c r="O1996" i="2"/>
  <c r="AC1996" i="2" s="1"/>
  <c r="O1995" i="2"/>
  <c r="AC1995" i="2" s="1"/>
  <c r="O1994" i="2"/>
  <c r="AC1994" i="2" s="1"/>
  <c r="O1993" i="2"/>
  <c r="AC1993" i="2" s="1"/>
  <c r="O1992" i="2"/>
  <c r="AC1992" i="2" s="1"/>
  <c r="O1991" i="2"/>
  <c r="AC1991" i="2" s="1"/>
  <c r="O1990" i="2"/>
  <c r="AC1990" i="2" s="1"/>
  <c r="O1989" i="2"/>
  <c r="AC1989" i="2" s="1"/>
  <c r="O1988" i="2"/>
  <c r="AC1988" i="2" s="1"/>
  <c r="O1987" i="2"/>
  <c r="AC1987" i="2" s="1"/>
  <c r="O1986" i="2"/>
  <c r="AC1986" i="2" s="1"/>
  <c r="O1985" i="2"/>
  <c r="AC1985" i="2" s="1"/>
  <c r="O1984" i="2"/>
  <c r="AC1984" i="2" s="1"/>
  <c r="O1983" i="2"/>
  <c r="AC1983" i="2" s="1"/>
  <c r="O1982" i="2"/>
  <c r="AC1982" i="2" s="1"/>
  <c r="O1981" i="2"/>
  <c r="AC1981" i="2" s="1"/>
  <c r="O1980" i="2"/>
  <c r="AC1980" i="2" s="1"/>
  <c r="O1979" i="2"/>
  <c r="AC1979" i="2" s="1"/>
  <c r="O1978" i="2"/>
  <c r="AC1978" i="2" s="1"/>
  <c r="O1977" i="2"/>
  <c r="AC1977" i="2" s="1"/>
  <c r="O1976" i="2"/>
  <c r="AC1976" i="2" s="1"/>
  <c r="O1975" i="2"/>
  <c r="AC1975" i="2" s="1"/>
  <c r="O1974" i="2"/>
  <c r="AC1974" i="2" s="1"/>
  <c r="O1973" i="2"/>
  <c r="AC1973" i="2" s="1"/>
  <c r="O1972" i="2"/>
  <c r="AC1972" i="2" s="1"/>
  <c r="O1971" i="2"/>
  <c r="AC1971" i="2" s="1"/>
  <c r="O1970" i="2"/>
  <c r="AC1970" i="2" s="1"/>
  <c r="O1969" i="2"/>
  <c r="AC1969" i="2" s="1"/>
  <c r="O1968" i="2"/>
  <c r="AC1968" i="2" s="1"/>
  <c r="O1967" i="2"/>
  <c r="AC1967" i="2" s="1"/>
  <c r="O1966" i="2"/>
  <c r="AC1966" i="2" s="1"/>
  <c r="O1965" i="2"/>
  <c r="AC1965" i="2" s="1"/>
  <c r="O1964" i="2"/>
  <c r="AC1964" i="2" s="1"/>
  <c r="O1963" i="2"/>
  <c r="AC1963" i="2" s="1"/>
  <c r="O1962" i="2"/>
  <c r="AC1962" i="2" s="1"/>
  <c r="O1961" i="2"/>
  <c r="AC1961" i="2" s="1"/>
  <c r="O1960" i="2"/>
  <c r="AC1960" i="2" s="1"/>
  <c r="O1959" i="2"/>
  <c r="AC1959" i="2" s="1"/>
  <c r="O1958" i="2"/>
  <c r="AC1958" i="2" s="1"/>
  <c r="O1957" i="2"/>
  <c r="AC1957" i="2" s="1"/>
  <c r="O1956" i="2"/>
  <c r="AC1956" i="2" s="1"/>
  <c r="O1955" i="2"/>
  <c r="AC1955" i="2" s="1"/>
  <c r="O1954" i="2"/>
  <c r="AC1954" i="2" s="1"/>
  <c r="O1953" i="2"/>
  <c r="AC1953" i="2" s="1"/>
  <c r="O1952" i="2"/>
  <c r="AC1952" i="2" s="1"/>
  <c r="O1951" i="2"/>
  <c r="AC1951" i="2" s="1"/>
  <c r="O1950" i="2"/>
  <c r="O1949" i="2"/>
  <c r="AC1949" i="2" s="1"/>
  <c r="O1948" i="2"/>
  <c r="AC1948" i="2" s="1"/>
  <c r="O1947" i="2"/>
  <c r="AC1947" i="2" s="1"/>
  <c r="O1946" i="2"/>
  <c r="AC1946" i="2" s="1"/>
  <c r="O1945" i="2"/>
  <c r="AC1945" i="2" s="1"/>
  <c r="O1944" i="2"/>
  <c r="AC1944" i="2" s="1"/>
  <c r="O1943" i="2"/>
  <c r="AC1943" i="2" s="1"/>
  <c r="O1942" i="2"/>
  <c r="AC1942" i="2" s="1"/>
  <c r="O1941" i="2"/>
  <c r="AC1941" i="2" s="1"/>
  <c r="O1940" i="2"/>
  <c r="AC1940" i="2" s="1"/>
  <c r="O1939" i="2"/>
  <c r="AC1939" i="2" s="1"/>
  <c r="O1938" i="2"/>
  <c r="AC1938" i="2" s="1"/>
  <c r="O1937" i="2"/>
  <c r="AC1937" i="2" s="1"/>
  <c r="O1936" i="2"/>
  <c r="AC1936" i="2" s="1"/>
  <c r="O1935" i="2"/>
  <c r="AC1935" i="2" s="1"/>
  <c r="O1934" i="2"/>
  <c r="AC1934" i="2" s="1"/>
  <c r="O1933" i="2"/>
  <c r="AC1933" i="2" s="1"/>
  <c r="O1932" i="2"/>
  <c r="AC1932" i="2" s="1"/>
  <c r="O1931" i="2"/>
  <c r="AC1931" i="2" s="1"/>
  <c r="O1930" i="2"/>
  <c r="AC1930" i="2" s="1"/>
  <c r="O1929" i="2"/>
  <c r="AC1929" i="2" s="1"/>
  <c r="O1928" i="2"/>
  <c r="AC1928" i="2" s="1"/>
  <c r="O1927" i="2"/>
  <c r="AC1927" i="2" s="1"/>
  <c r="O1926" i="2"/>
  <c r="AC1926" i="2" s="1"/>
  <c r="O1925" i="2"/>
  <c r="AC1925" i="2" s="1"/>
  <c r="O1924" i="2"/>
  <c r="AC1924" i="2" s="1"/>
  <c r="O1923" i="2"/>
  <c r="AC1923" i="2" s="1"/>
  <c r="O1922" i="2"/>
  <c r="AC1922" i="2" s="1"/>
  <c r="O1921" i="2"/>
  <c r="AC1921" i="2" s="1"/>
  <c r="O1920" i="2"/>
  <c r="AC1920" i="2" s="1"/>
  <c r="O1919" i="2"/>
  <c r="AC1919" i="2" s="1"/>
  <c r="O1918" i="2"/>
  <c r="AC1918" i="2" s="1"/>
  <c r="O1917" i="2"/>
  <c r="AC1917" i="2" s="1"/>
  <c r="O1916" i="2"/>
  <c r="AC1916" i="2" s="1"/>
  <c r="O1915" i="2"/>
  <c r="AC1915" i="2" s="1"/>
  <c r="O1914" i="2"/>
  <c r="AC1914" i="2" s="1"/>
  <c r="O1913" i="2"/>
  <c r="AC1913" i="2" s="1"/>
  <c r="O1912" i="2"/>
  <c r="AC1912" i="2" s="1"/>
  <c r="O1911" i="2"/>
  <c r="AC1911" i="2" s="1"/>
  <c r="O1910" i="2"/>
  <c r="AC1910" i="2" s="1"/>
  <c r="O1909" i="2"/>
  <c r="AC1909" i="2" s="1"/>
  <c r="O1908" i="2"/>
  <c r="AC1908" i="2" s="1"/>
  <c r="O1907" i="2"/>
  <c r="AC1907" i="2" s="1"/>
  <c r="O1906" i="2"/>
  <c r="AC1906" i="2" s="1"/>
  <c r="O1905" i="2"/>
  <c r="AC1905" i="2" s="1"/>
  <c r="O1904" i="2"/>
  <c r="AC1904" i="2" s="1"/>
  <c r="O1903" i="2"/>
  <c r="AC1903" i="2" s="1"/>
  <c r="O1902" i="2"/>
  <c r="AC1902" i="2" s="1"/>
  <c r="O1901" i="2"/>
  <c r="AC1901" i="2" s="1"/>
  <c r="O1900" i="2"/>
  <c r="AC1900" i="2" s="1"/>
  <c r="O1899" i="2"/>
  <c r="AC1899" i="2" s="1"/>
  <c r="O1898" i="2"/>
  <c r="AC1898" i="2" s="1"/>
  <c r="O1897" i="2"/>
  <c r="AC1897" i="2" s="1"/>
  <c r="O1896" i="2"/>
  <c r="AC1896" i="2" s="1"/>
  <c r="O1895" i="2"/>
  <c r="AC1895" i="2" s="1"/>
  <c r="O1894" i="2"/>
  <c r="AC1894" i="2" s="1"/>
  <c r="O1893" i="2"/>
  <c r="AC1893" i="2" s="1"/>
  <c r="O1892" i="2"/>
  <c r="AC1892" i="2" s="1"/>
  <c r="O1891" i="2"/>
  <c r="AC1891" i="2" s="1"/>
  <c r="O1890" i="2"/>
  <c r="AC1890" i="2" s="1"/>
  <c r="O1889" i="2"/>
  <c r="AC1889" i="2" s="1"/>
  <c r="O1888" i="2"/>
  <c r="AC1888" i="2" s="1"/>
  <c r="O1887" i="2"/>
  <c r="AC1887" i="2" s="1"/>
  <c r="O1886" i="2"/>
  <c r="AC1886" i="2" s="1"/>
  <c r="O1885" i="2"/>
  <c r="AC1885" i="2" s="1"/>
  <c r="O1884" i="2"/>
  <c r="AC1884" i="2" s="1"/>
  <c r="O1883" i="2"/>
  <c r="AC1883" i="2" s="1"/>
  <c r="O1882" i="2"/>
  <c r="AC1882" i="2" s="1"/>
  <c r="O1881" i="2"/>
  <c r="AC1881" i="2" s="1"/>
  <c r="O1880" i="2"/>
  <c r="AC1880" i="2" s="1"/>
  <c r="O1879" i="2"/>
  <c r="AC1879" i="2" s="1"/>
  <c r="O1878" i="2"/>
  <c r="AC1878" i="2" s="1"/>
  <c r="O1877" i="2"/>
  <c r="AC1877" i="2" s="1"/>
  <c r="O1876" i="2"/>
  <c r="AC1876" i="2" s="1"/>
  <c r="O1875" i="2"/>
  <c r="AC1875" i="2" s="1"/>
  <c r="O1874" i="2"/>
  <c r="AC1874" i="2" s="1"/>
  <c r="O1873" i="2"/>
  <c r="AC1873" i="2" s="1"/>
  <c r="O1872" i="2"/>
  <c r="AC1872" i="2" s="1"/>
  <c r="O1871" i="2"/>
  <c r="AC1871" i="2" s="1"/>
  <c r="O1870" i="2"/>
  <c r="AC1870" i="2" s="1"/>
  <c r="O1869" i="2"/>
  <c r="AC1869" i="2" s="1"/>
  <c r="O1868" i="2"/>
  <c r="AC1868" i="2" s="1"/>
  <c r="O1867" i="2"/>
  <c r="AC1867" i="2" s="1"/>
  <c r="O1866" i="2"/>
  <c r="AC1866" i="2" s="1"/>
  <c r="O1865" i="2"/>
  <c r="AC1865" i="2" s="1"/>
  <c r="O1864" i="2"/>
  <c r="AC1864" i="2" s="1"/>
  <c r="O1863" i="2"/>
  <c r="AC1863" i="2" s="1"/>
  <c r="O1862" i="2"/>
  <c r="AC1862" i="2" s="1"/>
  <c r="O1861" i="2"/>
  <c r="AC1861" i="2" s="1"/>
  <c r="O1860" i="2"/>
  <c r="AC1860" i="2" s="1"/>
  <c r="O1859" i="2"/>
  <c r="AC1859" i="2" s="1"/>
  <c r="O1858" i="2"/>
  <c r="AC1858" i="2" s="1"/>
  <c r="O1857" i="2"/>
  <c r="AC1857" i="2" s="1"/>
  <c r="O1856" i="2"/>
  <c r="AC1856" i="2" s="1"/>
  <c r="O1855" i="2"/>
  <c r="AC1855" i="2" s="1"/>
  <c r="O1854" i="2"/>
  <c r="AC1854" i="2" s="1"/>
  <c r="O1853" i="2"/>
  <c r="AC1853" i="2" s="1"/>
  <c r="O1852" i="2"/>
  <c r="AC1852" i="2" s="1"/>
  <c r="O1851" i="2"/>
  <c r="AC1851" i="2" s="1"/>
  <c r="O1850" i="2"/>
  <c r="AC1850" i="2" s="1"/>
  <c r="O1849" i="2"/>
  <c r="AC1849" i="2" s="1"/>
  <c r="O1848" i="2"/>
  <c r="AC1848" i="2" s="1"/>
  <c r="O1847" i="2"/>
  <c r="AC1847" i="2" s="1"/>
  <c r="O1846" i="2"/>
  <c r="AC1846" i="2" s="1"/>
  <c r="O1845" i="2"/>
  <c r="AC1845" i="2" s="1"/>
  <c r="O1844" i="2"/>
  <c r="AC1844" i="2" s="1"/>
  <c r="O1843" i="2"/>
  <c r="AC1843" i="2" s="1"/>
  <c r="O1842" i="2"/>
  <c r="AC1842" i="2" s="1"/>
  <c r="O1841" i="2"/>
  <c r="AC1841" i="2" s="1"/>
  <c r="O1840" i="2"/>
  <c r="AC1840" i="2" s="1"/>
  <c r="O1839" i="2"/>
  <c r="AC1839" i="2" s="1"/>
  <c r="O1838" i="2"/>
  <c r="AC1838" i="2" s="1"/>
  <c r="O1837" i="2"/>
  <c r="AC1837" i="2" s="1"/>
  <c r="O1836" i="2"/>
  <c r="AC1836" i="2" s="1"/>
  <c r="O1835" i="2"/>
  <c r="AC1835" i="2" s="1"/>
  <c r="O1834" i="2"/>
  <c r="AC1834" i="2" s="1"/>
  <c r="O1833" i="2"/>
  <c r="AC1833" i="2" s="1"/>
  <c r="O1832" i="2"/>
  <c r="AC1832" i="2" s="1"/>
  <c r="O1831" i="2"/>
  <c r="AC1831" i="2" s="1"/>
  <c r="O1830" i="2"/>
  <c r="AC1830" i="2" s="1"/>
  <c r="O1829" i="2"/>
  <c r="AC1829" i="2" s="1"/>
  <c r="O1828" i="2"/>
  <c r="AC1828" i="2" s="1"/>
  <c r="O1827" i="2"/>
  <c r="AC1827" i="2" s="1"/>
  <c r="O1826" i="2"/>
  <c r="AC1826" i="2" s="1"/>
  <c r="O1825" i="2"/>
  <c r="AC1825" i="2" s="1"/>
  <c r="O1824" i="2"/>
  <c r="AC1824" i="2" s="1"/>
  <c r="O1823" i="2"/>
  <c r="AC1823" i="2" s="1"/>
  <c r="O1822" i="2"/>
  <c r="AC1822" i="2" s="1"/>
  <c r="O1821" i="2"/>
  <c r="AC1821" i="2" s="1"/>
  <c r="O1820" i="2"/>
  <c r="AC1820" i="2" s="1"/>
  <c r="O1819" i="2"/>
  <c r="AC1819" i="2" s="1"/>
  <c r="O1818" i="2"/>
  <c r="AC1818" i="2" s="1"/>
  <c r="O1817" i="2"/>
  <c r="AC1817" i="2" s="1"/>
  <c r="O1816" i="2"/>
  <c r="AC1816" i="2" s="1"/>
  <c r="O1815" i="2"/>
  <c r="AC1815" i="2" s="1"/>
  <c r="O1814" i="2"/>
  <c r="AC1814" i="2" s="1"/>
  <c r="O1813" i="2"/>
  <c r="AC1813" i="2" s="1"/>
  <c r="O1812" i="2"/>
  <c r="AC1812" i="2" s="1"/>
  <c r="O1811" i="2"/>
  <c r="AC1811" i="2" s="1"/>
  <c r="O1810" i="2"/>
  <c r="AC1810" i="2" s="1"/>
  <c r="O1809" i="2"/>
  <c r="AC1809" i="2" s="1"/>
  <c r="O1808" i="2"/>
  <c r="AC1808" i="2" s="1"/>
  <c r="O1807" i="2"/>
  <c r="AC1807" i="2" s="1"/>
  <c r="O1806" i="2"/>
  <c r="AC1806" i="2" s="1"/>
  <c r="O1805" i="2"/>
  <c r="AC1805" i="2" s="1"/>
  <c r="O1804" i="2"/>
  <c r="AC1804" i="2" s="1"/>
  <c r="O1803" i="2"/>
  <c r="AC1803" i="2" s="1"/>
  <c r="O1802" i="2"/>
  <c r="AC1802" i="2" s="1"/>
  <c r="O1801" i="2"/>
  <c r="AC1801" i="2" s="1"/>
  <c r="O1800" i="2"/>
  <c r="AC1800" i="2" s="1"/>
  <c r="O1799" i="2"/>
  <c r="AC1799" i="2" s="1"/>
  <c r="O1798" i="2"/>
  <c r="O1797" i="2"/>
  <c r="AC1797" i="2" s="1"/>
  <c r="O1796" i="2"/>
  <c r="AC1796" i="2" s="1"/>
  <c r="O1795" i="2"/>
  <c r="AC1795" i="2" s="1"/>
  <c r="O1794" i="2"/>
  <c r="AC1794" i="2" s="1"/>
  <c r="O1793" i="2"/>
  <c r="AC1793" i="2" s="1"/>
  <c r="O1792" i="2"/>
  <c r="AC1792" i="2" s="1"/>
  <c r="O1791" i="2"/>
  <c r="AC1791" i="2" s="1"/>
  <c r="O1790" i="2"/>
  <c r="AC1790" i="2" s="1"/>
  <c r="O1789" i="2"/>
  <c r="AC1789" i="2" s="1"/>
  <c r="O1788" i="2"/>
  <c r="AC1788" i="2" s="1"/>
  <c r="O1787" i="2"/>
  <c r="AC1787" i="2" s="1"/>
  <c r="O1786" i="2"/>
  <c r="AC1786" i="2" s="1"/>
  <c r="O1785" i="2"/>
  <c r="AC1785" i="2" s="1"/>
  <c r="O1784" i="2"/>
  <c r="AC1784" i="2" s="1"/>
  <c r="O1783" i="2"/>
  <c r="AC1783" i="2" s="1"/>
  <c r="O1782" i="2"/>
  <c r="AC1782" i="2" s="1"/>
  <c r="O1781" i="2"/>
  <c r="AC1781" i="2" s="1"/>
  <c r="O1780" i="2"/>
  <c r="AC1780" i="2" s="1"/>
  <c r="O1779" i="2"/>
  <c r="AC1779" i="2" s="1"/>
  <c r="O1778" i="2"/>
  <c r="AC1778" i="2" s="1"/>
  <c r="O1777" i="2"/>
  <c r="AC1777" i="2" s="1"/>
  <c r="O1776" i="2"/>
  <c r="AC1776" i="2" s="1"/>
  <c r="O1775" i="2"/>
  <c r="AC1775" i="2" s="1"/>
  <c r="O1774" i="2"/>
  <c r="AC1774" i="2" s="1"/>
  <c r="O1773" i="2"/>
  <c r="AC1773" i="2" s="1"/>
  <c r="O1772" i="2"/>
  <c r="AC1772" i="2" s="1"/>
  <c r="O1771" i="2"/>
  <c r="AC1771" i="2" s="1"/>
  <c r="O1770" i="2"/>
  <c r="AC1770" i="2" s="1"/>
  <c r="O1769" i="2"/>
  <c r="AC1769" i="2" s="1"/>
  <c r="O1768" i="2"/>
  <c r="AC1768" i="2" s="1"/>
  <c r="O1767" i="2"/>
  <c r="AC1767" i="2" s="1"/>
  <c r="O1766" i="2"/>
  <c r="AC1766" i="2" s="1"/>
  <c r="O1765" i="2"/>
  <c r="AC1765" i="2" s="1"/>
  <c r="O1764" i="2"/>
  <c r="AC1764" i="2" s="1"/>
  <c r="O1763" i="2"/>
  <c r="AC1763" i="2" s="1"/>
  <c r="O1762" i="2"/>
  <c r="AC1762" i="2" s="1"/>
  <c r="O1761" i="2"/>
  <c r="AC1761" i="2" s="1"/>
  <c r="O1760" i="2"/>
  <c r="AC1760" i="2" s="1"/>
  <c r="O1759" i="2"/>
  <c r="AC1759" i="2" s="1"/>
  <c r="O1758" i="2"/>
  <c r="AC1758" i="2" s="1"/>
  <c r="O1757" i="2"/>
  <c r="AC1757" i="2" s="1"/>
  <c r="O1756" i="2"/>
  <c r="AC1756" i="2" s="1"/>
  <c r="O1755" i="2"/>
  <c r="AC1755" i="2" s="1"/>
  <c r="O1754" i="2"/>
  <c r="AC1754" i="2" s="1"/>
  <c r="O1753" i="2"/>
  <c r="AC1753" i="2" s="1"/>
  <c r="O1752" i="2"/>
  <c r="AC1752" i="2" s="1"/>
  <c r="O1751" i="2"/>
  <c r="AC1751" i="2" s="1"/>
  <c r="O1750" i="2"/>
  <c r="AC1750" i="2" s="1"/>
  <c r="O1749" i="2"/>
  <c r="AC1749" i="2" s="1"/>
  <c r="O1748" i="2"/>
  <c r="AC1748" i="2" s="1"/>
  <c r="O1747" i="2"/>
  <c r="AC1747" i="2" s="1"/>
  <c r="O1746" i="2"/>
  <c r="AC1746" i="2" s="1"/>
  <c r="O1745" i="2"/>
  <c r="AC1745" i="2" s="1"/>
  <c r="O1744" i="2"/>
  <c r="AC1744" i="2" s="1"/>
  <c r="O1743" i="2"/>
  <c r="AC1743" i="2" s="1"/>
  <c r="O1742" i="2"/>
  <c r="AC1742" i="2" s="1"/>
  <c r="O1741" i="2"/>
  <c r="AC1741" i="2" s="1"/>
  <c r="O1740" i="2"/>
  <c r="AC1740" i="2" s="1"/>
  <c r="O1739" i="2"/>
  <c r="AC1739" i="2" s="1"/>
  <c r="O1738" i="2"/>
  <c r="AC1738" i="2" s="1"/>
  <c r="O1737" i="2"/>
  <c r="AC1737" i="2" s="1"/>
  <c r="O1736" i="2"/>
  <c r="AC1736" i="2" s="1"/>
  <c r="O1735" i="2"/>
  <c r="AC1735" i="2" s="1"/>
  <c r="O1734" i="2"/>
  <c r="AC1734" i="2" s="1"/>
  <c r="O1733" i="2"/>
  <c r="AC1733" i="2" s="1"/>
  <c r="O1732" i="2"/>
  <c r="AC1732" i="2" s="1"/>
  <c r="O1731" i="2"/>
  <c r="AC1731" i="2" s="1"/>
  <c r="O1730" i="2"/>
  <c r="AC1730" i="2" s="1"/>
  <c r="O1729" i="2"/>
  <c r="AC1729" i="2" s="1"/>
  <c r="O1728" i="2"/>
  <c r="AC1728" i="2" s="1"/>
  <c r="O1727" i="2"/>
  <c r="AC1727" i="2" s="1"/>
  <c r="O1726" i="2"/>
  <c r="AC1726" i="2" s="1"/>
  <c r="O1725" i="2"/>
  <c r="AC1725" i="2" s="1"/>
  <c r="O1724" i="2"/>
  <c r="AC1724" i="2" s="1"/>
  <c r="O1723" i="2"/>
  <c r="AC1723" i="2" s="1"/>
  <c r="O1722" i="2"/>
  <c r="AC1722" i="2" s="1"/>
  <c r="O1721" i="2"/>
  <c r="AC1721" i="2" s="1"/>
  <c r="O1720" i="2"/>
  <c r="AC1720" i="2" s="1"/>
  <c r="O1719" i="2"/>
  <c r="AC1719" i="2" s="1"/>
  <c r="O1718" i="2"/>
  <c r="AC1718" i="2" s="1"/>
  <c r="O1717" i="2"/>
  <c r="AC1717" i="2" s="1"/>
  <c r="O1716" i="2"/>
  <c r="AC1716" i="2" s="1"/>
  <c r="O1715" i="2"/>
  <c r="AC1715" i="2" s="1"/>
  <c r="O1714" i="2"/>
  <c r="AC1714" i="2" s="1"/>
  <c r="O1713" i="2"/>
  <c r="AC1713" i="2" s="1"/>
  <c r="O1712" i="2"/>
  <c r="AC1712" i="2" s="1"/>
  <c r="O1711" i="2"/>
  <c r="AC1711" i="2" s="1"/>
  <c r="O1710" i="2"/>
  <c r="AC1710" i="2" s="1"/>
  <c r="O1709" i="2"/>
  <c r="AC1709" i="2" s="1"/>
  <c r="O1708" i="2"/>
  <c r="AC1708" i="2" s="1"/>
  <c r="O1707" i="2"/>
  <c r="AC1707" i="2" s="1"/>
  <c r="O1706" i="2"/>
  <c r="AC1706" i="2" s="1"/>
  <c r="O1705" i="2"/>
  <c r="AC1705" i="2" s="1"/>
  <c r="O1704" i="2"/>
  <c r="AC1704" i="2" s="1"/>
  <c r="O1703" i="2"/>
  <c r="AC1703" i="2" s="1"/>
  <c r="O1702" i="2"/>
  <c r="AC1702" i="2" s="1"/>
  <c r="O1701" i="2"/>
  <c r="AC1701" i="2" s="1"/>
  <c r="O1700" i="2"/>
  <c r="AC1700" i="2" s="1"/>
  <c r="O1699" i="2"/>
  <c r="AC1699" i="2" s="1"/>
  <c r="O1698" i="2"/>
  <c r="AC1698" i="2" s="1"/>
  <c r="O1697" i="2"/>
  <c r="AC1697" i="2" s="1"/>
  <c r="O1696" i="2"/>
  <c r="AC1696" i="2" s="1"/>
  <c r="O1695" i="2"/>
  <c r="AC1695" i="2" s="1"/>
  <c r="O1694" i="2"/>
  <c r="AC1694" i="2" s="1"/>
  <c r="O1693" i="2"/>
  <c r="AC1693" i="2" s="1"/>
  <c r="O1692" i="2"/>
  <c r="AC1692" i="2" s="1"/>
  <c r="O1691" i="2"/>
  <c r="AC1691" i="2" s="1"/>
  <c r="O1690" i="2"/>
  <c r="AC1690" i="2" s="1"/>
  <c r="O1689" i="2"/>
  <c r="AC1689" i="2" s="1"/>
  <c r="O1688" i="2"/>
  <c r="AC1688" i="2" s="1"/>
  <c r="O1687" i="2"/>
  <c r="AC1687" i="2" s="1"/>
  <c r="O1686" i="2"/>
  <c r="AC1686" i="2" s="1"/>
  <c r="O1685" i="2"/>
  <c r="AC1685" i="2" s="1"/>
  <c r="O1684" i="2"/>
  <c r="AC1684" i="2" s="1"/>
  <c r="O1683" i="2"/>
  <c r="AC1683" i="2" s="1"/>
  <c r="O1682" i="2"/>
  <c r="AC1682" i="2" s="1"/>
  <c r="O1681" i="2"/>
  <c r="AC1681" i="2" s="1"/>
  <c r="O1680" i="2"/>
  <c r="AC1680" i="2" s="1"/>
  <c r="O1679" i="2"/>
  <c r="AC1679" i="2" s="1"/>
  <c r="O1678" i="2"/>
  <c r="AC1678" i="2" s="1"/>
  <c r="O1677" i="2"/>
  <c r="AC1677" i="2" s="1"/>
  <c r="O1676" i="2"/>
  <c r="AC1676" i="2" s="1"/>
  <c r="O1675" i="2"/>
  <c r="AC1675" i="2" s="1"/>
  <c r="O1674" i="2"/>
  <c r="AC1674" i="2" s="1"/>
  <c r="O1673" i="2"/>
  <c r="AC1673" i="2" s="1"/>
  <c r="O1672" i="2"/>
  <c r="AC1672" i="2" s="1"/>
  <c r="O1671" i="2"/>
  <c r="AC1671" i="2" s="1"/>
  <c r="O1670" i="2"/>
  <c r="AC1670" i="2" s="1"/>
  <c r="O1669" i="2"/>
  <c r="AC1669" i="2" s="1"/>
  <c r="O1668" i="2"/>
  <c r="AC1668" i="2" s="1"/>
  <c r="O1667" i="2"/>
  <c r="AC1667" i="2" s="1"/>
  <c r="O1666" i="2"/>
  <c r="AC1666" i="2" s="1"/>
  <c r="O1665" i="2"/>
  <c r="AC1665" i="2" s="1"/>
  <c r="O1664" i="2"/>
  <c r="AC1664" i="2" s="1"/>
  <c r="O1663" i="2"/>
  <c r="AC1663" i="2" s="1"/>
  <c r="O1662" i="2"/>
  <c r="AC1662" i="2" s="1"/>
  <c r="O1661" i="2"/>
  <c r="AC1661" i="2" s="1"/>
  <c r="O1660" i="2"/>
  <c r="AC1660" i="2" s="1"/>
  <c r="O1659" i="2"/>
  <c r="AC1659" i="2" s="1"/>
  <c r="O1658" i="2"/>
  <c r="AC1658" i="2" s="1"/>
  <c r="O1657" i="2"/>
  <c r="AC1657" i="2" s="1"/>
  <c r="O1656" i="2"/>
  <c r="AC1656" i="2" s="1"/>
  <c r="O1655" i="2"/>
  <c r="AC1655" i="2" s="1"/>
  <c r="O1654" i="2"/>
  <c r="AC1654" i="2" s="1"/>
  <c r="O1653" i="2"/>
  <c r="AC1653" i="2" s="1"/>
  <c r="O1652" i="2"/>
  <c r="AC1652" i="2" s="1"/>
  <c r="O1651" i="2"/>
  <c r="AC1651" i="2" s="1"/>
  <c r="O1650" i="2"/>
  <c r="AC1650" i="2" s="1"/>
  <c r="O1649" i="2"/>
  <c r="AC1649" i="2" s="1"/>
  <c r="O1648" i="2"/>
  <c r="AC1648" i="2" s="1"/>
  <c r="O1647" i="2"/>
  <c r="AC1647" i="2" s="1"/>
  <c r="O1646" i="2"/>
  <c r="O1645" i="2"/>
  <c r="AC1645" i="2" s="1"/>
  <c r="O1644" i="2"/>
  <c r="AC1644" i="2" s="1"/>
  <c r="O1643" i="2"/>
  <c r="AC1643" i="2" s="1"/>
  <c r="O1642" i="2"/>
  <c r="AC1642" i="2" s="1"/>
  <c r="O1641" i="2"/>
  <c r="AC1641" i="2" s="1"/>
  <c r="O1640" i="2"/>
  <c r="AC1640" i="2" s="1"/>
  <c r="O1639" i="2"/>
  <c r="AC1639" i="2" s="1"/>
  <c r="O1638" i="2"/>
  <c r="AC1638" i="2" s="1"/>
  <c r="O1637" i="2"/>
  <c r="AC1637" i="2" s="1"/>
  <c r="O1636" i="2"/>
  <c r="AC1636" i="2" s="1"/>
  <c r="O1635" i="2"/>
  <c r="AC1635" i="2" s="1"/>
  <c r="O1634" i="2"/>
  <c r="AC1634" i="2" s="1"/>
  <c r="O1633" i="2"/>
  <c r="AC1633" i="2" s="1"/>
  <c r="O1632" i="2"/>
  <c r="AC1632" i="2" s="1"/>
  <c r="O1631" i="2"/>
  <c r="AC1631" i="2" s="1"/>
  <c r="O1630" i="2"/>
  <c r="AC1630" i="2" s="1"/>
  <c r="O1629" i="2"/>
  <c r="AC1629" i="2" s="1"/>
  <c r="O1628" i="2"/>
  <c r="AC1628" i="2" s="1"/>
  <c r="O1627" i="2"/>
  <c r="AC1627" i="2" s="1"/>
  <c r="O1626" i="2"/>
  <c r="AC1626" i="2" s="1"/>
  <c r="O1625" i="2"/>
  <c r="AC1625" i="2" s="1"/>
  <c r="O1624" i="2"/>
  <c r="AC1624" i="2" s="1"/>
  <c r="O1623" i="2"/>
  <c r="AC1623" i="2" s="1"/>
  <c r="O1622" i="2"/>
  <c r="AC1622" i="2" s="1"/>
  <c r="O1621" i="2"/>
  <c r="AC1621" i="2" s="1"/>
  <c r="O1620" i="2"/>
  <c r="AC1620" i="2" s="1"/>
  <c r="O1619" i="2"/>
  <c r="AC1619" i="2" s="1"/>
  <c r="O1618" i="2"/>
  <c r="AC1618" i="2" s="1"/>
  <c r="O1617" i="2"/>
  <c r="AC1617" i="2" s="1"/>
  <c r="O1616" i="2"/>
  <c r="AC1616" i="2" s="1"/>
  <c r="O1615" i="2"/>
  <c r="AC1615" i="2" s="1"/>
  <c r="O1614" i="2"/>
  <c r="AC1614" i="2" s="1"/>
  <c r="O1613" i="2"/>
  <c r="AC1613" i="2" s="1"/>
  <c r="O1612" i="2"/>
  <c r="AC1612" i="2" s="1"/>
  <c r="O1611" i="2"/>
  <c r="AC1611" i="2" s="1"/>
  <c r="O1610" i="2"/>
  <c r="AC1610" i="2" s="1"/>
  <c r="O1609" i="2"/>
  <c r="AC1609" i="2" s="1"/>
  <c r="O1608" i="2"/>
  <c r="AC1608" i="2" s="1"/>
  <c r="O1607" i="2"/>
  <c r="AC1607" i="2" s="1"/>
  <c r="O1606" i="2"/>
  <c r="AC1606" i="2" s="1"/>
  <c r="O1605" i="2"/>
  <c r="AC1605" i="2" s="1"/>
  <c r="O1604" i="2"/>
  <c r="AC1604" i="2" s="1"/>
  <c r="O1603" i="2"/>
  <c r="AC1603" i="2" s="1"/>
  <c r="O1602" i="2"/>
  <c r="AC1602" i="2" s="1"/>
  <c r="O1601" i="2"/>
  <c r="AC1601" i="2" s="1"/>
  <c r="O1600" i="2"/>
  <c r="AC1600" i="2" s="1"/>
  <c r="O1599" i="2"/>
  <c r="AC1599" i="2" s="1"/>
  <c r="O1598" i="2"/>
  <c r="AC1598" i="2" s="1"/>
  <c r="O1597" i="2"/>
  <c r="AC1597" i="2" s="1"/>
  <c r="O1596" i="2"/>
  <c r="AC1596" i="2" s="1"/>
  <c r="O1595" i="2"/>
  <c r="AC1595" i="2" s="1"/>
  <c r="O1594" i="2"/>
  <c r="AC1594" i="2" s="1"/>
  <c r="O1593" i="2"/>
  <c r="AC1593" i="2" s="1"/>
  <c r="O1592" i="2"/>
  <c r="AC1592" i="2" s="1"/>
  <c r="O1591" i="2"/>
  <c r="AC1591" i="2" s="1"/>
  <c r="O1590" i="2"/>
  <c r="AC1590" i="2" s="1"/>
  <c r="O1589" i="2"/>
  <c r="AC1589" i="2" s="1"/>
  <c r="O1588" i="2"/>
  <c r="AC1588" i="2" s="1"/>
  <c r="O1587" i="2"/>
  <c r="AC1587" i="2" s="1"/>
  <c r="O1586" i="2"/>
  <c r="AC1586" i="2" s="1"/>
  <c r="O1585" i="2"/>
  <c r="AC1585" i="2" s="1"/>
  <c r="O1584" i="2"/>
  <c r="AC1584" i="2" s="1"/>
  <c r="O1583" i="2"/>
  <c r="AC1583" i="2" s="1"/>
  <c r="O1582" i="2"/>
  <c r="AC1582" i="2" s="1"/>
  <c r="O1581" i="2"/>
  <c r="AC1581" i="2" s="1"/>
  <c r="O1580" i="2"/>
  <c r="AC1580" i="2" s="1"/>
  <c r="O1579" i="2"/>
  <c r="AC1579" i="2" s="1"/>
  <c r="O1578" i="2"/>
  <c r="AC1578" i="2" s="1"/>
  <c r="O1577" i="2"/>
  <c r="AC1577" i="2" s="1"/>
  <c r="O1576" i="2"/>
  <c r="AC1576" i="2" s="1"/>
  <c r="O1575" i="2"/>
  <c r="AC1575" i="2" s="1"/>
  <c r="O1574" i="2"/>
  <c r="AC1574" i="2" s="1"/>
  <c r="O1573" i="2"/>
  <c r="AC1573" i="2" s="1"/>
  <c r="O1572" i="2"/>
  <c r="AC1572" i="2" s="1"/>
  <c r="O1571" i="2"/>
  <c r="AC1571" i="2" s="1"/>
  <c r="O1570" i="2"/>
  <c r="AC1570" i="2" s="1"/>
  <c r="O1569" i="2"/>
  <c r="AC1569" i="2" s="1"/>
  <c r="O1568" i="2"/>
  <c r="AC1568" i="2" s="1"/>
  <c r="O1567" i="2"/>
  <c r="AC1567" i="2" s="1"/>
  <c r="O1566" i="2"/>
  <c r="AC1566" i="2" s="1"/>
  <c r="O1565" i="2"/>
  <c r="AC1565" i="2" s="1"/>
  <c r="O1564" i="2"/>
  <c r="AC1564" i="2" s="1"/>
  <c r="O1563" i="2"/>
  <c r="AC1563" i="2" s="1"/>
  <c r="O1562" i="2"/>
  <c r="AC1562" i="2" s="1"/>
  <c r="O1561" i="2"/>
  <c r="AC1561" i="2" s="1"/>
  <c r="O1560" i="2"/>
  <c r="AC1560" i="2" s="1"/>
  <c r="O1559" i="2"/>
  <c r="AC1559" i="2" s="1"/>
  <c r="O1558" i="2"/>
  <c r="AC1558" i="2" s="1"/>
  <c r="O1557" i="2"/>
  <c r="AC1557" i="2" s="1"/>
  <c r="O1556" i="2"/>
  <c r="AC1556" i="2" s="1"/>
  <c r="O1555" i="2"/>
  <c r="AC1555" i="2" s="1"/>
  <c r="O1554" i="2"/>
  <c r="AC1554" i="2" s="1"/>
  <c r="O1553" i="2"/>
  <c r="AC1553" i="2" s="1"/>
  <c r="O1552" i="2"/>
  <c r="AC1552" i="2" s="1"/>
  <c r="O1551" i="2"/>
  <c r="AC1551" i="2" s="1"/>
  <c r="O1550" i="2"/>
  <c r="AC1550" i="2" s="1"/>
  <c r="O1549" i="2"/>
  <c r="AC1549" i="2" s="1"/>
  <c r="O1548" i="2"/>
  <c r="AC1548" i="2" s="1"/>
  <c r="O1547" i="2"/>
  <c r="AC1547" i="2" s="1"/>
  <c r="O1546" i="2"/>
  <c r="AC1546" i="2" s="1"/>
  <c r="O1545" i="2"/>
  <c r="AC1545" i="2" s="1"/>
  <c r="O1544" i="2"/>
  <c r="AC1544" i="2" s="1"/>
  <c r="O1543" i="2"/>
  <c r="AC1543" i="2" s="1"/>
  <c r="O1542" i="2"/>
  <c r="AC1542" i="2" s="1"/>
  <c r="O1541" i="2"/>
  <c r="AC1541" i="2" s="1"/>
  <c r="O1540" i="2"/>
  <c r="AC1540" i="2" s="1"/>
  <c r="O1539" i="2"/>
  <c r="AC1539" i="2" s="1"/>
  <c r="O1538" i="2"/>
  <c r="AC1538" i="2" s="1"/>
  <c r="O1537" i="2"/>
  <c r="AC1537" i="2" s="1"/>
  <c r="O1536" i="2"/>
  <c r="AC1536" i="2" s="1"/>
  <c r="O1535" i="2"/>
  <c r="AC1535" i="2" s="1"/>
  <c r="O1534" i="2"/>
  <c r="AC1534" i="2" s="1"/>
  <c r="O1533" i="2"/>
  <c r="AC1533" i="2" s="1"/>
  <c r="O1532" i="2"/>
  <c r="AC1532" i="2" s="1"/>
  <c r="O1531" i="2"/>
  <c r="AC1531" i="2" s="1"/>
  <c r="O1530" i="2"/>
  <c r="AC1530" i="2" s="1"/>
  <c r="O1529" i="2"/>
  <c r="AC1529" i="2" s="1"/>
  <c r="O1528" i="2"/>
  <c r="AC1528" i="2" s="1"/>
  <c r="O1527" i="2"/>
  <c r="AC1527" i="2" s="1"/>
  <c r="O1526" i="2"/>
  <c r="AC1526" i="2" s="1"/>
  <c r="O1525" i="2"/>
  <c r="AC1525" i="2" s="1"/>
  <c r="O1524" i="2"/>
  <c r="AC1524" i="2" s="1"/>
  <c r="O1523" i="2"/>
  <c r="AC1523" i="2" s="1"/>
  <c r="O1522" i="2"/>
  <c r="AC1522" i="2" s="1"/>
  <c r="O1521" i="2"/>
  <c r="AC1521" i="2" s="1"/>
  <c r="O1520" i="2"/>
  <c r="AC1520" i="2" s="1"/>
  <c r="O1519" i="2"/>
  <c r="AC1519" i="2" s="1"/>
  <c r="O1518" i="2"/>
  <c r="AC1518" i="2" s="1"/>
  <c r="O1517" i="2"/>
  <c r="AC1517" i="2" s="1"/>
  <c r="O1516" i="2"/>
  <c r="AC1516" i="2" s="1"/>
  <c r="O1515" i="2"/>
  <c r="AC1515" i="2" s="1"/>
  <c r="O1514" i="2"/>
  <c r="O1513" i="2"/>
  <c r="AC1513" i="2" s="1"/>
  <c r="O1512" i="2"/>
  <c r="AC1512" i="2" s="1"/>
  <c r="O1511" i="2"/>
  <c r="AC1511" i="2" s="1"/>
  <c r="O1510" i="2"/>
  <c r="AC1510" i="2" s="1"/>
  <c r="O1509" i="2"/>
  <c r="AC1509" i="2" s="1"/>
  <c r="O1508" i="2"/>
  <c r="AC1508" i="2" s="1"/>
  <c r="O1507" i="2"/>
  <c r="AC1507" i="2" s="1"/>
  <c r="O1506" i="2"/>
  <c r="AC1506" i="2" s="1"/>
  <c r="O1505" i="2"/>
  <c r="AC1505" i="2" s="1"/>
  <c r="O1504" i="2"/>
  <c r="AC1504" i="2" s="1"/>
  <c r="O1503" i="2"/>
  <c r="AC1503" i="2" s="1"/>
  <c r="O1502" i="2"/>
  <c r="AC1502" i="2" s="1"/>
  <c r="O1501" i="2"/>
  <c r="AC1501" i="2" s="1"/>
  <c r="O1500" i="2"/>
  <c r="AC1500" i="2" s="1"/>
  <c r="O1499" i="2"/>
  <c r="AC1499" i="2" s="1"/>
  <c r="O1498" i="2"/>
  <c r="AC1498" i="2" s="1"/>
  <c r="O1497" i="2"/>
  <c r="AC1497" i="2" s="1"/>
  <c r="O1496" i="2"/>
  <c r="AC1496" i="2" s="1"/>
  <c r="O1495" i="2"/>
  <c r="AC1495" i="2" s="1"/>
  <c r="O1494" i="2"/>
  <c r="AC1494" i="2" s="1"/>
  <c r="O1493" i="2"/>
  <c r="AC1493" i="2" s="1"/>
  <c r="O1492" i="2"/>
  <c r="AC1492" i="2" s="1"/>
  <c r="O1491" i="2"/>
  <c r="AC1491" i="2" s="1"/>
  <c r="O1490" i="2"/>
  <c r="AC1490" i="2" s="1"/>
  <c r="O1489" i="2"/>
  <c r="AC1489" i="2" s="1"/>
  <c r="O1488" i="2"/>
  <c r="AC1488" i="2" s="1"/>
  <c r="O1487" i="2"/>
  <c r="AC1487" i="2" s="1"/>
  <c r="O1486" i="2"/>
  <c r="AC1486" i="2" s="1"/>
  <c r="O1485" i="2"/>
  <c r="AC1485" i="2" s="1"/>
  <c r="O1484" i="2"/>
  <c r="AC1484" i="2" s="1"/>
  <c r="O1483" i="2"/>
  <c r="AC1483" i="2" s="1"/>
  <c r="O1482" i="2"/>
  <c r="AC1482" i="2" s="1"/>
  <c r="O1481" i="2"/>
  <c r="AC1481" i="2" s="1"/>
  <c r="O1480" i="2"/>
  <c r="AC1480" i="2" s="1"/>
  <c r="O1479" i="2"/>
  <c r="AC1479" i="2" s="1"/>
  <c r="O1478" i="2"/>
  <c r="AC1478" i="2" s="1"/>
  <c r="O1477" i="2"/>
  <c r="AC1477" i="2" s="1"/>
  <c r="O1476" i="2"/>
  <c r="AC1476" i="2" s="1"/>
  <c r="O1475" i="2"/>
  <c r="AC1475" i="2" s="1"/>
  <c r="O1474" i="2"/>
  <c r="AC1474" i="2" s="1"/>
  <c r="O1473" i="2"/>
  <c r="AC1473" i="2" s="1"/>
  <c r="O1472" i="2"/>
  <c r="AC1472" i="2" s="1"/>
  <c r="O1471" i="2"/>
  <c r="AC1471" i="2" s="1"/>
  <c r="O1470" i="2"/>
  <c r="AC1470" i="2" s="1"/>
  <c r="O1469" i="2"/>
  <c r="AC1469" i="2" s="1"/>
  <c r="O1468" i="2"/>
  <c r="AC1468" i="2" s="1"/>
  <c r="O1467" i="2"/>
  <c r="AC1467" i="2" s="1"/>
  <c r="O1466" i="2"/>
  <c r="AC1466" i="2" s="1"/>
  <c r="O1465" i="2"/>
  <c r="AC1465" i="2" s="1"/>
  <c r="O1464" i="2"/>
  <c r="AC1464" i="2" s="1"/>
  <c r="O1463" i="2"/>
  <c r="AC1463" i="2" s="1"/>
  <c r="O1462" i="2"/>
  <c r="AC1462" i="2" s="1"/>
  <c r="O1461" i="2"/>
  <c r="AC1461" i="2" s="1"/>
  <c r="O1460" i="2"/>
  <c r="AC1460" i="2" s="1"/>
  <c r="O1459" i="2"/>
  <c r="AC1459" i="2" s="1"/>
  <c r="O1458" i="2"/>
  <c r="AC1458" i="2" s="1"/>
  <c r="O1457" i="2"/>
  <c r="AC1457" i="2" s="1"/>
  <c r="O1456" i="2"/>
  <c r="AC1456" i="2" s="1"/>
  <c r="O1455" i="2"/>
  <c r="AC1455" i="2" s="1"/>
  <c r="O1454" i="2"/>
  <c r="AC1454" i="2" s="1"/>
  <c r="O1453" i="2"/>
  <c r="AC1453" i="2" s="1"/>
  <c r="O1452" i="2"/>
  <c r="AC1452" i="2" s="1"/>
  <c r="O1451" i="2"/>
  <c r="AC1451" i="2" s="1"/>
  <c r="O1450" i="2"/>
  <c r="AC1450" i="2" s="1"/>
  <c r="O1449" i="2"/>
  <c r="AC1449" i="2" s="1"/>
  <c r="O1448" i="2"/>
  <c r="AC1448" i="2" s="1"/>
  <c r="O1447" i="2"/>
  <c r="AC1447" i="2" s="1"/>
  <c r="O1446" i="2"/>
  <c r="AC1446" i="2" s="1"/>
  <c r="O1445" i="2"/>
  <c r="AC1445" i="2" s="1"/>
  <c r="O1444" i="2"/>
  <c r="AC1444" i="2" s="1"/>
  <c r="O1443" i="2"/>
  <c r="AC1443" i="2" s="1"/>
  <c r="O1442" i="2"/>
  <c r="AC1442" i="2" s="1"/>
  <c r="O1441" i="2"/>
  <c r="AC1441" i="2" s="1"/>
  <c r="O1440" i="2"/>
  <c r="AC1440" i="2" s="1"/>
  <c r="O1439" i="2"/>
  <c r="AC1439" i="2" s="1"/>
  <c r="O1438" i="2"/>
  <c r="AC1438" i="2" s="1"/>
  <c r="O1437" i="2"/>
  <c r="AC1437" i="2" s="1"/>
  <c r="O1436" i="2"/>
  <c r="AC1436" i="2" s="1"/>
  <c r="O1435" i="2"/>
  <c r="AC1435" i="2" s="1"/>
  <c r="O1434" i="2"/>
  <c r="AC1434" i="2" s="1"/>
  <c r="O1433" i="2"/>
  <c r="AC1433" i="2" s="1"/>
  <c r="O1432" i="2"/>
  <c r="AC1432" i="2" s="1"/>
  <c r="O1431" i="2"/>
  <c r="AC1431" i="2" s="1"/>
  <c r="O1430" i="2"/>
  <c r="AC1430" i="2" s="1"/>
  <c r="O1429" i="2"/>
  <c r="AC1429" i="2" s="1"/>
  <c r="O1428" i="2"/>
  <c r="AC1428" i="2" s="1"/>
  <c r="O1427" i="2"/>
  <c r="AC1427" i="2" s="1"/>
  <c r="O1426" i="2"/>
  <c r="AC1426" i="2" s="1"/>
  <c r="O1425" i="2"/>
  <c r="AC1425" i="2" s="1"/>
  <c r="O1424" i="2"/>
  <c r="AC1424" i="2" s="1"/>
  <c r="O1423" i="2"/>
  <c r="AC1423" i="2" s="1"/>
  <c r="O1422" i="2"/>
  <c r="AC1422" i="2" s="1"/>
  <c r="O1421" i="2"/>
  <c r="AC1421" i="2" s="1"/>
  <c r="O1420" i="2"/>
  <c r="AC1420" i="2" s="1"/>
  <c r="O1419" i="2"/>
  <c r="AC1419" i="2" s="1"/>
  <c r="O1418" i="2"/>
  <c r="AC1418" i="2" s="1"/>
  <c r="O1417" i="2"/>
  <c r="AC1417" i="2" s="1"/>
  <c r="O1416" i="2"/>
  <c r="AC1416" i="2" s="1"/>
  <c r="O1415" i="2"/>
  <c r="AC1415" i="2" s="1"/>
  <c r="O1414" i="2"/>
  <c r="AC1414" i="2" s="1"/>
  <c r="O1413" i="2"/>
  <c r="AC1413" i="2" s="1"/>
  <c r="O1412" i="2"/>
  <c r="AC1412" i="2" s="1"/>
  <c r="O1411" i="2"/>
  <c r="AC1411" i="2" s="1"/>
  <c r="O1410" i="2"/>
  <c r="AC1410" i="2" s="1"/>
  <c r="O1409" i="2"/>
  <c r="AC1409" i="2" s="1"/>
  <c r="O1408" i="2"/>
  <c r="AC1408" i="2" s="1"/>
  <c r="O1407" i="2"/>
  <c r="AC1407" i="2" s="1"/>
  <c r="O1406" i="2"/>
  <c r="AC1406" i="2" s="1"/>
  <c r="O1405" i="2"/>
  <c r="AC1405" i="2" s="1"/>
  <c r="O1404" i="2"/>
  <c r="AC1404" i="2" s="1"/>
  <c r="O1403" i="2"/>
  <c r="AC1403" i="2" s="1"/>
  <c r="O1402" i="2"/>
  <c r="O1401" i="2"/>
  <c r="AC1401" i="2" s="1"/>
  <c r="O1400" i="2"/>
  <c r="AC1400" i="2" s="1"/>
  <c r="O1399" i="2"/>
  <c r="AC1399" i="2" s="1"/>
  <c r="O1398" i="2"/>
  <c r="AC1398" i="2" s="1"/>
  <c r="O1397" i="2"/>
  <c r="AC1397" i="2" s="1"/>
  <c r="O1396" i="2"/>
  <c r="AC1396" i="2" s="1"/>
  <c r="O1395" i="2"/>
  <c r="AC1395" i="2" s="1"/>
  <c r="O1394" i="2"/>
  <c r="AC1394" i="2" s="1"/>
  <c r="O1393" i="2"/>
  <c r="AC1393" i="2" s="1"/>
  <c r="O1392" i="2"/>
  <c r="AC1392" i="2" s="1"/>
  <c r="O1391" i="2"/>
  <c r="AC1391" i="2" s="1"/>
  <c r="O1390" i="2"/>
  <c r="AC1390" i="2" s="1"/>
  <c r="O1389" i="2"/>
  <c r="AC1389" i="2" s="1"/>
  <c r="O1388" i="2"/>
  <c r="AC1388" i="2" s="1"/>
  <c r="O1387" i="2"/>
  <c r="AC1387" i="2" s="1"/>
  <c r="O1386" i="2"/>
  <c r="AC1386" i="2" s="1"/>
  <c r="O1385" i="2"/>
  <c r="AC1385" i="2" s="1"/>
  <c r="O1384" i="2"/>
  <c r="AC1384" i="2" s="1"/>
  <c r="O1383" i="2"/>
  <c r="AC1383" i="2" s="1"/>
  <c r="O1382" i="2"/>
  <c r="AC1382" i="2" s="1"/>
  <c r="O1381" i="2"/>
  <c r="AC1381" i="2" s="1"/>
  <c r="O1380" i="2"/>
  <c r="AC1380" i="2" s="1"/>
  <c r="O1379" i="2"/>
  <c r="AC1379" i="2" s="1"/>
  <c r="O1378" i="2"/>
  <c r="AC1378" i="2" s="1"/>
  <c r="O1377" i="2"/>
  <c r="AC1377" i="2" s="1"/>
  <c r="O1376" i="2"/>
  <c r="AC1376" i="2" s="1"/>
  <c r="O1375" i="2"/>
  <c r="AC1375" i="2" s="1"/>
  <c r="O1374" i="2"/>
  <c r="AC1374" i="2" s="1"/>
  <c r="O1373" i="2"/>
  <c r="AC1373" i="2" s="1"/>
  <c r="O1372" i="2"/>
  <c r="AC1372" i="2" s="1"/>
  <c r="O1371" i="2"/>
  <c r="AC1371" i="2" s="1"/>
  <c r="O1370" i="2"/>
  <c r="AC1370" i="2" s="1"/>
  <c r="O1369" i="2"/>
  <c r="AC1369" i="2" s="1"/>
  <c r="O1368" i="2"/>
  <c r="AC1368" i="2" s="1"/>
  <c r="O1367" i="2"/>
  <c r="AC1367" i="2" s="1"/>
  <c r="O1366" i="2"/>
  <c r="AC1366" i="2" s="1"/>
  <c r="O1365" i="2"/>
  <c r="AC1365" i="2" s="1"/>
  <c r="O1364" i="2"/>
  <c r="AC1364" i="2" s="1"/>
  <c r="O1363" i="2"/>
  <c r="AC1363" i="2" s="1"/>
  <c r="O1362" i="2"/>
  <c r="AC1362" i="2" s="1"/>
  <c r="O1361" i="2"/>
  <c r="AC1361" i="2" s="1"/>
  <c r="O1360" i="2"/>
  <c r="AC1360" i="2" s="1"/>
  <c r="O1359" i="2"/>
  <c r="AC1359" i="2" s="1"/>
  <c r="O1358" i="2"/>
  <c r="AC1358" i="2" s="1"/>
  <c r="O1357" i="2"/>
  <c r="AC1357" i="2" s="1"/>
  <c r="O1356" i="2"/>
  <c r="AC1356" i="2" s="1"/>
  <c r="O1355" i="2"/>
  <c r="AC1355" i="2" s="1"/>
  <c r="O1354" i="2"/>
  <c r="AC1354" i="2" s="1"/>
  <c r="O1353" i="2"/>
  <c r="AC1353" i="2" s="1"/>
  <c r="O1352" i="2"/>
  <c r="AC1352" i="2" s="1"/>
  <c r="O1351" i="2"/>
  <c r="AC1351" i="2" s="1"/>
  <c r="O1350" i="2"/>
  <c r="AC1350" i="2" s="1"/>
  <c r="O1349" i="2"/>
  <c r="AC1349" i="2" s="1"/>
  <c r="O1348" i="2"/>
  <c r="AC1348" i="2" s="1"/>
  <c r="O1347" i="2"/>
  <c r="AC1347" i="2" s="1"/>
  <c r="O1346" i="2"/>
  <c r="AC1346" i="2" s="1"/>
  <c r="O1345" i="2"/>
  <c r="AC1345" i="2" s="1"/>
  <c r="O1344" i="2"/>
  <c r="AC1344" i="2" s="1"/>
  <c r="O1343" i="2"/>
  <c r="AC1343" i="2" s="1"/>
  <c r="O1342" i="2"/>
  <c r="AC1342" i="2" s="1"/>
  <c r="O1341" i="2"/>
  <c r="AC1341" i="2" s="1"/>
  <c r="O1340" i="2"/>
  <c r="AC1340" i="2" s="1"/>
  <c r="O1339" i="2"/>
  <c r="AC1339" i="2" s="1"/>
  <c r="O1338" i="2"/>
  <c r="AC1338" i="2" s="1"/>
  <c r="O1337" i="2"/>
  <c r="AC1337" i="2" s="1"/>
  <c r="O1336" i="2"/>
  <c r="AC1336" i="2" s="1"/>
  <c r="O1335" i="2"/>
  <c r="AC1335" i="2" s="1"/>
  <c r="O1334" i="2"/>
  <c r="AC1334" i="2" s="1"/>
  <c r="O1333" i="2"/>
  <c r="AC1333" i="2" s="1"/>
  <c r="O1332" i="2"/>
  <c r="AC1332" i="2" s="1"/>
  <c r="O1331" i="2"/>
  <c r="AC1331" i="2" s="1"/>
  <c r="O1330" i="2"/>
  <c r="AC1330" i="2" s="1"/>
  <c r="O1329" i="2"/>
  <c r="AC1329" i="2" s="1"/>
  <c r="O1328" i="2"/>
  <c r="AC1328" i="2" s="1"/>
  <c r="O1327" i="2"/>
  <c r="AC1327" i="2" s="1"/>
  <c r="O1326" i="2"/>
  <c r="AC1326" i="2" s="1"/>
  <c r="O1325" i="2"/>
  <c r="AC1325" i="2" s="1"/>
  <c r="O1324" i="2"/>
  <c r="AC1324" i="2" s="1"/>
  <c r="O1323" i="2"/>
  <c r="AC1323" i="2" s="1"/>
  <c r="O1322" i="2"/>
  <c r="AC1322" i="2" s="1"/>
  <c r="O1321" i="2"/>
  <c r="AC1321" i="2" s="1"/>
  <c r="O1320" i="2"/>
  <c r="AC1320" i="2" s="1"/>
  <c r="O1319" i="2"/>
  <c r="AC1319" i="2" s="1"/>
  <c r="O1318" i="2"/>
  <c r="AC1318" i="2" s="1"/>
  <c r="O1317" i="2"/>
  <c r="AC1317" i="2" s="1"/>
  <c r="O1316" i="2"/>
  <c r="AC1316" i="2" s="1"/>
  <c r="O1315" i="2"/>
  <c r="AC1315" i="2" s="1"/>
  <c r="O1314" i="2"/>
  <c r="AC1314" i="2" s="1"/>
  <c r="O1313" i="2"/>
  <c r="AC1313" i="2" s="1"/>
  <c r="O1312" i="2"/>
  <c r="AC1312" i="2" s="1"/>
  <c r="O1311" i="2"/>
  <c r="AC1311" i="2" s="1"/>
  <c r="O1310" i="2"/>
  <c r="AC1310" i="2" s="1"/>
  <c r="O1309" i="2"/>
  <c r="AC1309" i="2" s="1"/>
  <c r="O1308" i="2"/>
  <c r="AC1308" i="2" s="1"/>
  <c r="O1307" i="2"/>
  <c r="AC1307" i="2" s="1"/>
  <c r="O1306" i="2"/>
  <c r="AC1306" i="2" s="1"/>
  <c r="O1305" i="2"/>
  <c r="AC1305" i="2" s="1"/>
  <c r="O1304" i="2"/>
  <c r="AC1304" i="2" s="1"/>
  <c r="O1303" i="2"/>
  <c r="AC1303" i="2" s="1"/>
  <c r="O1302" i="2"/>
  <c r="AC1302" i="2" s="1"/>
  <c r="O1301" i="2"/>
  <c r="AC1301" i="2" s="1"/>
  <c r="O1300" i="2"/>
  <c r="AC1300" i="2" s="1"/>
  <c r="O1299" i="2"/>
  <c r="AC1299" i="2" s="1"/>
  <c r="O1298" i="2"/>
  <c r="AC1298" i="2" s="1"/>
  <c r="O1297" i="2"/>
  <c r="AC1297" i="2" s="1"/>
  <c r="O1296" i="2"/>
  <c r="AC1296" i="2" s="1"/>
  <c r="O1295" i="2"/>
  <c r="AC1295" i="2" s="1"/>
  <c r="O1294" i="2"/>
  <c r="AC1294" i="2" s="1"/>
  <c r="O1293" i="2"/>
  <c r="AC1293" i="2" s="1"/>
  <c r="O1292" i="2"/>
  <c r="AC1292" i="2" s="1"/>
  <c r="O1291" i="2"/>
  <c r="AC1291" i="2" s="1"/>
  <c r="O1290" i="2"/>
  <c r="AC1290" i="2" s="1"/>
  <c r="O1289" i="2"/>
  <c r="AC1289" i="2" s="1"/>
  <c r="O1288" i="2"/>
  <c r="AC1288" i="2" s="1"/>
  <c r="O1287" i="2"/>
  <c r="AC1287" i="2" s="1"/>
  <c r="O1286" i="2"/>
  <c r="AC1286" i="2" s="1"/>
  <c r="O1285" i="2"/>
  <c r="AC1285" i="2" s="1"/>
  <c r="O1284" i="2"/>
  <c r="AC1284" i="2" s="1"/>
  <c r="O1283" i="2"/>
  <c r="AC1283" i="2" s="1"/>
  <c r="O1282" i="2"/>
  <c r="AC1282" i="2" s="1"/>
  <c r="O1281" i="2"/>
  <c r="AC1281" i="2" s="1"/>
  <c r="O1280" i="2"/>
  <c r="AC1280" i="2" s="1"/>
  <c r="O1279" i="2"/>
  <c r="AC1279" i="2" s="1"/>
  <c r="O1278" i="2"/>
  <c r="AC1278" i="2" s="1"/>
  <c r="O1277" i="2"/>
  <c r="AC1277" i="2" s="1"/>
  <c r="O1276" i="2"/>
  <c r="AC1276" i="2" s="1"/>
  <c r="O1275" i="2"/>
  <c r="AC1275" i="2" s="1"/>
  <c r="O1274" i="2"/>
  <c r="AC1274" i="2" s="1"/>
  <c r="O1273" i="2"/>
  <c r="AC1273" i="2" s="1"/>
  <c r="O1272" i="2"/>
  <c r="AC1272" i="2" s="1"/>
  <c r="O1271" i="2"/>
  <c r="AC1271" i="2" s="1"/>
  <c r="O1270" i="2"/>
  <c r="AC1270" i="2" s="1"/>
  <c r="O1269" i="2"/>
  <c r="AC1269" i="2" s="1"/>
  <c r="O1268" i="2"/>
  <c r="AC1268" i="2" s="1"/>
  <c r="O1267" i="2"/>
  <c r="AC1267" i="2" s="1"/>
  <c r="O1266" i="2"/>
  <c r="AC1266" i="2" s="1"/>
  <c r="O1265" i="2"/>
  <c r="AC1265" i="2" s="1"/>
  <c r="O1264" i="2"/>
  <c r="AC1264" i="2" s="1"/>
  <c r="O1263" i="2"/>
  <c r="AC1263" i="2" s="1"/>
  <c r="O1262" i="2"/>
  <c r="AC1262" i="2" s="1"/>
  <c r="O1261" i="2"/>
  <c r="AC1261" i="2" s="1"/>
  <c r="O1260" i="2"/>
  <c r="AC1260" i="2" s="1"/>
  <c r="O1259" i="2"/>
  <c r="AC1259" i="2" s="1"/>
  <c r="O1258" i="2"/>
  <c r="AC1258" i="2" s="1"/>
  <c r="O1257" i="2"/>
  <c r="AC1257" i="2" s="1"/>
  <c r="O1256" i="2"/>
  <c r="AC1256" i="2" s="1"/>
  <c r="O1255" i="2"/>
  <c r="AC1255" i="2" s="1"/>
  <c r="O1254" i="2"/>
  <c r="AC1254" i="2" s="1"/>
  <c r="O1253" i="2"/>
  <c r="AC1253" i="2" s="1"/>
  <c r="O1252" i="2"/>
  <c r="AC1252" i="2" s="1"/>
  <c r="O1251" i="2"/>
  <c r="AC1251" i="2" s="1"/>
  <c r="O1250" i="2"/>
  <c r="AC1250" i="2" s="1"/>
  <c r="O1249" i="2"/>
  <c r="AC1249" i="2" s="1"/>
  <c r="O1248" i="2"/>
  <c r="AC1248" i="2" s="1"/>
  <c r="O1247" i="2"/>
  <c r="AC1247" i="2" s="1"/>
  <c r="O1246" i="2"/>
  <c r="AC1246" i="2" s="1"/>
  <c r="O1245" i="2"/>
  <c r="AC1245" i="2" s="1"/>
  <c r="O1244" i="2"/>
  <c r="AC1244" i="2" s="1"/>
  <c r="O1243" i="2"/>
  <c r="AC1243" i="2" s="1"/>
  <c r="O1242" i="2"/>
  <c r="AC1242" i="2" s="1"/>
  <c r="O1241" i="2"/>
  <c r="AC1241" i="2" s="1"/>
  <c r="O1240" i="2"/>
  <c r="AC1240" i="2" s="1"/>
  <c r="O1239" i="2"/>
  <c r="AC1239" i="2" s="1"/>
  <c r="O1238" i="2"/>
  <c r="AC1238" i="2" s="1"/>
  <c r="O1237" i="2"/>
  <c r="AC1237" i="2" s="1"/>
  <c r="O1236" i="2"/>
  <c r="AC1236" i="2" s="1"/>
  <c r="O1235" i="2"/>
  <c r="AC1235" i="2" s="1"/>
  <c r="O1234" i="2"/>
  <c r="AC1234" i="2" s="1"/>
  <c r="O1233" i="2"/>
  <c r="AC1233" i="2" s="1"/>
  <c r="O1232" i="2"/>
  <c r="AC1232" i="2" s="1"/>
  <c r="O1231" i="2"/>
  <c r="AC1231" i="2" s="1"/>
  <c r="O1230" i="2"/>
  <c r="AC1230" i="2" s="1"/>
  <c r="O1229" i="2"/>
  <c r="AC1229" i="2" s="1"/>
  <c r="O1228" i="2"/>
  <c r="AC1228" i="2" s="1"/>
  <c r="O1227" i="2"/>
  <c r="AC1227" i="2" s="1"/>
  <c r="O1226" i="2"/>
  <c r="AC1226" i="2" s="1"/>
  <c r="O1225" i="2"/>
  <c r="AC1225" i="2" s="1"/>
  <c r="O1224" i="2"/>
  <c r="AC1224" i="2" s="1"/>
  <c r="O1223" i="2"/>
  <c r="AC1223" i="2" s="1"/>
  <c r="O1222" i="2"/>
  <c r="AC1222" i="2" s="1"/>
  <c r="O1221" i="2"/>
  <c r="AC1221" i="2" s="1"/>
  <c r="O1220" i="2"/>
  <c r="AC1220" i="2" s="1"/>
  <c r="O1219" i="2"/>
  <c r="AC1219" i="2" s="1"/>
  <c r="O1218" i="2"/>
  <c r="AC1218" i="2" s="1"/>
  <c r="O1217" i="2"/>
  <c r="AC1217" i="2" s="1"/>
  <c r="O1216" i="2"/>
  <c r="AC1216" i="2" s="1"/>
  <c r="O1215" i="2"/>
  <c r="AC1215" i="2" s="1"/>
  <c r="O1214" i="2"/>
  <c r="AC1214" i="2" s="1"/>
  <c r="O1213" i="2"/>
  <c r="AC1213" i="2" s="1"/>
  <c r="O1212" i="2"/>
  <c r="AC1212" i="2" s="1"/>
  <c r="O1211" i="2"/>
  <c r="AC1211" i="2" s="1"/>
  <c r="O1210" i="2"/>
  <c r="AC1210" i="2" s="1"/>
  <c r="O1209" i="2"/>
  <c r="AC1209" i="2" s="1"/>
  <c r="O1208" i="2"/>
  <c r="AC1208" i="2" s="1"/>
  <c r="O1207" i="2"/>
  <c r="AC1207" i="2" s="1"/>
  <c r="O1206" i="2"/>
  <c r="AC1206" i="2" s="1"/>
  <c r="O1205" i="2"/>
  <c r="AC1205" i="2" s="1"/>
  <c r="O1204" i="2"/>
  <c r="AC1204" i="2" s="1"/>
  <c r="O1203" i="2"/>
  <c r="AC1203" i="2" s="1"/>
  <c r="O1202" i="2"/>
  <c r="AC1202" i="2" s="1"/>
  <c r="O1201" i="2"/>
  <c r="AC1201" i="2" s="1"/>
  <c r="O1200" i="2"/>
  <c r="AC1200" i="2" s="1"/>
  <c r="O1199" i="2"/>
  <c r="AC1199" i="2" s="1"/>
  <c r="O1198" i="2"/>
  <c r="AC1198" i="2" s="1"/>
  <c r="O1197" i="2"/>
  <c r="AC1197" i="2" s="1"/>
  <c r="O1196" i="2"/>
  <c r="AC1196" i="2" s="1"/>
  <c r="O1195" i="2"/>
  <c r="AC1195" i="2" s="1"/>
  <c r="O1194" i="2"/>
  <c r="AC1194" i="2" s="1"/>
  <c r="O1193" i="2"/>
  <c r="AC1193" i="2" s="1"/>
  <c r="O1192" i="2"/>
  <c r="AC1192" i="2" s="1"/>
  <c r="O1191" i="2"/>
  <c r="AC1191" i="2" s="1"/>
  <c r="O1190" i="2"/>
  <c r="AC1190" i="2" s="1"/>
  <c r="O1189" i="2"/>
  <c r="AC1189" i="2" s="1"/>
  <c r="O1188" i="2"/>
  <c r="AC1188" i="2" s="1"/>
  <c r="O1187" i="2"/>
  <c r="AC1187" i="2" s="1"/>
  <c r="O1186" i="2"/>
  <c r="AC1186" i="2" s="1"/>
  <c r="O1185" i="2"/>
  <c r="AC1185" i="2" s="1"/>
  <c r="O1184" i="2"/>
  <c r="AC1184" i="2" s="1"/>
  <c r="O1183" i="2"/>
  <c r="AC1183" i="2" s="1"/>
  <c r="O1182" i="2"/>
  <c r="AC1182" i="2" s="1"/>
  <c r="O1181" i="2"/>
  <c r="AC1181" i="2" s="1"/>
  <c r="O1180" i="2"/>
  <c r="AC1180" i="2" s="1"/>
  <c r="O1179" i="2"/>
  <c r="AC1179" i="2" s="1"/>
  <c r="O1178" i="2"/>
  <c r="AC1178" i="2" s="1"/>
  <c r="O1177" i="2"/>
  <c r="AC1177" i="2" s="1"/>
  <c r="O1176" i="2"/>
  <c r="AC1176" i="2" s="1"/>
  <c r="O1175" i="2"/>
  <c r="AC1175" i="2" s="1"/>
  <c r="O1174" i="2"/>
  <c r="AC1174" i="2" s="1"/>
  <c r="O1173" i="2"/>
  <c r="AC1173" i="2" s="1"/>
  <c r="O1172" i="2"/>
  <c r="AC1172" i="2" s="1"/>
  <c r="O1171" i="2"/>
  <c r="AC1171" i="2" s="1"/>
  <c r="O1170" i="2"/>
  <c r="AC1170" i="2" s="1"/>
  <c r="O1169" i="2"/>
  <c r="AC1169" i="2" s="1"/>
  <c r="O1168" i="2"/>
  <c r="AC1168" i="2" s="1"/>
  <c r="O1167" i="2"/>
  <c r="AC1167" i="2" s="1"/>
  <c r="O1166" i="2"/>
  <c r="AC1166" i="2" s="1"/>
  <c r="O1165" i="2"/>
  <c r="AC1165" i="2" s="1"/>
  <c r="O1164" i="2"/>
  <c r="AC1164" i="2" s="1"/>
  <c r="O1163" i="2"/>
  <c r="AC1163" i="2" s="1"/>
  <c r="O1162" i="2"/>
  <c r="AC1162" i="2" s="1"/>
  <c r="O1161" i="2"/>
  <c r="AC1161" i="2" s="1"/>
  <c r="O1160" i="2"/>
  <c r="AC1160" i="2" s="1"/>
  <c r="O1159" i="2"/>
  <c r="AC1159" i="2" s="1"/>
  <c r="O1158" i="2"/>
  <c r="AC1158" i="2" s="1"/>
  <c r="O1157" i="2"/>
  <c r="AC1157" i="2" s="1"/>
  <c r="O1156" i="2"/>
  <c r="AC1156" i="2" s="1"/>
  <c r="O1155" i="2"/>
  <c r="AC1155" i="2" s="1"/>
  <c r="O1154" i="2"/>
  <c r="AC1154" i="2" s="1"/>
  <c r="O1153" i="2"/>
  <c r="AC1153" i="2" s="1"/>
  <c r="O1152" i="2"/>
  <c r="AC1152" i="2" s="1"/>
  <c r="O1151" i="2"/>
  <c r="AC1151" i="2" s="1"/>
  <c r="O1150" i="2"/>
  <c r="AC1150" i="2" s="1"/>
  <c r="O1149" i="2"/>
  <c r="AC1149" i="2" s="1"/>
  <c r="O1148" i="2"/>
  <c r="AC1148" i="2" s="1"/>
  <c r="O1147" i="2"/>
  <c r="AC1147" i="2" s="1"/>
  <c r="O1146" i="2"/>
  <c r="O1145" i="2"/>
  <c r="AC1145" i="2" s="1"/>
  <c r="O1144" i="2"/>
  <c r="AC1144" i="2" s="1"/>
  <c r="O1143" i="2"/>
  <c r="AC1143" i="2" s="1"/>
  <c r="O1142" i="2"/>
  <c r="AC1142" i="2" s="1"/>
  <c r="O1141" i="2"/>
  <c r="AC1141" i="2" s="1"/>
  <c r="O1140" i="2"/>
  <c r="AC1140" i="2" s="1"/>
  <c r="O1139" i="2"/>
  <c r="AC1139" i="2" s="1"/>
  <c r="O1138" i="2"/>
  <c r="AC1138" i="2" s="1"/>
  <c r="O1137" i="2"/>
  <c r="AC1137" i="2" s="1"/>
  <c r="O1136" i="2"/>
  <c r="AC1136" i="2" s="1"/>
  <c r="O1135" i="2"/>
  <c r="AC1135" i="2" s="1"/>
  <c r="O1134" i="2"/>
  <c r="AC1134" i="2" s="1"/>
  <c r="O1133" i="2"/>
  <c r="AC1133" i="2" s="1"/>
  <c r="O1132" i="2"/>
  <c r="AC1132" i="2" s="1"/>
  <c r="O1131" i="2"/>
  <c r="AC1131" i="2" s="1"/>
  <c r="O1130" i="2"/>
  <c r="AC1130" i="2" s="1"/>
  <c r="O1129" i="2"/>
  <c r="AC1129" i="2" s="1"/>
  <c r="O1128" i="2"/>
  <c r="AC1128" i="2" s="1"/>
  <c r="O1127" i="2"/>
  <c r="AC1127" i="2" s="1"/>
  <c r="O1126" i="2"/>
  <c r="AC1126" i="2" s="1"/>
  <c r="O1125" i="2"/>
  <c r="AC1125" i="2" s="1"/>
  <c r="O1124" i="2"/>
  <c r="AC1124" i="2" s="1"/>
  <c r="O1123" i="2"/>
  <c r="AC1123" i="2" s="1"/>
  <c r="O1122" i="2"/>
  <c r="AC1122" i="2" s="1"/>
  <c r="O1121" i="2"/>
  <c r="AC1121" i="2" s="1"/>
  <c r="O1120" i="2"/>
  <c r="AC1120" i="2" s="1"/>
  <c r="O1119" i="2"/>
  <c r="AC1119" i="2" s="1"/>
  <c r="O1118" i="2"/>
  <c r="AC1118" i="2" s="1"/>
  <c r="O1117" i="2"/>
  <c r="AC1117" i="2" s="1"/>
  <c r="O1116" i="2"/>
  <c r="AC1116" i="2" s="1"/>
  <c r="O1115" i="2"/>
  <c r="AC1115" i="2" s="1"/>
  <c r="O1114" i="2"/>
  <c r="AC1114" i="2" s="1"/>
  <c r="O1113" i="2"/>
  <c r="AC1113" i="2" s="1"/>
  <c r="O1112" i="2"/>
  <c r="AC1112" i="2" s="1"/>
  <c r="O1111" i="2"/>
  <c r="AC1111" i="2" s="1"/>
  <c r="O1110" i="2"/>
  <c r="AC1110" i="2" s="1"/>
  <c r="O1109" i="2"/>
  <c r="AC1109" i="2" s="1"/>
  <c r="O1108" i="2"/>
  <c r="AC1108" i="2" s="1"/>
  <c r="O1107" i="2"/>
  <c r="AC1107" i="2" s="1"/>
  <c r="O1106" i="2"/>
  <c r="AC1106" i="2" s="1"/>
  <c r="O1105" i="2"/>
  <c r="AC1105" i="2" s="1"/>
  <c r="O1104" i="2"/>
  <c r="AC1104" i="2" s="1"/>
  <c r="O1103" i="2"/>
  <c r="AC1103" i="2" s="1"/>
  <c r="O1102" i="2"/>
  <c r="AC1102" i="2" s="1"/>
  <c r="O1101" i="2"/>
  <c r="AC1101" i="2" s="1"/>
  <c r="O1100" i="2"/>
  <c r="AC1100" i="2" s="1"/>
  <c r="O1099" i="2"/>
  <c r="AC1099" i="2" s="1"/>
  <c r="O1098" i="2"/>
  <c r="AC1098" i="2" s="1"/>
  <c r="O1097" i="2"/>
  <c r="AC1097" i="2" s="1"/>
  <c r="O1096" i="2"/>
  <c r="AC1096" i="2" s="1"/>
  <c r="O1095" i="2"/>
  <c r="AC1095" i="2" s="1"/>
  <c r="O1094" i="2"/>
  <c r="AC1094" i="2" s="1"/>
  <c r="O1093" i="2"/>
  <c r="AC1093" i="2" s="1"/>
  <c r="O1092" i="2"/>
  <c r="AC1092" i="2" s="1"/>
  <c r="O1091" i="2"/>
  <c r="AC1091" i="2" s="1"/>
  <c r="O1090" i="2"/>
  <c r="AC1090" i="2" s="1"/>
  <c r="O1089" i="2"/>
  <c r="AC1089" i="2" s="1"/>
  <c r="O1088" i="2"/>
  <c r="AC1088" i="2" s="1"/>
  <c r="O1087" i="2"/>
  <c r="AC1087" i="2" s="1"/>
  <c r="O1086" i="2"/>
  <c r="AC1086" i="2" s="1"/>
  <c r="O1085" i="2"/>
  <c r="AC1085" i="2" s="1"/>
  <c r="O1084" i="2"/>
  <c r="AC1084" i="2" s="1"/>
  <c r="O1083" i="2"/>
  <c r="AC1083" i="2" s="1"/>
  <c r="O1082" i="2"/>
  <c r="AC1082" i="2" s="1"/>
  <c r="O1081" i="2"/>
  <c r="AC1081" i="2" s="1"/>
  <c r="O1080" i="2"/>
  <c r="AC1080" i="2" s="1"/>
  <c r="O1079" i="2"/>
  <c r="AC1079" i="2" s="1"/>
  <c r="O1078" i="2"/>
  <c r="AC1078" i="2" s="1"/>
  <c r="O1077" i="2"/>
  <c r="AC1077" i="2" s="1"/>
  <c r="O1076" i="2"/>
  <c r="AC1076" i="2" s="1"/>
  <c r="O1075" i="2"/>
  <c r="AC1075" i="2" s="1"/>
  <c r="O1074" i="2"/>
  <c r="AC1074" i="2" s="1"/>
  <c r="O1073" i="2"/>
  <c r="AC1073" i="2" s="1"/>
  <c r="O1072" i="2"/>
  <c r="AC1072" i="2" s="1"/>
  <c r="O1071" i="2"/>
  <c r="AC1071" i="2" s="1"/>
  <c r="O1070" i="2"/>
  <c r="AC1070" i="2" s="1"/>
  <c r="O1069" i="2"/>
  <c r="AC1069" i="2" s="1"/>
  <c r="O1068" i="2"/>
  <c r="AC1068" i="2" s="1"/>
  <c r="O1067" i="2"/>
  <c r="AC1067" i="2" s="1"/>
  <c r="O1066" i="2"/>
  <c r="AC1066" i="2" s="1"/>
  <c r="O1065" i="2"/>
  <c r="AC1065" i="2" s="1"/>
  <c r="O1064" i="2"/>
  <c r="AC1064" i="2" s="1"/>
  <c r="O1063" i="2"/>
  <c r="AC1063" i="2" s="1"/>
  <c r="O1062" i="2"/>
  <c r="AC1062" i="2" s="1"/>
  <c r="O1061" i="2"/>
  <c r="AC1061" i="2" s="1"/>
  <c r="O1060" i="2"/>
  <c r="AC1060" i="2" s="1"/>
  <c r="O1059" i="2"/>
  <c r="AC1059" i="2" s="1"/>
  <c r="O1058" i="2"/>
  <c r="AC1058" i="2" s="1"/>
  <c r="O1057" i="2"/>
  <c r="AC1057" i="2" s="1"/>
  <c r="O1056" i="2"/>
  <c r="AC1056" i="2" s="1"/>
  <c r="O1055" i="2"/>
  <c r="AC1055" i="2" s="1"/>
  <c r="O1054" i="2"/>
  <c r="AC1054" i="2" s="1"/>
  <c r="O1053" i="2"/>
  <c r="AC1053" i="2" s="1"/>
  <c r="O1052" i="2"/>
  <c r="AC1052" i="2" s="1"/>
  <c r="O1051" i="2"/>
  <c r="AC1051" i="2" s="1"/>
  <c r="O1050" i="2"/>
  <c r="AC1050" i="2" s="1"/>
  <c r="O1049" i="2"/>
  <c r="AC1049" i="2" s="1"/>
  <c r="O1048" i="2"/>
  <c r="AC1048" i="2" s="1"/>
  <c r="O1047" i="2"/>
  <c r="AC1047" i="2" s="1"/>
  <c r="O1046" i="2"/>
  <c r="AC1046" i="2" s="1"/>
  <c r="O1045" i="2"/>
  <c r="AC1045" i="2" s="1"/>
  <c r="O1044" i="2"/>
  <c r="AC1044" i="2" s="1"/>
  <c r="O1043" i="2"/>
  <c r="AC1043" i="2" s="1"/>
  <c r="O1042" i="2"/>
  <c r="AC1042" i="2" s="1"/>
  <c r="O1041" i="2"/>
  <c r="AC1041" i="2" s="1"/>
  <c r="O1040" i="2"/>
  <c r="AC1040" i="2" s="1"/>
  <c r="O1039" i="2"/>
  <c r="AC1039" i="2" s="1"/>
  <c r="O1038" i="2"/>
  <c r="AC1038" i="2" s="1"/>
  <c r="O1037" i="2"/>
  <c r="AC1037" i="2" s="1"/>
  <c r="O1036" i="2"/>
  <c r="AC1036" i="2" s="1"/>
  <c r="O1035" i="2"/>
  <c r="AC1035" i="2" s="1"/>
  <c r="O1034" i="2"/>
  <c r="AC1034" i="2" s="1"/>
  <c r="O1033" i="2"/>
  <c r="AC1033" i="2" s="1"/>
  <c r="O1032" i="2"/>
  <c r="AC1032" i="2" s="1"/>
  <c r="O1031" i="2"/>
  <c r="AC1031" i="2" s="1"/>
  <c r="O1030" i="2"/>
  <c r="AC1030" i="2" s="1"/>
  <c r="O1029" i="2"/>
  <c r="AC1029" i="2" s="1"/>
  <c r="O1028" i="2"/>
  <c r="AC1028" i="2" s="1"/>
  <c r="O1027" i="2"/>
  <c r="AC1027" i="2" s="1"/>
  <c r="O1026" i="2"/>
  <c r="AC1026" i="2" s="1"/>
  <c r="O1025" i="2"/>
  <c r="AC1025" i="2" s="1"/>
  <c r="O1024" i="2"/>
  <c r="AC1024" i="2" s="1"/>
  <c r="O1023" i="2"/>
  <c r="AC1023" i="2" s="1"/>
  <c r="O1022" i="2"/>
  <c r="AC1022" i="2" s="1"/>
  <c r="O1021" i="2"/>
  <c r="AC1021" i="2" s="1"/>
  <c r="O1020" i="2"/>
  <c r="AC1020" i="2" s="1"/>
  <c r="O1019" i="2"/>
  <c r="AC1019" i="2" s="1"/>
  <c r="O1018" i="2"/>
  <c r="AC1018" i="2" s="1"/>
  <c r="O1017" i="2"/>
  <c r="AC1017" i="2" s="1"/>
  <c r="O1016" i="2"/>
  <c r="AC1016" i="2" s="1"/>
  <c r="O1015" i="2"/>
  <c r="AC1015" i="2" s="1"/>
  <c r="O1014" i="2"/>
  <c r="AC1014" i="2" s="1"/>
  <c r="O1013" i="2"/>
  <c r="AC1013" i="2" s="1"/>
  <c r="O1012" i="2"/>
  <c r="AC1012" i="2" s="1"/>
  <c r="O1011" i="2"/>
  <c r="AC1011" i="2" s="1"/>
  <c r="O1010" i="2"/>
  <c r="AC1010" i="2" s="1"/>
  <c r="O1009" i="2"/>
  <c r="AC1009" i="2" s="1"/>
  <c r="O1008" i="2"/>
  <c r="AC1008" i="2" s="1"/>
  <c r="O1007" i="2"/>
  <c r="AC1007" i="2" s="1"/>
  <c r="O1006" i="2"/>
  <c r="AC1006" i="2" s="1"/>
  <c r="O1005" i="2"/>
  <c r="AC1005" i="2" s="1"/>
  <c r="O1004" i="2"/>
  <c r="AC1004" i="2" s="1"/>
  <c r="O1003" i="2"/>
  <c r="AC1003" i="2" s="1"/>
  <c r="O1002" i="2"/>
  <c r="AC1002" i="2" s="1"/>
  <c r="O1001" i="2"/>
  <c r="AC1001" i="2" s="1"/>
  <c r="O1000" i="2"/>
  <c r="AC1000" i="2" s="1"/>
  <c r="O999" i="2"/>
  <c r="AC999" i="2" s="1"/>
  <c r="O998" i="2"/>
  <c r="AC998" i="2" s="1"/>
  <c r="O997" i="2"/>
  <c r="AC997" i="2" s="1"/>
  <c r="O996" i="2"/>
  <c r="AC996" i="2" s="1"/>
  <c r="O995" i="2"/>
  <c r="AC995" i="2" s="1"/>
  <c r="O994" i="2"/>
  <c r="AC994" i="2" s="1"/>
  <c r="O993" i="2"/>
  <c r="AC993" i="2" s="1"/>
  <c r="O992" i="2"/>
  <c r="AC992" i="2" s="1"/>
  <c r="O991" i="2"/>
  <c r="AC991" i="2" s="1"/>
  <c r="O990" i="2"/>
  <c r="AC990" i="2" s="1"/>
  <c r="O989" i="2"/>
  <c r="AC989" i="2" s="1"/>
  <c r="O988" i="2"/>
  <c r="AC988" i="2" s="1"/>
  <c r="O987" i="2"/>
  <c r="AC987" i="2" s="1"/>
  <c r="O986" i="2"/>
  <c r="AC986" i="2" s="1"/>
  <c r="O985" i="2"/>
  <c r="AC985" i="2" s="1"/>
  <c r="O984" i="2"/>
  <c r="AC984" i="2" s="1"/>
  <c r="O983" i="2"/>
  <c r="AC983" i="2" s="1"/>
  <c r="O982" i="2"/>
  <c r="AC982" i="2" s="1"/>
  <c r="O981" i="2"/>
  <c r="AC981" i="2" s="1"/>
  <c r="O980" i="2"/>
  <c r="AC980" i="2" s="1"/>
  <c r="O979" i="2"/>
  <c r="AC979" i="2" s="1"/>
  <c r="O978" i="2"/>
  <c r="AC978" i="2" s="1"/>
  <c r="O977" i="2"/>
  <c r="AC977" i="2" s="1"/>
  <c r="O976" i="2"/>
  <c r="AC976" i="2" s="1"/>
  <c r="O975" i="2"/>
  <c r="AC975" i="2" s="1"/>
  <c r="O974" i="2"/>
  <c r="AC974" i="2" s="1"/>
  <c r="O973" i="2"/>
  <c r="AC973" i="2" s="1"/>
  <c r="O972" i="2"/>
  <c r="AC972" i="2" s="1"/>
  <c r="O971" i="2"/>
  <c r="AC971" i="2" s="1"/>
  <c r="O970" i="2"/>
  <c r="AC970" i="2" s="1"/>
  <c r="O969" i="2"/>
  <c r="AC969" i="2" s="1"/>
  <c r="O968" i="2"/>
  <c r="AC968" i="2" s="1"/>
  <c r="O967" i="2"/>
  <c r="AC967" i="2" s="1"/>
  <c r="O966" i="2"/>
  <c r="AC966" i="2" s="1"/>
  <c r="O965" i="2"/>
  <c r="AC965" i="2" s="1"/>
  <c r="O964" i="2"/>
  <c r="AC964" i="2" s="1"/>
  <c r="O963" i="2"/>
  <c r="AC963" i="2" s="1"/>
  <c r="O962" i="2"/>
  <c r="AC962" i="2" s="1"/>
  <c r="O961" i="2"/>
  <c r="AC961" i="2" s="1"/>
  <c r="O960" i="2"/>
  <c r="AC960" i="2" s="1"/>
  <c r="O959" i="2"/>
  <c r="AC959" i="2" s="1"/>
  <c r="O958" i="2"/>
  <c r="AC958" i="2" s="1"/>
  <c r="O957" i="2"/>
  <c r="AC957" i="2" s="1"/>
  <c r="O956" i="2"/>
  <c r="AC956" i="2" s="1"/>
  <c r="O955" i="2"/>
  <c r="AC955" i="2" s="1"/>
  <c r="O954" i="2"/>
  <c r="AC954" i="2" s="1"/>
  <c r="O953" i="2"/>
  <c r="AC953" i="2" s="1"/>
  <c r="O952" i="2"/>
  <c r="AC952" i="2" s="1"/>
  <c r="O951" i="2"/>
  <c r="AC951" i="2" s="1"/>
  <c r="O950" i="2"/>
  <c r="AC950" i="2" s="1"/>
  <c r="O949" i="2"/>
  <c r="AC949" i="2" s="1"/>
  <c r="O948" i="2"/>
  <c r="AC948" i="2" s="1"/>
  <c r="O947" i="2"/>
  <c r="AC947" i="2" s="1"/>
  <c r="O946" i="2"/>
  <c r="AC946" i="2" s="1"/>
  <c r="O945" i="2"/>
  <c r="AC945" i="2" s="1"/>
  <c r="O944" i="2"/>
  <c r="AC944" i="2" s="1"/>
  <c r="O943" i="2"/>
  <c r="AC943" i="2" s="1"/>
  <c r="O942" i="2"/>
  <c r="AC942" i="2" s="1"/>
  <c r="O941" i="2"/>
  <c r="AC941" i="2" s="1"/>
  <c r="O940" i="2"/>
  <c r="AC940" i="2" s="1"/>
  <c r="O939" i="2"/>
  <c r="AC939" i="2" s="1"/>
  <c r="O938" i="2"/>
  <c r="AC938" i="2" s="1"/>
  <c r="O937" i="2"/>
  <c r="AC937" i="2" s="1"/>
  <c r="O936" i="2"/>
  <c r="AC936" i="2" s="1"/>
  <c r="O935" i="2"/>
  <c r="AC935" i="2" s="1"/>
  <c r="O934" i="2"/>
  <c r="AC934" i="2" s="1"/>
  <c r="O933" i="2"/>
  <c r="AC933" i="2" s="1"/>
  <c r="O932" i="2"/>
  <c r="AC932" i="2" s="1"/>
  <c r="O931" i="2"/>
  <c r="AC931" i="2" s="1"/>
  <c r="O930" i="2"/>
  <c r="AC930" i="2" s="1"/>
  <c r="O929" i="2"/>
  <c r="AC929" i="2" s="1"/>
  <c r="O928" i="2"/>
  <c r="AC928" i="2" s="1"/>
  <c r="O927" i="2"/>
  <c r="AC927" i="2" s="1"/>
  <c r="O926" i="2"/>
  <c r="AC926" i="2" s="1"/>
  <c r="O925" i="2"/>
  <c r="AC925" i="2" s="1"/>
  <c r="O924" i="2"/>
  <c r="AC924" i="2" s="1"/>
  <c r="O923" i="2"/>
  <c r="AC923" i="2" s="1"/>
  <c r="O922" i="2"/>
  <c r="AC922" i="2" s="1"/>
  <c r="O921" i="2"/>
  <c r="AC921" i="2" s="1"/>
  <c r="O920" i="2"/>
  <c r="AC920" i="2" s="1"/>
  <c r="O919" i="2"/>
  <c r="AC919" i="2" s="1"/>
  <c r="O918" i="2"/>
  <c r="AC918" i="2" s="1"/>
  <c r="O917" i="2"/>
  <c r="AC917" i="2" s="1"/>
  <c r="O916" i="2"/>
  <c r="AC916" i="2" s="1"/>
  <c r="O915" i="2"/>
  <c r="AC915" i="2" s="1"/>
  <c r="O914" i="2"/>
  <c r="AC914" i="2" s="1"/>
  <c r="O913" i="2"/>
  <c r="AC913" i="2" s="1"/>
  <c r="O912" i="2"/>
  <c r="AC912" i="2" s="1"/>
  <c r="O911" i="2"/>
  <c r="AC911" i="2" s="1"/>
  <c r="O910" i="2"/>
  <c r="AC910" i="2" s="1"/>
  <c r="O909" i="2"/>
  <c r="AC909" i="2" s="1"/>
  <c r="O908" i="2"/>
  <c r="AC908" i="2" s="1"/>
  <c r="O907" i="2"/>
  <c r="AC907" i="2" s="1"/>
  <c r="O906" i="2"/>
  <c r="AC906" i="2" s="1"/>
  <c r="O905" i="2"/>
  <c r="AC905" i="2" s="1"/>
  <c r="O904" i="2"/>
  <c r="AC904" i="2" s="1"/>
  <c r="O903" i="2"/>
  <c r="AC903" i="2" s="1"/>
  <c r="O902" i="2"/>
  <c r="AC902" i="2" s="1"/>
  <c r="O901" i="2"/>
  <c r="AC901" i="2" s="1"/>
  <c r="O900" i="2"/>
  <c r="AC900" i="2" s="1"/>
  <c r="O899" i="2"/>
  <c r="AC899" i="2" s="1"/>
  <c r="O898" i="2"/>
  <c r="AC898" i="2" s="1"/>
  <c r="O897" i="2"/>
  <c r="AC897" i="2" s="1"/>
  <c r="O896" i="2"/>
  <c r="AC896" i="2" s="1"/>
  <c r="O895" i="2"/>
  <c r="AC895" i="2" s="1"/>
  <c r="O894" i="2"/>
  <c r="AC894" i="2" s="1"/>
  <c r="O893" i="2"/>
  <c r="AC893" i="2" s="1"/>
  <c r="O892" i="2"/>
  <c r="AC892" i="2" s="1"/>
  <c r="O891" i="2"/>
  <c r="AC891" i="2" s="1"/>
  <c r="O890" i="2"/>
  <c r="O889" i="2"/>
  <c r="AC889" i="2" s="1"/>
  <c r="O888" i="2"/>
  <c r="AC888" i="2" s="1"/>
  <c r="O887" i="2"/>
  <c r="AC887" i="2" s="1"/>
  <c r="O886" i="2"/>
  <c r="AC886" i="2" s="1"/>
  <c r="O885" i="2"/>
  <c r="AC885" i="2" s="1"/>
  <c r="O884" i="2"/>
  <c r="AC884" i="2" s="1"/>
  <c r="O883" i="2"/>
  <c r="AC883" i="2" s="1"/>
  <c r="O882" i="2"/>
  <c r="AC882" i="2" s="1"/>
  <c r="O881" i="2"/>
  <c r="AC881" i="2" s="1"/>
  <c r="O880" i="2"/>
  <c r="AC880" i="2" s="1"/>
  <c r="O879" i="2"/>
  <c r="AC879" i="2" s="1"/>
  <c r="O878" i="2"/>
  <c r="AC878" i="2" s="1"/>
  <c r="O877" i="2"/>
  <c r="AC877" i="2" s="1"/>
  <c r="O876" i="2"/>
  <c r="AC876" i="2" s="1"/>
  <c r="O875" i="2"/>
  <c r="AC875" i="2" s="1"/>
  <c r="O874" i="2"/>
  <c r="AC874" i="2" s="1"/>
  <c r="O873" i="2"/>
  <c r="AC873" i="2" s="1"/>
  <c r="O872" i="2"/>
  <c r="AC872" i="2" s="1"/>
  <c r="O871" i="2"/>
  <c r="AC871" i="2" s="1"/>
  <c r="O870" i="2"/>
  <c r="AC870" i="2" s="1"/>
  <c r="O869" i="2"/>
  <c r="AC869" i="2" s="1"/>
  <c r="O868" i="2"/>
  <c r="AC868" i="2" s="1"/>
  <c r="O867" i="2"/>
  <c r="AC867" i="2" s="1"/>
  <c r="O866" i="2"/>
  <c r="AC866" i="2" s="1"/>
  <c r="O865" i="2"/>
  <c r="AC865" i="2" s="1"/>
  <c r="O864" i="2"/>
  <c r="AC864" i="2" s="1"/>
  <c r="O863" i="2"/>
  <c r="AC863" i="2" s="1"/>
  <c r="O862" i="2"/>
  <c r="AC862" i="2" s="1"/>
  <c r="O861" i="2"/>
  <c r="AC861" i="2" s="1"/>
  <c r="O860" i="2"/>
  <c r="AC860" i="2" s="1"/>
  <c r="O859" i="2"/>
  <c r="AC859" i="2" s="1"/>
  <c r="O858" i="2"/>
  <c r="AC858" i="2" s="1"/>
  <c r="O857" i="2"/>
  <c r="AC857" i="2" s="1"/>
  <c r="O856" i="2"/>
  <c r="AC856" i="2" s="1"/>
  <c r="O855" i="2"/>
  <c r="AC855" i="2" s="1"/>
  <c r="O854" i="2"/>
  <c r="AC854" i="2" s="1"/>
  <c r="O853" i="2"/>
  <c r="AC853" i="2" s="1"/>
  <c r="O852" i="2"/>
  <c r="AC852" i="2" s="1"/>
  <c r="O851" i="2"/>
  <c r="AC851" i="2" s="1"/>
  <c r="O850" i="2"/>
  <c r="AC850" i="2" s="1"/>
  <c r="O849" i="2"/>
  <c r="AC849" i="2" s="1"/>
  <c r="O848" i="2"/>
  <c r="AC848" i="2" s="1"/>
  <c r="O847" i="2"/>
  <c r="AC847" i="2" s="1"/>
  <c r="O846" i="2"/>
  <c r="AC846" i="2" s="1"/>
  <c r="O845" i="2"/>
  <c r="AC845" i="2" s="1"/>
  <c r="O844" i="2"/>
  <c r="AC844" i="2" s="1"/>
  <c r="O843" i="2"/>
  <c r="AC843" i="2" s="1"/>
  <c r="O842" i="2"/>
  <c r="AC842" i="2" s="1"/>
  <c r="O841" i="2"/>
  <c r="AC841" i="2" s="1"/>
  <c r="O840" i="2"/>
  <c r="AC840" i="2" s="1"/>
  <c r="O839" i="2"/>
  <c r="AC839" i="2" s="1"/>
  <c r="O838" i="2"/>
  <c r="AC838" i="2" s="1"/>
  <c r="O837" i="2"/>
  <c r="AC837" i="2" s="1"/>
  <c r="O836" i="2"/>
  <c r="AC836" i="2" s="1"/>
  <c r="O835" i="2"/>
  <c r="AC835" i="2" s="1"/>
  <c r="O834" i="2"/>
  <c r="AC834" i="2" s="1"/>
  <c r="O833" i="2"/>
  <c r="AC833" i="2" s="1"/>
  <c r="O832" i="2"/>
  <c r="AC832" i="2" s="1"/>
  <c r="O831" i="2"/>
  <c r="AC831" i="2" s="1"/>
  <c r="O830" i="2"/>
  <c r="AC830" i="2" s="1"/>
  <c r="O829" i="2"/>
  <c r="AC829" i="2" s="1"/>
  <c r="O828" i="2"/>
  <c r="AC828" i="2" s="1"/>
  <c r="O827" i="2"/>
  <c r="AC827" i="2" s="1"/>
  <c r="O826" i="2"/>
  <c r="AC826" i="2" s="1"/>
  <c r="O825" i="2"/>
  <c r="AC825" i="2" s="1"/>
  <c r="O824" i="2"/>
  <c r="AC824" i="2" s="1"/>
  <c r="O823" i="2"/>
  <c r="AC823" i="2" s="1"/>
  <c r="O822" i="2"/>
  <c r="AC822" i="2" s="1"/>
  <c r="O821" i="2"/>
  <c r="AC821" i="2" s="1"/>
  <c r="O820" i="2"/>
  <c r="AC820" i="2" s="1"/>
  <c r="O819" i="2"/>
  <c r="AC819" i="2" s="1"/>
  <c r="O818" i="2"/>
  <c r="AC818" i="2" s="1"/>
  <c r="O817" i="2"/>
  <c r="AC817" i="2" s="1"/>
  <c r="O816" i="2"/>
  <c r="AC816" i="2" s="1"/>
  <c r="O815" i="2"/>
  <c r="AC815" i="2" s="1"/>
  <c r="O814" i="2"/>
  <c r="AC814" i="2" s="1"/>
  <c r="O813" i="2"/>
  <c r="AC813" i="2" s="1"/>
  <c r="O812" i="2"/>
  <c r="AC812" i="2" s="1"/>
  <c r="O811" i="2"/>
  <c r="AC811" i="2" s="1"/>
  <c r="O810" i="2"/>
  <c r="AC810" i="2" s="1"/>
  <c r="O809" i="2"/>
  <c r="AC809" i="2" s="1"/>
  <c r="O808" i="2"/>
  <c r="AC808" i="2" s="1"/>
  <c r="O807" i="2"/>
  <c r="AC807" i="2" s="1"/>
  <c r="O806" i="2"/>
  <c r="AC806" i="2" s="1"/>
  <c r="O805" i="2"/>
  <c r="AC805" i="2" s="1"/>
  <c r="O804" i="2"/>
  <c r="AC804" i="2" s="1"/>
  <c r="O803" i="2"/>
  <c r="AC803" i="2" s="1"/>
  <c r="O802" i="2"/>
  <c r="AC802" i="2" s="1"/>
  <c r="O801" i="2"/>
  <c r="AC801" i="2" s="1"/>
  <c r="O800" i="2"/>
  <c r="AC800" i="2" s="1"/>
  <c r="O799" i="2"/>
  <c r="AC799" i="2" s="1"/>
  <c r="O798" i="2"/>
  <c r="AC798" i="2" s="1"/>
  <c r="O797" i="2"/>
  <c r="AC797" i="2" s="1"/>
  <c r="O796" i="2"/>
  <c r="AC796" i="2" s="1"/>
  <c r="O795" i="2"/>
  <c r="AC795" i="2" s="1"/>
  <c r="O794" i="2"/>
  <c r="AC794" i="2" s="1"/>
  <c r="O793" i="2"/>
  <c r="AC793" i="2" s="1"/>
  <c r="O792" i="2"/>
  <c r="AC792" i="2" s="1"/>
  <c r="O791" i="2"/>
  <c r="AC791" i="2" s="1"/>
  <c r="O790" i="2"/>
  <c r="AC790" i="2" s="1"/>
  <c r="O789" i="2"/>
  <c r="AC789" i="2" s="1"/>
  <c r="O788" i="2"/>
  <c r="AC788" i="2" s="1"/>
  <c r="O787" i="2"/>
  <c r="AC787" i="2" s="1"/>
  <c r="O786" i="2"/>
  <c r="AC786" i="2" s="1"/>
  <c r="O785" i="2"/>
  <c r="AC785" i="2" s="1"/>
  <c r="O784" i="2"/>
  <c r="AC784" i="2" s="1"/>
  <c r="O783" i="2"/>
  <c r="AC783" i="2" s="1"/>
  <c r="O782" i="2"/>
  <c r="AC782" i="2" s="1"/>
  <c r="O781" i="2"/>
  <c r="AC781" i="2" s="1"/>
  <c r="O780" i="2"/>
  <c r="AC780" i="2" s="1"/>
  <c r="O779" i="2"/>
  <c r="AC779" i="2" s="1"/>
  <c r="O778" i="2"/>
  <c r="AC778" i="2" s="1"/>
  <c r="O777" i="2"/>
  <c r="AC777" i="2" s="1"/>
  <c r="O776" i="2"/>
  <c r="AC776" i="2" s="1"/>
  <c r="O775" i="2"/>
  <c r="AC775" i="2" s="1"/>
  <c r="O774" i="2"/>
  <c r="AC774" i="2" s="1"/>
  <c r="O773" i="2"/>
  <c r="AC773" i="2" s="1"/>
  <c r="O772" i="2"/>
  <c r="AC772" i="2" s="1"/>
  <c r="O771" i="2"/>
  <c r="AC771" i="2" s="1"/>
  <c r="O770" i="2"/>
  <c r="AC770" i="2" s="1"/>
  <c r="O769" i="2"/>
  <c r="AC769" i="2" s="1"/>
  <c r="O768" i="2"/>
  <c r="AC768" i="2" s="1"/>
  <c r="O767" i="2"/>
  <c r="AC767" i="2" s="1"/>
  <c r="O766" i="2"/>
  <c r="AC766" i="2" s="1"/>
  <c r="O765" i="2"/>
  <c r="AC765" i="2" s="1"/>
  <c r="O764" i="2"/>
  <c r="AC764" i="2" s="1"/>
  <c r="O763" i="2"/>
  <c r="AC763" i="2" s="1"/>
  <c r="O762" i="2"/>
  <c r="AC762" i="2" s="1"/>
  <c r="O761" i="2"/>
  <c r="AC761" i="2" s="1"/>
  <c r="O760" i="2"/>
  <c r="AC760" i="2" s="1"/>
  <c r="O759" i="2"/>
  <c r="AC759" i="2" s="1"/>
  <c r="O758" i="2"/>
  <c r="AC758" i="2" s="1"/>
  <c r="O757" i="2"/>
  <c r="AC757" i="2" s="1"/>
  <c r="O756" i="2"/>
  <c r="AC756" i="2" s="1"/>
  <c r="O755" i="2"/>
  <c r="AC755" i="2" s="1"/>
  <c r="O754" i="2"/>
  <c r="AC754" i="2" s="1"/>
  <c r="O753" i="2"/>
  <c r="AC753" i="2" s="1"/>
  <c r="O752" i="2"/>
  <c r="AC752" i="2" s="1"/>
  <c r="O751" i="2"/>
  <c r="AC751" i="2" s="1"/>
  <c r="O750" i="2"/>
  <c r="AC750" i="2" s="1"/>
  <c r="O749" i="2"/>
  <c r="AC749" i="2" s="1"/>
  <c r="O748" i="2"/>
  <c r="AC748" i="2" s="1"/>
  <c r="O747" i="2"/>
  <c r="AC747" i="2" s="1"/>
  <c r="O746" i="2"/>
  <c r="AC746" i="2" s="1"/>
  <c r="O745" i="2"/>
  <c r="AC745" i="2" s="1"/>
  <c r="O744" i="2"/>
  <c r="AC744" i="2" s="1"/>
  <c r="O743" i="2"/>
  <c r="AC743" i="2" s="1"/>
  <c r="O742" i="2"/>
  <c r="AC742" i="2" s="1"/>
  <c r="O741" i="2"/>
  <c r="AC741" i="2" s="1"/>
  <c r="O740" i="2"/>
  <c r="AC740" i="2" s="1"/>
  <c r="O739" i="2"/>
  <c r="AC739" i="2" s="1"/>
  <c r="O738" i="2"/>
  <c r="AC738" i="2" s="1"/>
  <c r="O737" i="2"/>
  <c r="AC737" i="2" s="1"/>
  <c r="O736" i="2"/>
  <c r="AC736" i="2" s="1"/>
  <c r="O735" i="2"/>
  <c r="AC735" i="2" s="1"/>
  <c r="O734" i="2"/>
  <c r="AC734" i="2" s="1"/>
  <c r="O733" i="2"/>
  <c r="AC733" i="2" s="1"/>
  <c r="O732" i="2"/>
  <c r="AC732" i="2" s="1"/>
  <c r="O731" i="2"/>
  <c r="AC731" i="2" s="1"/>
  <c r="O730" i="2"/>
  <c r="AC730" i="2" s="1"/>
  <c r="O729" i="2"/>
  <c r="AC729" i="2" s="1"/>
  <c r="O728" i="2"/>
  <c r="AC728" i="2" s="1"/>
  <c r="O727" i="2"/>
  <c r="AC727" i="2" s="1"/>
  <c r="O726" i="2"/>
  <c r="AC726" i="2" s="1"/>
  <c r="O725" i="2"/>
  <c r="AC725" i="2" s="1"/>
  <c r="O724" i="2"/>
  <c r="AC724" i="2" s="1"/>
  <c r="O723" i="2"/>
  <c r="AC723" i="2" s="1"/>
  <c r="O722" i="2"/>
  <c r="AC722" i="2" s="1"/>
  <c r="O721" i="2"/>
  <c r="AC721" i="2" s="1"/>
  <c r="O720" i="2"/>
  <c r="AC720" i="2" s="1"/>
  <c r="O719" i="2"/>
  <c r="AC719" i="2" s="1"/>
  <c r="O718" i="2"/>
  <c r="AC718" i="2" s="1"/>
  <c r="O717" i="2"/>
  <c r="AC717" i="2" s="1"/>
  <c r="O716" i="2"/>
  <c r="AC716" i="2" s="1"/>
  <c r="O715" i="2"/>
  <c r="AC715" i="2" s="1"/>
  <c r="O714" i="2"/>
  <c r="AC714" i="2" s="1"/>
  <c r="O713" i="2"/>
  <c r="AC713" i="2" s="1"/>
  <c r="O712" i="2"/>
  <c r="AC712" i="2" s="1"/>
  <c r="O711" i="2"/>
  <c r="AC711" i="2" s="1"/>
  <c r="O710" i="2"/>
  <c r="AC710" i="2" s="1"/>
  <c r="O709" i="2"/>
  <c r="AC709" i="2" s="1"/>
  <c r="O708" i="2"/>
  <c r="AC708" i="2" s="1"/>
  <c r="O707" i="2"/>
  <c r="AC707" i="2" s="1"/>
  <c r="O706" i="2"/>
  <c r="AC706" i="2" s="1"/>
  <c r="O705" i="2"/>
  <c r="AC705" i="2" s="1"/>
  <c r="O704" i="2"/>
  <c r="AC704" i="2" s="1"/>
  <c r="O703" i="2"/>
  <c r="AC703" i="2" s="1"/>
  <c r="O702" i="2"/>
  <c r="AC702" i="2" s="1"/>
  <c r="O701" i="2"/>
  <c r="AC701" i="2" s="1"/>
  <c r="O700" i="2"/>
  <c r="AC700" i="2" s="1"/>
  <c r="O699" i="2"/>
  <c r="AC699" i="2" s="1"/>
  <c r="O698" i="2"/>
  <c r="AC698" i="2" s="1"/>
  <c r="O697" i="2"/>
  <c r="AC697" i="2" s="1"/>
  <c r="O696" i="2"/>
  <c r="AC696" i="2" s="1"/>
  <c r="O695" i="2"/>
  <c r="AC695" i="2" s="1"/>
  <c r="O694" i="2"/>
  <c r="AC694" i="2" s="1"/>
  <c r="O693" i="2"/>
  <c r="AC693" i="2" s="1"/>
  <c r="O692" i="2"/>
  <c r="AC692" i="2" s="1"/>
  <c r="O691" i="2"/>
  <c r="AC691" i="2" s="1"/>
  <c r="O690" i="2"/>
  <c r="AC690" i="2" s="1"/>
  <c r="O689" i="2"/>
  <c r="AC689" i="2" s="1"/>
  <c r="O688" i="2"/>
  <c r="AC688" i="2" s="1"/>
  <c r="O687" i="2"/>
  <c r="AC687" i="2" s="1"/>
  <c r="O686" i="2"/>
  <c r="AC686" i="2" s="1"/>
  <c r="O685" i="2"/>
  <c r="AC685" i="2" s="1"/>
  <c r="O684" i="2"/>
  <c r="AC684" i="2" s="1"/>
  <c r="O683" i="2"/>
  <c r="AC683" i="2" s="1"/>
  <c r="O682" i="2"/>
  <c r="AC682" i="2" s="1"/>
  <c r="O681" i="2"/>
  <c r="AC681" i="2" s="1"/>
  <c r="O680" i="2"/>
  <c r="AC680" i="2" s="1"/>
  <c r="O679" i="2"/>
  <c r="AC679" i="2" s="1"/>
  <c r="O678" i="2"/>
  <c r="AC678" i="2" s="1"/>
  <c r="O677" i="2"/>
  <c r="AC677" i="2" s="1"/>
  <c r="O676" i="2"/>
  <c r="AC676" i="2" s="1"/>
  <c r="O675" i="2"/>
  <c r="AC675" i="2" s="1"/>
  <c r="O674" i="2"/>
  <c r="AC674" i="2" s="1"/>
  <c r="O673" i="2"/>
  <c r="AC673" i="2" s="1"/>
  <c r="O672" i="2"/>
  <c r="AC672" i="2" s="1"/>
  <c r="O671" i="2"/>
  <c r="AC671" i="2" s="1"/>
  <c r="O670" i="2"/>
  <c r="AC670" i="2" s="1"/>
  <c r="O669" i="2"/>
  <c r="AC669" i="2" s="1"/>
  <c r="O668" i="2"/>
  <c r="AC668" i="2" s="1"/>
  <c r="O667" i="2"/>
  <c r="AC667" i="2" s="1"/>
  <c r="O666" i="2"/>
  <c r="AC666" i="2" s="1"/>
  <c r="O665" i="2"/>
  <c r="AC665" i="2" s="1"/>
  <c r="O664" i="2"/>
  <c r="AC664" i="2" s="1"/>
  <c r="O663" i="2"/>
  <c r="AC663" i="2" s="1"/>
  <c r="O662" i="2"/>
  <c r="AC662" i="2" s="1"/>
  <c r="O661" i="2"/>
  <c r="AC661" i="2" s="1"/>
  <c r="O660" i="2"/>
  <c r="AC660" i="2" s="1"/>
  <c r="O659" i="2"/>
  <c r="AC659" i="2" s="1"/>
  <c r="O658" i="2"/>
  <c r="AC658" i="2" s="1"/>
  <c r="O657" i="2"/>
  <c r="AC657" i="2" s="1"/>
  <c r="O656" i="2"/>
  <c r="AC656" i="2" s="1"/>
  <c r="O655" i="2"/>
  <c r="AC655" i="2" s="1"/>
  <c r="O654" i="2"/>
  <c r="AC654" i="2" s="1"/>
  <c r="O653" i="2"/>
  <c r="AC653" i="2" s="1"/>
  <c r="O652" i="2"/>
  <c r="AC652" i="2" s="1"/>
  <c r="O651" i="2"/>
  <c r="AC651" i="2" s="1"/>
  <c r="O650" i="2"/>
  <c r="AC650" i="2" s="1"/>
  <c r="O649" i="2"/>
  <c r="AC649" i="2" s="1"/>
  <c r="O648" i="2"/>
  <c r="AC648" i="2" s="1"/>
  <c r="O647" i="2"/>
  <c r="AC647" i="2" s="1"/>
  <c r="O646" i="2"/>
  <c r="AC646" i="2" s="1"/>
  <c r="O645" i="2"/>
  <c r="AC645" i="2" s="1"/>
  <c r="O644" i="2"/>
  <c r="AC644" i="2" s="1"/>
  <c r="O643" i="2"/>
  <c r="AC643" i="2" s="1"/>
  <c r="O642" i="2"/>
  <c r="AC642" i="2" s="1"/>
  <c r="O641" i="2"/>
  <c r="AC641" i="2" s="1"/>
  <c r="O640" i="2"/>
  <c r="AC640" i="2" s="1"/>
  <c r="O639" i="2"/>
  <c r="AC639" i="2" s="1"/>
  <c r="O638" i="2"/>
  <c r="AC638" i="2" s="1"/>
  <c r="O637" i="2"/>
  <c r="AC637" i="2" s="1"/>
  <c r="O636" i="2"/>
  <c r="AC636" i="2" s="1"/>
  <c r="O635" i="2"/>
  <c r="AC635" i="2" s="1"/>
  <c r="O634" i="2"/>
  <c r="O633" i="2"/>
  <c r="AC633" i="2" s="1"/>
  <c r="O632" i="2"/>
  <c r="AC632" i="2" s="1"/>
  <c r="O631" i="2"/>
  <c r="AC631" i="2" s="1"/>
  <c r="O630" i="2"/>
  <c r="AC630" i="2" s="1"/>
  <c r="O629" i="2"/>
  <c r="AC629" i="2" s="1"/>
  <c r="O628" i="2"/>
  <c r="AC628" i="2" s="1"/>
  <c r="O627" i="2"/>
  <c r="AC627" i="2" s="1"/>
  <c r="O626" i="2"/>
  <c r="AC626" i="2" s="1"/>
  <c r="O625" i="2"/>
  <c r="AC625" i="2" s="1"/>
  <c r="O624" i="2"/>
  <c r="AC624" i="2" s="1"/>
  <c r="O623" i="2"/>
  <c r="AC623" i="2" s="1"/>
  <c r="O622" i="2"/>
  <c r="AC622" i="2" s="1"/>
  <c r="O621" i="2"/>
  <c r="AC621" i="2" s="1"/>
  <c r="O620" i="2"/>
  <c r="AC620" i="2" s="1"/>
  <c r="O619" i="2"/>
  <c r="AC619" i="2" s="1"/>
  <c r="O618" i="2"/>
  <c r="AC618" i="2" s="1"/>
  <c r="O617" i="2"/>
  <c r="AC617" i="2" s="1"/>
  <c r="O616" i="2"/>
  <c r="AC616" i="2" s="1"/>
  <c r="O615" i="2"/>
  <c r="AC615" i="2" s="1"/>
  <c r="O614" i="2"/>
  <c r="AC614" i="2" s="1"/>
  <c r="O613" i="2"/>
  <c r="AC613" i="2" s="1"/>
  <c r="O612" i="2"/>
  <c r="AC612" i="2" s="1"/>
  <c r="O611" i="2"/>
  <c r="AC611" i="2" s="1"/>
  <c r="O610" i="2"/>
  <c r="AC610" i="2" s="1"/>
  <c r="O609" i="2"/>
  <c r="AC609" i="2" s="1"/>
  <c r="O608" i="2"/>
  <c r="AC608" i="2" s="1"/>
  <c r="O607" i="2"/>
  <c r="AC607" i="2" s="1"/>
  <c r="O606" i="2"/>
  <c r="AC606" i="2" s="1"/>
  <c r="O605" i="2"/>
  <c r="AC605" i="2" s="1"/>
  <c r="O604" i="2"/>
  <c r="AC604" i="2" s="1"/>
  <c r="O603" i="2"/>
  <c r="AC603" i="2" s="1"/>
  <c r="O602" i="2"/>
  <c r="AC602" i="2" s="1"/>
  <c r="O601" i="2"/>
  <c r="AC601" i="2" s="1"/>
  <c r="O600" i="2"/>
  <c r="AC600" i="2" s="1"/>
  <c r="O599" i="2"/>
  <c r="AC599" i="2" s="1"/>
  <c r="O598" i="2"/>
  <c r="AC598" i="2" s="1"/>
  <c r="O597" i="2"/>
  <c r="AC597" i="2" s="1"/>
  <c r="O596" i="2"/>
  <c r="AC596" i="2" s="1"/>
  <c r="O595" i="2"/>
  <c r="AC595" i="2" s="1"/>
  <c r="O594" i="2"/>
  <c r="AC594" i="2" s="1"/>
  <c r="O593" i="2"/>
  <c r="AC593" i="2" s="1"/>
  <c r="O592" i="2"/>
  <c r="AC592" i="2" s="1"/>
  <c r="O591" i="2"/>
  <c r="AC591" i="2" s="1"/>
  <c r="O590" i="2"/>
  <c r="AC590" i="2" s="1"/>
  <c r="O589" i="2"/>
  <c r="AC589" i="2" s="1"/>
  <c r="O588" i="2"/>
  <c r="AC588" i="2" s="1"/>
  <c r="O587" i="2"/>
  <c r="AC587" i="2" s="1"/>
  <c r="O586" i="2"/>
  <c r="AC586" i="2" s="1"/>
  <c r="O585" i="2"/>
  <c r="AC585" i="2" s="1"/>
  <c r="O584" i="2"/>
  <c r="AC584" i="2" s="1"/>
  <c r="O583" i="2"/>
  <c r="AC583" i="2" s="1"/>
  <c r="O582" i="2"/>
  <c r="AC582" i="2" s="1"/>
  <c r="O581" i="2"/>
  <c r="AC581" i="2" s="1"/>
  <c r="O580" i="2"/>
  <c r="AC580" i="2" s="1"/>
  <c r="O579" i="2"/>
  <c r="AC579" i="2" s="1"/>
  <c r="O578" i="2"/>
  <c r="AC578" i="2" s="1"/>
  <c r="O577" i="2"/>
  <c r="AC577" i="2" s="1"/>
  <c r="O576" i="2"/>
  <c r="AC576" i="2" s="1"/>
  <c r="O575" i="2"/>
  <c r="AC575" i="2" s="1"/>
  <c r="O574" i="2"/>
  <c r="AC574" i="2" s="1"/>
  <c r="O573" i="2"/>
  <c r="AC573" i="2" s="1"/>
  <c r="O572" i="2"/>
  <c r="AC572" i="2" s="1"/>
  <c r="O571" i="2"/>
  <c r="AC571" i="2" s="1"/>
  <c r="O570" i="2"/>
  <c r="AC570" i="2" s="1"/>
  <c r="O569" i="2"/>
  <c r="AC569" i="2" s="1"/>
  <c r="O568" i="2"/>
  <c r="AC568" i="2" s="1"/>
  <c r="O567" i="2"/>
  <c r="AC567" i="2" s="1"/>
  <c r="O566" i="2"/>
  <c r="AC566" i="2" s="1"/>
  <c r="O565" i="2"/>
  <c r="AC565" i="2" s="1"/>
  <c r="O564" i="2"/>
  <c r="AC564" i="2" s="1"/>
  <c r="O563" i="2"/>
  <c r="AC563" i="2" s="1"/>
  <c r="O562" i="2"/>
  <c r="AC562" i="2" s="1"/>
  <c r="O561" i="2"/>
  <c r="AC561" i="2" s="1"/>
  <c r="O560" i="2"/>
  <c r="AC560" i="2" s="1"/>
  <c r="O559" i="2"/>
  <c r="AC559" i="2" s="1"/>
  <c r="O558" i="2"/>
  <c r="AC558" i="2" s="1"/>
  <c r="O557" i="2"/>
  <c r="AC557" i="2" s="1"/>
  <c r="O556" i="2"/>
  <c r="AC556" i="2" s="1"/>
  <c r="O555" i="2"/>
  <c r="AC555" i="2" s="1"/>
  <c r="O554" i="2"/>
  <c r="AC554" i="2" s="1"/>
  <c r="O553" i="2"/>
  <c r="AC553" i="2" s="1"/>
  <c r="O552" i="2"/>
  <c r="AC552" i="2" s="1"/>
  <c r="O551" i="2"/>
  <c r="AC551" i="2" s="1"/>
  <c r="O550" i="2"/>
  <c r="AC550" i="2" s="1"/>
  <c r="O549" i="2"/>
  <c r="O548" i="2"/>
  <c r="AC548" i="2" s="1"/>
  <c r="O547" i="2"/>
  <c r="AC547" i="2" s="1"/>
  <c r="O546" i="2"/>
  <c r="AC546" i="2" s="1"/>
  <c r="O545" i="2"/>
  <c r="AC545" i="2" s="1"/>
  <c r="O544" i="2"/>
  <c r="AC544" i="2" s="1"/>
  <c r="O543" i="2"/>
  <c r="AC543" i="2" s="1"/>
  <c r="O542" i="2"/>
  <c r="AC542" i="2" s="1"/>
  <c r="O541" i="2"/>
  <c r="AC541" i="2" s="1"/>
  <c r="O540" i="2"/>
  <c r="AC540" i="2" s="1"/>
  <c r="O539" i="2"/>
  <c r="AC539" i="2" s="1"/>
  <c r="O538" i="2"/>
  <c r="AC538" i="2" s="1"/>
  <c r="O537" i="2"/>
  <c r="AC537" i="2" s="1"/>
  <c r="O536" i="2"/>
  <c r="AC536" i="2" s="1"/>
  <c r="O535" i="2"/>
  <c r="AC535" i="2" s="1"/>
  <c r="O534" i="2"/>
  <c r="AC534" i="2" s="1"/>
  <c r="O533" i="2"/>
  <c r="AC533" i="2" s="1"/>
  <c r="O532" i="2"/>
  <c r="AC532" i="2" s="1"/>
  <c r="O531" i="2"/>
  <c r="AC531" i="2" s="1"/>
  <c r="O530" i="2"/>
  <c r="AC530" i="2" s="1"/>
  <c r="O529" i="2"/>
  <c r="AC529" i="2" s="1"/>
  <c r="O528" i="2"/>
  <c r="AC528" i="2" s="1"/>
  <c r="O527" i="2"/>
  <c r="AC527" i="2" s="1"/>
  <c r="O526" i="2"/>
  <c r="AC526" i="2" s="1"/>
  <c r="O525" i="2"/>
  <c r="AC525" i="2" s="1"/>
  <c r="O524" i="2"/>
  <c r="AC524" i="2" s="1"/>
  <c r="O523" i="2"/>
  <c r="AC523" i="2" s="1"/>
  <c r="O522" i="2"/>
  <c r="AC522" i="2" s="1"/>
  <c r="O521" i="2"/>
  <c r="AC521" i="2" s="1"/>
  <c r="O520" i="2"/>
  <c r="AC520" i="2" s="1"/>
  <c r="O519" i="2"/>
  <c r="AC519" i="2" s="1"/>
  <c r="O518" i="2"/>
  <c r="AC518" i="2" s="1"/>
  <c r="O517" i="2"/>
  <c r="AC517" i="2" s="1"/>
  <c r="O516" i="2"/>
  <c r="AC516" i="2" s="1"/>
  <c r="O515" i="2"/>
  <c r="AC515" i="2" s="1"/>
  <c r="O514" i="2"/>
  <c r="AC514" i="2" s="1"/>
  <c r="O513" i="2"/>
  <c r="AC513" i="2" s="1"/>
  <c r="O512" i="2"/>
  <c r="AC512" i="2" s="1"/>
  <c r="O511" i="2"/>
  <c r="AC511" i="2" s="1"/>
  <c r="O510" i="2"/>
  <c r="AC510" i="2" s="1"/>
  <c r="O509" i="2"/>
  <c r="AC509" i="2" s="1"/>
  <c r="O508" i="2"/>
  <c r="AC508" i="2" s="1"/>
  <c r="O507" i="2"/>
  <c r="AC507" i="2" s="1"/>
  <c r="O506" i="2"/>
  <c r="AC506" i="2" s="1"/>
  <c r="O505" i="2"/>
  <c r="AC505" i="2" s="1"/>
  <c r="O504" i="2"/>
  <c r="AC504" i="2" s="1"/>
  <c r="O503" i="2"/>
  <c r="AC503" i="2" s="1"/>
  <c r="O502" i="2"/>
  <c r="AC502" i="2" s="1"/>
  <c r="O501" i="2"/>
  <c r="AC501" i="2" s="1"/>
  <c r="O500" i="2"/>
  <c r="AC500" i="2" s="1"/>
  <c r="O499" i="2"/>
  <c r="AC499" i="2" s="1"/>
  <c r="O498" i="2"/>
  <c r="AC498" i="2" s="1"/>
  <c r="O497" i="2"/>
  <c r="AC497" i="2" s="1"/>
  <c r="O496" i="2"/>
  <c r="AC496" i="2" s="1"/>
  <c r="O495" i="2"/>
  <c r="AC495" i="2" s="1"/>
  <c r="O494" i="2"/>
  <c r="AC494" i="2" s="1"/>
  <c r="O493" i="2"/>
  <c r="AC493" i="2" s="1"/>
  <c r="O492" i="2"/>
  <c r="AC492" i="2" s="1"/>
  <c r="O491" i="2"/>
  <c r="AC491" i="2" s="1"/>
  <c r="O490" i="2"/>
  <c r="AC490" i="2" s="1"/>
  <c r="O489" i="2"/>
  <c r="AC489" i="2" s="1"/>
  <c r="O488" i="2"/>
  <c r="AC488" i="2" s="1"/>
  <c r="O487" i="2"/>
  <c r="AC487" i="2" s="1"/>
  <c r="O486" i="2"/>
  <c r="AC486" i="2" s="1"/>
  <c r="O485" i="2"/>
  <c r="O484" i="2"/>
  <c r="AC484" i="2" s="1"/>
  <c r="O483" i="2"/>
  <c r="AC483" i="2" s="1"/>
  <c r="O482" i="2"/>
  <c r="AC482" i="2" s="1"/>
  <c r="O481" i="2"/>
  <c r="AC481" i="2" s="1"/>
  <c r="O480" i="2"/>
  <c r="AC480" i="2" s="1"/>
  <c r="O479" i="2"/>
  <c r="AC479" i="2" s="1"/>
  <c r="O478" i="2"/>
  <c r="AC478" i="2" s="1"/>
  <c r="O477" i="2"/>
  <c r="AC477" i="2" s="1"/>
  <c r="O476" i="2"/>
  <c r="AC476" i="2" s="1"/>
  <c r="O475" i="2"/>
  <c r="AC475" i="2" s="1"/>
  <c r="O474" i="2"/>
  <c r="AC474" i="2" s="1"/>
  <c r="O473" i="2"/>
  <c r="AC473" i="2" s="1"/>
  <c r="O472" i="2"/>
  <c r="AC472" i="2" s="1"/>
  <c r="O471" i="2"/>
  <c r="AC471" i="2" s="1"/>
  <c r="O470" i="2"/>
  <c r="AC470" i="2" s="1"/>
  <c r="O469" i="2"/>
  <c r="AC469" i="2" s="1"/>
  <c r="O468" i="2"/>
  <c r="AC468" i="2" s="1"/>
  <c r="O467" i="2"/>
  <c r="AC467" i="2" s="1"/>
  <c r="O466" i="2"/>
  <c r="AC466" i="2" s="1"/>
  <c r="O465" i="2"/>
  <c r="AC465" i="2" s="1"/>
  <c r="O464" i="2"/>
  <c r="AC464" i="2" s="1"/>
  <c r="O463" i="2"/>
  <c r="AC463" i="2" s="1"/>
  <c r="O462" i="2"/>
  <c r="AC462" i="2" s="1"/>
  <c r="O461" i="2"/>
  <c r="AC461" i="2" s="1"/>
  <c r="O460" i="2"/>
  <c r="AC460" i="2" s="1"/>
  <c r="O459" i="2"/>
  <c r="AC459" i="2" s="1"/>
  <c r="O458" i="2"/>
  <c r="AC458" i="2" s="1"/>
  <c r="O457" i="2"/>
  <c r="AC457" i="2" s="1"/>
  <c r="O456" i="2"/>
  <c r="AC456" i="2" s="1"/>
  <c r="O455" i="2"/>
  <c r="AC455" i="2" s="1"/>
  <c r="O454" i="2"/>
  <c r="AC454" i="2" s="1"/>
  <c r="O453" i="2"/>
  <c r="AC453" i="2" s="1"/>
  <c r="O452" i="2"/>
  <c r="AC452" i="2" s="1"/>
  <c r="O451" i="2"/>
  <c r="AC451" i="2" s="1"/>
  <c r="O450" i="2"/>
  <c r="AC450" i="2" s="1"/>
  <c r="O449" i="2"/>
  <c r="AC449" i="2" s="1"/>
  <c r="O448" i="2"/>
  <c r="AC448" i="2" s="1"/>
  <c r="O447" i="2"/>
  <c r="AC447" i="2" s="1"/>
  <c r="O446" i="2"/>
  <c r="AC446" i="2" s="1"/>
  <c r="O445" i="2"/>
  <c r="AC445" i="2" s="1"/>
  <c r="O444" i="2"/>
  <c r="AC444" i="2" s="1"/>
  <c r="O443" i="2"/>
  <c r="AC443" i="2" s="1"/>
  <c r="O442" i="2"/>
  <c r="AC442" i="2" s="1"/>
  <c r="O441" i="2"/>
  <c r="AC441" i="2" s="1"/>
  <c r="O440" i="2"/>
  <c r="AC440" i="2" s="1"/>
  <c r="O439" i="2"/>
  <c r="AC439" i="2" s="1"/>
  <c r="O438" i="2"/>
  <c r="AC438" i="2" s="1"/>
  <c r="O437" i="2"/>
  <c r="AC437" i="2" s="1"/>
  <c r="O436" i="2"/>
  <c r="AC436" i="2" s="1"/>
  <c r="O435" i="2"/>
  <c r="AC435" i="2" s="1"/>
  <c r="O434" i="2"/>
  <c r="AC434" i="2" s="1"/>
  <c r="O433" i="2"/>
  <c r="AC433" i="2" s="1"/>
  <c r="O432" i="2"/>
  <c r="AC432" i="2" s="1"/>
  <c r="O431" i="2"/>
  <c r="AC431" i="2" s="1"/>
  <c r="O430" i="2"/>
  <c r="AC430" i="2" s="1"/>
  <c r="O429" i="2"/>
  <c r="AC429" i="2" s="1"/>
  <c r="O428" i="2"/>
  <c r="AC428" i="2" s="1"/>
  <c r="O427" i="2"/>
  <c r="AC427" i="2" s="1"/>
  <c r="O426" i="2"/>
  <c r="AC426" i="2" s="1"/>
  <c r="O425" i="2"/>
  <c r="AC425" i="2" s="1"/>
  <c r="O424" i="2"/>
  <c r="AC424" i="2" s="1"/>
  <c r="O423" i="2"/>
  <c r="AC423" i="2" s="1"/>
  <c r="O422" i="2"/>
  <c r="AC422" i="2" s="1"/>
  <c r="O421" i="2"/>
  <c r="O420" i="2"/>
  <c r="AC420" i="2" s="1"/>
  <c r="O419" i="2"/>
  <c r="AC419" i="2" s="1"/>
  <c r="O418" i="2"/>
  <c r="AC418" i="2" s="1"/>
  <c r="O417" i="2"/>
  <c r="AC417" i="2" s="1"/>
  <c r="O416" i="2"/>
  <c r="AC416" i="2" s="1"/>
  <c r="O415" i="2"/>
  <c r="AC415" i="2" s="1"/>
  <c r="O414" i="2"/>
  <c r="AC414" i="2" s="1"/>
  <c r="O413" i="2"/>
  <c r="AC413" i="2" s="1"/>
  <c r="O412" i="2"/>
  <c r="AC412" i="2" s="1"/>
  <c r="O411" i="2"/>
  <c r="AC411" i="2" s="1"/>
  <c r="O410" i="2"/>
  <c r="AC410" i="2" s="1"/>
  <c r="O409" i="2"/>
  <c r="AC409" i="2" s="1"/>
  <c r="O408" i="2"/>
  <c r="AC408" i="2" s="1"/>
  <c r="O407" i="2"/>
  <c r="AC407" i="2" s="1"/>
  <c r="O406" i="2"/>
  <c r="AC406" i="2" s="1"/>
  <c r="O405" i="2"/>
  <c r="AC405" i="2" s="1"/>
  <c r="O404" i="2"/>
  <c r="AC404" i="2" s="1"/>
  <c r="O403" i="2"/>
  <c r="AC403" i="2" s="1"/>
  <c r="O402" i="2"/>
  <c r="AC402" i="2" s="1"/>
  <c r="O401" i="2"/>
  <c r="AC401" i="2" s="1"/>
  <c r="O400" i="2"/>
  <c r="AC400" i="2" s="1"/>
  <c r="O399" i="2"/>
  <c r="AC399" i="2" s="1"/>
  <c r="O398" i="2"/>
  <c r="AC398" i="2" s="1"/>
  <c r="O397" i="2"/>
  <c r="AC397" i="2" s="1"/>
  <c r="O396" i="2"/>
  <c r="AC396" i="2" s="1"/>
  <c r="O395" i="2"/>
  <c r="AC395" i="2" s="1"/>
  <c r="O394" i="2"/>
  <c r="AC394" i="2" s="1"/>
  <c r="O393" i="2"/>
  <c r="AC393" i="2" s="1"/>
  <c r="O392" i="2"/>
  <c r="AC392" i="2" s="1"/>
  <c r="O391" i="2"/>
  <c r="AC391" i="2" s="1"/>
  <c r="O390" i="2"/>
  <c r="AC390" i="2" s="1"/>
  <c r="O389" i="2"/>
  <c r="AC389" i="2" s="1"/>
  <c r="O388" i="2"/>
  <c r="AC388" i="2" s="1"/>
  <c r="O387" i="2"/>
  <c r="AC387" i="2" s="1"/>
  <c r="O386" i="2"/>
  <c r="AC386" i="2" s="1"/>
  <c r="O385" i="2"/>
  <c r="AC385" i="2" s="1"/>
  <c r="O384" i="2"/>
  <c r="AC384" i="2" s="1"/>
  <c r="O383" i="2"/>
  <c r="AC383" i="2" s="1"/>
  <c r="O382" i="2"/>
  <c r="AC382" i="2" s="1"/>
  <c r="O381" i="2"/>
  <c r="AC381" i="2" s="1"/>
  <c r="O380" i="2"/>
  <c r="AC380" i="2" s="1"/>
  <c r="O379" i="2"/>
  <c r="AC379" i="2" s="1"/>
  <c r="O378" i="2"/>
  <c r="AC378" i="2" s="1"/>
  <c r="O377" i="2"/>
  <c r="AC377" i="2" s="1"/>
  <c r="O376" i="2"/>
  <c r="AC376" i="2" s="1"/>
  <c r="O375" i="2"/>
  <c r="AC375" i="2" s="1"/>
  <c r="O374" i="2"/>
  <c r="AC374" i="2" s="1"/>
  <c r="O373" i="2"/>
  <c r="AC373" i="2" s="1"/>
  <c r="O372" i="2"/>
  <c r="AC372" i="2" s="1"/>
  <c r="O371" i="2"/>
  <c r="AC371" i="2" s="1"/>
  <c r="O370" i="2"/>
  <c r="AC370" i="2" s="1"/>
  <c r="O369" i="2"/>
  <c r="AC369" i="2" s="1"/>
  <c r="O368" i="2"/>
  <c r="AC368" i="2" s="1"/>
  <c r="O367" i="2"/>
  <c r="AC367" i="2" s="1"/>
  <c r="O366" i="2"/>
  <c r="AC366" i="2" s="1"/>
  <c r="O365" i="2"/>
  <c r="AC365" i="2" s="1"/>
  <c r="O364" i="2"/>
  <c r="AC364" i="2" s="1"/>
  <c r="O363" i="2"/>
  <c r="AC363" i="2" s="1"/>
  <c r="O362" i="2"/>
  <c r="AC362" i="2" s="1"/>
  <c r="O361" i="2"/>
  <c r="AC361" i="2" s="1"/>
  <c r="O360" i="2"/>
  <c r="AC360" i="2" s="1"/>
  <c r="O359" i="2"/>
  <c r="AC359" i="2" s="1"/>
  <c r="O358" i="2"/>
  <c r="AC358" i="2" s="1"/>
  <c r="O357" i="2"/>
  <c r="O356" i="2"/>
  <c r="AC356" i="2" s="1"/>
  <c r="O355" i="2"/>
  <c r="AC355" i="2" s="1"/>
  <c r="O354" i="2"/>
  <c r="AC354" i="2" s="1"/>
  <c r="O353" i="2"/>
  <c r="AC353" i="2" s="1"/>
  <c r="O352" i="2"/>
  <c r="AC352" i="2" s="1"/>
  <c r="O351" i="2"/>
  <c r="AC351" i="2" s="1"/>
  <c r="O350" i="2"/>
  <c r="AC350" i="2" s="1"/>
  <c r="O349" i="2"/>
  <c r="AC349" i="2" s="1"/>
  <c r="O348" i="2"/>
  <c r="AC348" i="2" s="1"/>
  <c r="O347" i="2"/>
  <c r="AC347" i="2" s="1"/>
  <c r="O346" i="2"/>
  <c r="AC346" i="2" s="1"/>
  <c r="O345" i="2"/>
  <c r="AC345" i="2" s="1"/>
  <c r="O344" i="2"/>
  <c r="AC344" i="2" s="1"/>
  <c r="O343" i="2"/>
  <c r="AC343" i="2" s="1"/>
  <c r="O342" i="2"/>
  <c r="AC342" i="2" s="1"/>
  <c r="O341" i="2"/>
  <c r="AC341" i="2" s="1"/>
  <c r="O340" i="2"/>
  <c r="AC340" i="2" s="1"/>
  <c r="O339" i="2"/>
  <c r="AC339" i="2" s="1"/>
  <c r="O338" i="2"/>
  <c r="AC338" i="2" s="1"/>
  <c r="O337" i="2"/>
  <c r="AC337" i="2" s="1"/>
  <c r="O336" i="2"/>
  <c r="AC336" i="2" s="1"/>
  <c r="O335" i="2"/>
  <c r="AC335" i="2" s="1"/>
  <c r="O334" i="2"/>
  <c r="AC334" i="2" s="1"/>
  <c r="O333" i="2"/>
  <c r="AC333" i="2" s="1"/>
  <c r="O332" i="2"/>
  <c r="AC332" i="2" s="1"/>
  <c r="O331" i="2"/>
  <c r="AC331" i="2" s="1"/>
  <c r="O330" i="2"/>
  <c r="AC330" i="2" s="1"/>
  <c r="O329" i="2"/>
  <c r="AC329" i="2" s="1"/>
  <c r="O328" i="2"/>
  <c r="AC328" i="2" s="1"/>
  <c r="O327" i="2"/>
  <c r="AC327" i="2" s="1"/>
  <c r="O326" i="2"/>
  <c r="AC326" i="2" s="1"/>
  <c r="O325" i="2"/>
  <c r="AC325" i="2" s="1"/>
  <c r="O324" i="2"/>
  <c r="AC324" i="2" s="1"/>
  <c r="O323" i="2"/>
  <c r="AC323" i="2" s="1"/>
  <c r="O322" i="2"/>
  <c r="AC322" i="2" s="1"/>
  <c r="O321" i="2"/>
  <c r="AC321" i="2" s="1"/>
  <c r="O320" i="2"/>
  <c r="AC320" i="2" s="1"/>
  <c r="O319" i="2"/>
  <c r="AC319" i="2" s="1"/>
  <c r="O318" i="2"/>
  <c r="AC318" i="2" s="1"/>
  <c r="O317" i="2"/>
  <c r="AC317" i="2" s="1"/>
  <c r="O316" i="2"/>
  <c r="AC316" i="2" s="1"/>
  <c r="O315" i="2"/>
  <c r="AC315" i="2" s="1"/>
  <c r="O314" i="2"/>
  <c r="AC314" i="2" s="1"/>
  <c r="O313" i="2"/>
  <c r="AC313" i="2" s="1"/>
  <c r="O312" i="2"/>
  <c r="AC312" i="2" s="1"/>
  <c r="O311" i="2"/>
  <c r="AC311" i="2" s="1"/>
  <c r="O310" i="2"/>
  <c r="AC310" i="2" s="1"/>
  <c r="O309" i="2"/>
  <c r="AC309" i="2" s="1"/>
  <c r="O308" i="2"/>
  <c r="AC308" i="2" s="1"/>
  <c r="O307" i="2"/>
  <c r="AC307" i="2" s="1"/>
  <c r="O306" i="2"/>
  <c r="AC306" i="2" s="1"/>
  <c r="O305" i="2"/>
  <c r="AC305" i="2" s="1"/>
  <c r="O304" i="2"/>
  <c r="AC304" i="2" s="1"/>
  <c r="O303" i="2"/>
  <c r="AC303" i="2" s="1"/>
  <c r="O302" i="2"/>
  <c r="AC302" i="2" s="1"/>
  <c r="O301" i="2"/>
  <c r="AC301" i="2" s="1"/>
  <c r="O300" i="2"/>
  <c r="AC300" i="2" s="1"/>
  <c r="O299" i="2"/>
  <c r="AC299" i="2" s="1"/>
  <c r="O298" i="2"/>
  <c r="AC298" i="2" s="1"/>
  <c r="O297" i="2"/>
  <c r="AC297" i="2" s="1"/>
  <c r="O296" i="2"/>
  <c r="AC296" i="2" s="1"/>
  <c r="O295" i="2"/>
  <c r="AC295" i="2" s="1"/>
  <c r="O294" i="2"/>
  <c r="AC294" i="2" s="1"/>
  <c r="O293" i="2"/>
  <c r="O292" i="2"/>
  <c r="AC292" i="2" s="1"/>
  <c r="O291" i="2"/>
  <c r="AC291" i="2" s="1"/>
  <c r="O290" i="2"/>
  <c r="AC290" i="2" s="1"/>
  <c r="O289" i="2"/>
  <c r="AC289" i="2" s="1"/>
  <c r="O288" i="2"/>
  <c r="AC288" i="2" s="1"/>
  <c r="O287" i="2"/>
  <c r="AC287" i="2" s="1"/>
  <c r="O286" i="2"/>
  <c r="AC286" i="2" s="1"/>
  <c r="O285" i="2"/>
  <c r="AC285" i="2" s="1"/>
  <c r="O284" i="2"/>
  <c r="AC284" i="2" s="1"/>
  <c r="O283" i="2"/>
  <c r="AC283" i="2" s="1"/>
  <c r="O282" i="2"/>
  <c r="AC282" i="2" s="1"/>
  <c r="O281" i="2"/>
  <c r="AC281" i="2" s="1"/>
  <c r="O280" i="2"/>
  <c r="AC280" i="2" s="1"/>
  <c r="O279" i="2"/>
  <c r="AC279" i="2" s="1"/>
  <c r="O278" i="2"/>
  <c r="AC278" i="2" s="1"/>
  <c r="O277" i="2"/>
  <c r="AC277" i="2" s="1"/>
  <c r="O276" i="2"/>
  <c r="AC276" i="2" s="1"/>
  <c r="O275" i="2"/>
  <c r="AC275" i="2" s="1"/>
  <c r="O274" i="2"/>
  <c r="AC274" i="2" s="1"/>
  <c r="O273" i="2"/>
  <c r="AC273" i="2" s="1"/>
  <c r="O272" i="2"/>
  <c r="AC272" i="2" s="1"/>
  <c r="O271" i="2"/>
  <c r="AC271" i="2" s="1"/>
  <c r="O270" i="2"/>
  <c r="AC270" i="2" s="1"/>
  <c r="O269" i="2"/>
  <c r="AC269" i="2" s="1"/>
  <c r="O268" i="2"/>
  <c r="AC268" i="2" s="1"/>
  <c r="O267" i="2"/>
  <c r="AC267" i="2" s="1"/>
  <c r="O266" i="2"/>
  <c r="AC266" i="2" s="1"/>
  <c r="O265" i="2"/>
  <c r="AC265" i="2" s="1"/>
  <c r="O264" i="2"/>
  <c r="AC264" i="2" s="1"/>
  <c r="O263" i="2"/>
  <c r="AC263" i="2" s="1"/>
  <c r="O262" i="2"/>
  <c r="AC262" i="2" s="1"/>
  <c r="O261" i="2"/>
  <c r="AC261" i="2" s="1"/>
  <c r="O260" i="2"/>
  <c r="AC260" i="2" s="1"/>
  <c r="O259" i="2"/>
  <c r="AC259" i="2" s="1"/>
  <c r="O258" i="2"/>
  <c r="AC258" i="2" s="1"/>
  <c r="O257" i="2"/>
  <c r="AC257" i="2" s="1"/>
  <c r="O256" i="2"/>
  <c r="AC256" i="2" s="1"/>
  <c r="O255" i="2"/>
  <c r="AC255" i="2" s="1"/>
  <c r="O254" i="2"/>
  <c r="AC254" i="2" s="1"/>
  <c r="O253" i="2"/>
  <c r="AC253" i="2" s="1"/>
  <c r="O252" i="2"/>
  <c r="AC252" i="2" s="1"/>
  <c r="O251" i="2"/>
  <c r="AC251" i="2" s="1"/>
  <c r="O250" i="2"/>
  <c r="AC250" i="2" s="1"/>
  <c r="O249" i="2"/>
  <c r="AC249" i="2" s="1"/>
  <c r="O248" i="2"/>
  <c r="AC248" i="2" s="1"/>
  <c r="O247" i="2"/>
  <c r="AC247" i="2" s="1"/>
  <c r="O246" i="2"/>
  <c r="AC246" i="2" s="1"/>
  <c r="O245" i="2"/>
  <c r="AC245" i="2" s="1"/>
  <c r="O244" i="2"/>
  <c r="AC244" i="2" s="1"/>
  <c r="O243" i="2"/>
  <c r="AC243" i="2" s="1"/>
  <c r="O242" i="2"/>
  <c r="AC242" i="2" s="1"/>
  <c r="O241" i="2"/>
  <c r="AC241" i="2" s="1"/>
  <c r="O240" i="2"/>
  <c r="AC240" i="2" s="1"/>
  <c r="O239" i="2"/>
  <c r="AC239" i="2" s="1"/>
  <c r="O238" i="2"/>
  <c r="AC238" i="2" s="1"/>
  <c r="O237" i="2"/>
  <c r="AC237" i="2" s="1"/>
  <c r="O236" i="2"/>
  <c r="AC236" i="2" s="1"/>
  <c r="O235" i="2"/>
  <c r="AC235" i="2" s="1"/>
  <c r="O234" i="2"/>
  <c r="AC234" i="2" s="1"/>
  <c r="O233" i="2"/>
  <c r="AC233" i="2" s="1"/>
  <c r="O232" i="2"/>
  <c r="AC232" i="2" s="1"/>
  <c r="O231" i="2"/>
  <c r="AC231" i="2" s="1"/>
  <c r="O230" i="2"/>
  <c r="AC230" i="2" s="1"/>
  <c r="O229" i="2"/>
  <c r="O228" i="2"/>
  <c r="AC228" i="2" s="1"/>
  <c r="O227" i="2"/>
  <c r="AC227" i="2" s="1"/>
  <c r="O226" i="2"/>
  <c r="AC226" i="2" s="1"/>
  <c r="O225" i="2"/>
  <c r="AC225" i="2" s="1"/>
  <c r="O224" i="2"/>
  <c r="AC224" i="2" s="1"/>
  <c r="O223" i="2"/>
  <c r="AC223" i="2" s="1"/>
  <c r="O222" i="2"/>
  <c r="AC222" i="2" s="1"/>
  <c r="O221" i="2"/>
  <c r="AC221" i="2" s="1"/>
  <c r="O220" i="2"/>
  <c r="AC220" i="2" s="1"/>
  <c r="O219" i="2"/>
  <c r="AC219" i="2" s="1"/>
  <c r="O218" i="2"/>
  <c r="AC218" i="2" s="1"/>
  <c r="O217" i="2"/>
  <c r="AC217" i="2" s="1"/>
  <c r="O216" i="2"/>
  <c r="AC216" i="2" s="1"/>
  <c r="O215" i="2"/>
  <c r="AC215" i="2" s="1"/>
  <c r="O214" i="2"/>
  <c r="AC214" i="2" s="1"/>
  <c r="O213" i="2"/>
  <c r="AC213" i="2" s="1"/>
  <c r="O212" i="2"/>
  <c r="AC212" i="2" s="1"/>
  <c r="O211" i="2"/>
  <c r="AC211" i="2" s="1"/>
  <c r="O210" i="2"/>
  <c r="AC210" i="2" s="1"/>
  <c r="O209" i="2"/>
  <c r="AC209" i="2" s="1"/>
  <c r="O208" i="2"/>
  <c r="AC208" i="2" s="1"/>
  <c r="O207" i="2"/>
  <c r="AC207" i="2" s="1"/>
  <c r="O206" i="2"/>
  <c r="AC206" i="2" s="1"/>
  <c r="O205" i="2"/>
  <c r="AC205" i="2" s="1"/>
  <c r="O204" i="2"/>
  <c r="AC204" i="2" s="1"/>
  <c r="O203" i="2"/>
  <c r="AC203" i="2" s="1"/>
  <c r="O202" i="2"/>
  <c r="AC202" i="2" s="1"/>
  <c r="O201" i="2"/>
  <c r="O200" i="2"/>
  <c r="AC200" i="2" s="1"/>
  <c r="O199" i="2"/>
  <c r="AC199" i="2" s="1"/>
  <c r="O198" i="2"/>
  <c r="AC198" i="2" s="1"/>
  <c r="O197" i="2"/>
  <c r="AC197" i="2" s="1"/>
  <c r="O196" i="2"/>
  <c r="AC196" i="2" s="1"/>
  <c r="O195" i="2"/>
  <c r="AC195" i="2" s="1"/>
  <c r="O194" i="2"/>
  <c r="AC194" i="2" s="1"/>
  <c r="O193" i="2"/>
  <c r="AC193" i="2" s="1"/>
  <c r="O192" i="2"/>
  <c r="AC192" i="2" s="1"/>
  <c r="O191" i="2"/>
  <c r="AC191" i="2" s="1"/>
  <c r="O190" i="2"/>
  <c r="AC190" i="2" s="1"/>
  <c r="O189" i="2"/>
  <c r="AC189" i="2" s="1"/>
  <c r="O188" i="2"/>
  <c r="AC188" i="2" s="1"/>
  <c r="O187" i="2"/>
  <c r="AC187" i="2" s="1"/>
  <c r="O186" i="2"/>
  <c r="AC186" i="2" s="1"/>
  <c r="O185" i="2"/>
  <c r="O184" i="2"/>
  <c r="AC184" i="2" s="1"/>
  <c r="O183" i="2"/>
  <c r="AC183" i="2" s="1"/>
  <c r="O182" i="2"/>
  <c r="AC182" i="2" s="1"/>
  <c r="O181" i="2"/>
  <c r="AC181" i="2" s="1"/>
  <c r="O180" i="2"/>
  <c r="AC180" i="2" s="1"/>
  <c r="O179" i="2"/>
  <c r="AC179" i="2" s="1"/>
  <c r="O178" i="2"/>
  <c r="AC178" i="2" s="1"/>
  <c r="O177" i="2"/>
  <c r="AC177" i="2" s="1"/>
  <c r="O176" i="2"/>
  <c r="AC176" i="2" s="1"/>
  <c r="O175" i="2"/>
  <c r="AC175" i="2" s="1"/>
  <c r="O174" i="2"/>
  <c r="AC174" i="2" s="1"/>
  <c r="O173" i="2"/>
  <c r="AC173" i="2" s="1"/>
  <c r="O172" i="2"/>
  <c r="AC172" i="2" s="1"/>
  <c r="O171" i="2"/>
  <c r="AC171" i="2" s="1"/>
  <c r="O170" i="2"/>
  <c r="O169" i="2"/>
  <c r="AC169" i="2" s="1"/>
  <c r="O168" i="2"/>
  <c r="AC168" i="2" s="1"/>
  <c r="O167" i="2"/>
  <c r="AC167" i="2" s="1"/>
  <c r="O166" i="2"/>
  <c r="AC166" i="2" s="1"/>
  <c r="O165" i="2"/>
  <c r="AC165" i="2" s="1"/>
  <c r="O164" i="2"/>
  <c r="AC164" i="2" s="1"/>
  <c r="O163" i="2"/>
  <c r="AC163" i="2" s="1"/>
  <c r="O162" i="2"/>
  <c r="AC162" i="2" s="1"/>
  <c r="O161" i="2"/>
  <c r="AC161" i="2" s="1"/>
  <c r="O160" i="2"/>
  <c r="AC160" i="2" s="1"/>
  <c r="O159" i="2"/>
  <c r="AC159" i="2" s="1"/>
  <c r="O158" i="2"/>
  <c r="O157" i="2"/>
  <c r="AC157" i="2" s="1"/>
  <c r="O156" i="2"/>
  <c r="AC156" i="2" s="1"/>
  <c r="O155" i="2"/>
  <c r="AC155" i="2" s="1"/>
  <c r="O154" i="2"/>
  <c r="AC154" i="2" s="1"/>
  <c r="O153" i="2"/>
  <c r="AC153" i="2" s="1"/>
  <c r="O152" i="2"/>
  <c r="AC152" i="2" s="1"/>
  <c r="O151" i="2"/>
  <c r="AC151" i="2" s="1"/>
  <c r="O150" i="2"/>
  <c r="AC150" i="2" s="1"/>
  <c r="O149" i="2"/>
  <c r="AC149" i="2" s="1"/>
  <c r="O148" i="2"/>
  <c r="AC148" i="2" s="1"/>
  <c r="O147" i="2"/>
  <c r="AC147" i="2" s="1"/>
  <c r="O146" i="2"/>
  <c r="AC146" i="2" s="1"/>
  <c r="O145" i="2"/>
  <c r="AC145" i="2" s="1"/>
  <c r="O144" i="2"/>
  <c r="AC144" i="2" s="1"/>
  <c r="O143" i="2"/>
  <c r="AC143" i="2" s="1"/>
  <c r="O142" i="2"/>
  <c r="O141" i="2"/>
  <c r="AC141" i="2" s="1"/>
  <c r="O140" i="2"/>
  <c r="AC140" i="2" s="1"/>
  <c r="O139" i="2"/>
  <c r="AC139" i="2" s="1"/>
  <c r="O138" i="2"/>
  <c r="AC138" i="2" s="1"/>
  <c r="O137" i="2"/>
  <c r="AC137" i="2" s="1"/>
  <c r="O136" i="2"/>
  <c r="AC136" i="2" s="1"/>
  <c r="O135" i="2"/>
  <c r="AC135" i="2" s="1"/>
  <c r="O134" i="2"/>
  <c r="AC134" i="2" s="1"/>
  <c r="O133" i="2"/>
  <c r="AC133" i="2" s="1"/>
  <c r="O132" i="2"/>
  <c r="AC132" i="2" s="1"/>
  <c r="O131" i="2"/>
  <c r="AC131" i="2" s="1"/>
  <c r="O130" i="2"/>
  <c r="AC130" i="2" s="1"/>
  <c r="O129" i="2"/>
  <c r="AC129" i="2" s="1"/>
  <c r="O128" i="2"/>
  <c r="AC128" i="2" s="1"/>
  <c r="O127" i="2"/>
  <c r="AC127" i="2" s="1"/>
  <c r="O126" i="2"/>
  <c r="AC126" i="2" s="1"/>
  <c r="O125" i="2"/>
  <c r="AC125" i="2" s="1"/>
  <c r="O124" i="2"/>
  <c r="AC124" i="2" s="1"/>
  <c r="O123" i="2"/>
  <c r="AC123" i="2" s="1"/>
  <c r="O122" i="2"/>
  <c r="AC122" i="2" s="1"/>
  <c r="O121" i="2"/>
  <c r="AC121" i="2" s="1"/>
  <c r="O120" i="2"/>
  <c r="AC120" i="2" s="1"/>
  <c r="O119" i="2"/>
  <c r="AC119" i="2" s="1"/>
  <c r="O118" i="2"/>
  <c r="AC118" i="2" s="1"/>
  <c r="O117" i="2"/>
  <c r="AC117" i="2" s="1"/>
  <c r="O116" i="2"/>
  <c r="AC116" i="2" s="1"/>
  <c r="O115" i="2"/>
  <c r="AC115" i="2" s="1"/>
  <c r="O114" i="2"/>
  <c r="AC114" i="2" s="1"/>
  <c r="O113" i="2"/>
  <c r="AC113" i="2" s="1"/>
  <c r="O112" i="2"/>
  <c r="AC112" i="2" s="1"/>
  <c r="O111" i="2"/>
  <c r="AC111" i="2" s="1"/>
  <c r="O110" i="2"/>
  <c r="AC110" i="2" s="1"/>
  <c r="O109" i="2"/>
  <c r="AC109" i="2" s="1"/>
  <c r="O108" i="2"/>
  <c r="AC108" i="2" s="1"/>
  <c r="O107" i="2"/>
  <c r="AC107" i="2" s="1"/>
  <c r="O106" i="2"/>
  <c r="AC106" i="2" s="1"/>
  <c r="O105" i="2"/>
  <c r="AC105" i="2" s="1"/>
  <c r="O104" i="2"/>
  <c r="AC104" i="2" s="1"/>
  <c r="O103" i="2"/>
  <c r="AC103" i="2" s="1"/>
  <c r="O102" i="2"/>
  <c r="AC102" i="2" s="1"/>
  <c r="O101" i="2"/>
  <c r="AC101" i="2" s="1"/>
  <c r="O100" i="2"/>
  <c r="AC100" i="2" s="1"/>
  <c r="O99" i="2"/>
  <c r="AC99" i="2" s="1"/>
  <c r="O98" i="2"/>
  <c r="AC98" i="2" s="1"/>
  <c r="O97" i="2"/>
  <c r="AC97" i="2" s="1"/>
  <c r="O96" i="2"/>
  <c r="AC96" i="2" s="1"/>
  <c r="O95" i="2"/>
  <c r="AC95" i="2" s="1"/>
  <c r="O94" i="2"/>
  <c r="AC94" i="2" s="1"/>
  <c r="O93" i="2"/>
  <c r="AC93" i="2" s="1"/>
  <c r="O92" i="2"/>
  <c r="AC92" i="2" s="1"/>
  <c r="O91" i="2"/>
  <c r="AC91" i="2" s="1"/>
  <c r="O90" i="2"/>
  <c r="AC90" i="2" s="1"/>
  <c r="O89" i="2"/>
  <c r="AC89" i="2" s="1"/>
  <c r="O88" i="2"/>
  <c r="AC88" i="2" s="1"/>
  <c r="O87" i="2"/>
  <c r="AC87" i="2" s="1"/>
  <c r="O86" i="2"/>
  <c r="AC86" i="2" s="1"/>
  <c r="O85" i="2"/>
  <c r="O84" i="2"/>
  <c r="AC84" i="2" s="1"/>
  <c r="O83" i="2"/>
  <c r="AC83" i="2" s="1"/>
  <c r="O82" i="2"/>
  <c r="AC82" i="2" s="1"/>
  <c r="O81" i="2"/>
  <c r="AC81" i="2" s="1"/>
  <c r="O80" i="2"/>
  <c r="AC80" i="2" s="1"/>
  <c r="O79" i="2"/>
  <c r="AC79" i="2" s="1"/>
  <c r="O78" i="2"/>
  <c r="AC78" i="2" s="1"/>
  <c r="O77" i="2"/>
  <c r="AC77" i="2" s="1"/>
  <c r="O76" i="2"/>
  <c r="AC76" i="2" s="1"/>
  <c r="O75" i="2"/>
  <c r="AC75" i="2" s="1"/>
  <c r="O74" i="2"/>
  <c r="AC74" i="2" s="1"/>
  <c r="O73" i="2"/>
  <c r="O72" i="2"/>
  <c r="AC72" i="2" s="1"/>
  <c r="O71" i="2"/>
  <c r="AC71" i="2" s="1"/>
  <c r="O70" i="2"/>
  <c r="AC70" i="2" s="1"/>
  <c r="O69" i="2"/>
  <c r="AC69" i="2" s="1"/>
  <c r="O68" i="2"/>
  <c r="AC68" i="2" s="1"/>
  <c r="O67" i="2"/>
  <c r="AC67" i="2" s="1"/>
  <c r="O66" i="2"/>
  <c r="AC66" i="2" s="1"/>
  <c r="O65" i="2"/>
  <c r="AC65" i="2" s="1"/>
  <c r="O64" i="2"/>
  <c r="AC64" i="2" s="1"/>
  <c r="O63" i="2"/>
  <c r="AC63" i="2" s="1"/>
  <c r="O62" i="2"/>
  <c r="AC62" i="2" s="1"/>
  <c r="O61" i="2"/>
  <c r="AC61" i="2" s="1"/>
  <c r="O60" i="2"/>
  <c r="AC60" i="2" s="1"/>
  <c r="O59" i="2"/>
  <c r="AC59" i="2" s="1"/>
  <c r="O58" i="2"/>
  <c r="AC58" i="2" s="1"/>
  <c r="O57" i="2"/>
  <c r="O56" i="2"/>
  <c r="AC56" i="2" s="1"/>
  <c r="O55" i="2"/>
  <c r="AC55" i="2" s="1"/>
  <c r="O54" i="2"/>
  <c r="AC54" i="2" s="1"/>
  <c r="O53" i="2"/>
  <c r="AC53" i="2" s="1"/>
  <c r="O52" i="2"/>
  <c r="AC52" i="2" s="1"/>
  <c r="O51" i="2"/>
  <c r="AC51" i="2" s="1"/>
  <c r="O50" i="2"/>
  <c r="AC50" i="2" s="1"/>
  <c r="O49" i="2"/>
  <c r="AC49" i="2" s="1"/>
  <c r="O48" i="2"/>
  <c r="AC48" i="2" s="1"/>
  <c r="O47" i="2"/>
  <c r="AC47" i="2" s="1"/>
  <c r="O46" i="2"/>
  <c r="AC46" i="2" s="1"/>
  <c r="O45" i="2"/>
  <c r="AC45" i="2" s="1"/>
  <c r="O44" i="2"/>
  <c r="AC44" i="2" s="1"/>
  <c r="O43" i="2"/>
  <c r="AC43" i="2" s="1"/>
  <c r="O42" i="2"/>
  <c r="O41" i="2"/>
  <c r="AC41" i="2" s="1"/>
  <c r="O40" i="2"/>
  <c r="AC40" i="2" s="1"/>
  <c r="O39" i="2"/>
  <c r="AC39" i="2" s="1"/>
  <c r="O38" i="2"/>
  <c r="AC38" i="2" s="1"/>
  <c r="O37" i="2"/>
  <c r="AC37" i="2" s="1"/>
  <c r="O36" i="2"/>
  <c r="AC36" i="2" s="1"/>
  <c r="O35" i="2"/>
  <c r="AC35" i="2" s="1"/>
  <c r="O34" i="2"/>
  <c r="AC34" i="2" s="1"/>
  <c r="O33" i="2"/>
  <c r="AC33" i="2" s="1"/>
  <c r="O32" i="2"/>
  <c r="AC32" i="2" s="1"/>
  <c r="O31" i="2"/>
  <c r="AC31" i="2" s="1"/>
  <c r="O30" i="2"/>
  <c r="O29" i="2"/>
  <c r="AC29" i="2" s="1"/>
  <c r="O28" i="2"/>
  <c r="AC28" i="2" s="1"/>
  <c r="O27" i="2"/>
  <c r="AC27" i="2" s="1"/>
  <c r="O26" i="2"/>
  <c r="AC26" i="2" s="1"/>
  <c r="O25" i="2"/>
  <c r="AC25" i="2" s="1"/>
  <c r="O24" i="2"/>
  <c r="AC24" i="2" s="1"/>
  <c r="O23" i="2"/>
  <c r="AC23" i="2" s="1"/>
  <c r="O22" i="2"/>
  <c r="AC22" i="2" s="1"/>
  <c r="O21" i="2"/>
  <c r="AC21" i="2" s="1"/>
  <c r="O20" i="2"/>
  <c r="AC20" i="2" s="1"/>
  <c r="O19" i="2"/>
  <c r="AC19" i="2" s="1"/>
  <c r="O18" i="2"/>
  <c r="AC18" i="2" s="1"/>
  <c r="O17" i="2"/>
  <c r="AC17" i="2" s="1"/>
  <c r="O16" i="2"/>
  <c r="AC16" i="2" s="1"/>
  <c r="O15" i="2"/>
  <c r="AC15" i="2" s="1"/>
  <c r="O14" i="2"/>
  <c r="AC14" i="2" s="1"/>
  <c r="O13" i="2"/>
  <c r="AC13" i="2" s="1"/>
  <c r="O12" i="2"/>
  <c r="AC12" i="2" s="1"/>
  <c r="O11" i="2"/>
  <c r="AC11" i="2" s="1"/>
  <c r="AW10" i="4"/>
  <c r="U5" i="4"/>
  <c r="B2" i="4"/>
  <c r="AD20" i="2" l="1"/>
  <c r="AE20" i="2" s="1"/>
  <c r="AF20" i="2" s="1"/>
  <c r="AD24" i="2"/>
  <c r="AE24" i="2" s="1"/>
  <c r="AF24" i="2" s="1"/>
  <c r="AD28" i="2"/>
  <c r="AE28" i="2" s="1"/>
  <c r="AF28" i="2" s="1"/>
  <c r="AD32" i="2"/>
  <c r="AE32" i="2" s="1"/>
  <c r="AF32" i="2" s="1"/>
  <c r="AD17" i="2"/>
  <c r="AE17" i="2" s="1"/>
  <c r="AF17" i="2" s="1"/>
  <c r="AD21" i="2"/>
  <c r="AE21" i="2" s="1"/>
  <c r="AF21" i="2" s="1"/>
  <c r="AD25" i="2"/>
  <c r="AE25" i="2" s="1"/>
  <c r="AF25" i="2" s="1"/>
  <c r="AD29" i="2"/>
  <c r="AE29" i="2" s="1"/>
  <c r="AF29" i="2" s="1"/>
  <c r="AD33" i="2"/>
  <c r="AE33" i="2" s="1"/>
  <c r="AF33" i="2" s="1"/>
  <c r="AD37" i="2"/>
  <c r="AE37" i="2" s="1"/>
  <c r="AF37" i="2" s="1"/>
  <c r="AD41" i="2"/>
  <c r="AE41" i="2" s="1"/>
  <c r="AF41" i="2" s="1"/>
  <c r="AD45" i="2"/>
  <c r="AE45" i="2" s="1"/>
  <c r="AF45" i="2" s="1"/>
  <c r="AD49" i="2"/>
  <c r="AE49" i="2" s="1"/>
  <c r="AF49" i="2" s="1"/>
  <c r="AD53" i="2"/>
  <c r="AE53" i="2" s="1"/>
  <c r="AF53" i="2" s="1"/>
  <c r="AD57" i="2"/>
  <c r="AE57" i="2" s="1"/>
  <c r="AF57" i="2" s="1"/>
  <c r="AD61" i="2"/>
  <c r="AE61" i="2" s="1"/>
  <c r="AF61" i="2" s="1"/>
  <c r="AD65" i="2"/>
  <c r="AE65" i="2" s="1"/>
  <c r="AF65" i="2" s="1"/>
  <c r="AD69" i="2"/>
  <c r="AE69" i="2" s="1"/>
  <c r="AF69" i="2" s="1"/>
  <c r="AD73" i="2"/>
  <c r="AE73" i="2" s="1"/>
  <c r="AF73" i="2" s="1"/>
  <c r="AD77" i="2"/>
  <c r="AE77" i="2" s="1"/>
  <c r="AF77" i="2" s="1"/>
  <c r="AD81" i="2"/>
  <c r="AE81" i="2" s="1"/>
  <c r="AF81" i="2" s="1"/>
  <c r="AD85" i="2"/>
  <c r="AE85" i="2" s="1"/>
  <c r="AF85" i="2" s="1"/>
  <c r="AD89" i="2"/>
  <c r="AE89" i="2" s="1"/>
  <c r="AF89" i="2" s="1"/>
  <c r="AD93" i="2"/>
  <c r="AE93" i="2" s="1"/>
  <c r="AF93" i="2" s="1"/>
  <c r="AD97" i="2"/>
  <c r="AE97" i="2" s="1"/>
  <c r="AF97" i="2" s="1"/>
  <c r="AD101" i="2"/>
  <c r="AE101" i="2" s="1"/>
  <c r="AF101" i="2" s="1"/>
  <c r="AD105" i="2"/>
  <c r="AE105" i="2" s="1"/>
  <c r="AF105" i="2" s="1"/>
  <c r="AD109" i="2"/>
  <c r="AE109" i="2" s="1"/>
  <c r="AF109" i="2" s="1"/>
  <c r="AD113" i="2"/>
  <c r="AE113" i="2" s="1"/>
  <c r="AF113" i="2" s="1"/>
  <c r="AD117" i="2"/>
  <c r="AE117" i="2" s="1"/>
  <c r="AF117" i="2" s="1"/>
  <c r="AD121" i="2"/>
  <c r="AE121" i="2" s="1"/>
  <c r="AF121" i="2" s="1"/>
  <c r="AD125" i="2"/>
  <c r="AE125" i="2" s="1"/>
  <c r="AF125" i="2" s="1"/>
  <c r="AD129" i="2"/>
  <c r="AE129" i="2" s="1"/>
  <c r="AF129" i="2" s="1"/>
  <c r="AD133" i="2"/>
  <c r="AE133" i="2" s="1"/>
  <c r="AF133" i="2" s="1"/>
  <c r="AD137" i="2"/>
  <c r="AE137" i="2" s="1"/>
  <c r="AF137" i="2" s="1"/>
  <c r="AD141" i="2"/>
  <c r="AE141" i="2" s="1"/>
  <c r="AF141" i="2" s="1"/>
  <c r="AD145" i="2"/>
  <c r="AE145" i="2" s="1"/>
  <c r="AF145" i="2" s="1"/>
  <c r="AD149" i="2"/>
  <c r="AE149" i="2" s="1"/>
  <c r="AF149" i="2" s="1"/>
  <c r="AD153" i="2"/>
  <c r="AE153" i="2" s="1"/>
  <c r="AF153" i="2" s="1"/>
  <c r="AD157" i="2"/>
  <c r="AE157" i="2" s="1"/>
  <c r="AF157" i="2" s="1"/>
  <c r="AD161" i="2"/>
  <c r="AE161" i="2" s="1"/>
  <c r="AF161" i="2" s="1"/>
  <c r="AD165" i="2"/>
  <c r="AE165" i="2" s="1"/>
  <c r="AF165" i="2" s="1"/>
  <c r="AD169" i="2"/>
  <c r="AE169" i="2" s="1"/>
  <c r="AF169" i="2" s="1"/>
  <c r="AD173" i="2"/>
  <c r="AE173" i="2" s="1"/>
  <c r="AF173" i="2" s="1"/>
  <c r="AD177" i="2"/>
  <c r="AE177" i="2" s="1"/>
  <c r="AF177" i="2" s="1"/>
  <c r="AD181" i="2"/>
  <c r="AE181" i="2" s="1"/>
  <c r="AF181" i="2" s="1"/>
  <c r="AD185" i="2"/>
  <c r="AE185" i="2" s="1"/>
  <c r="AF185" i="2" s="1"/>
  <c r="AD189" i="2"/>
  <c r="AE189" i="2" s="1"/>
  <c r="AF189" i="2" s="1"/>
  <c r="AD193" i="2"/>
  <c r="AE193" i="2" s="1"/>
  <c r="AF193" i="2" s="1"/>
  <c r="AD197" i="2"/>
  <c r="AE197" i="2" s="1"/>
  <c r="AF197" i="2" s="1"/>
  <c r="AD201" i="2"/>
  <c r="AE201" i="2" s="1"/>
  <c r="AF201" i="2" s="1"/>
  <c r="AD205" i="2"/>
  <c r="AE205" i="2" s="1"/>
  <c r="AF205" i="2" s="1"/>
  <c r="AD209" i="2"/>
  <c r="AE209" i="2" s="1"/>
  <c r="AF209" i="2" s="1"/>
  <c r="AD213" i="2"/>
  <c r="AE213" i="2" s="1"/>
  <c r="AF213" i="2" s="1"/>
  <c r="AD217" i="2"/>
  <c r="AE217" i="2" s="1"/>
  <c r="AF217" i="2" s="1"/>
  <c r="AD221" i="2"/>
  <c r="AE221" i="2" s="1"/>
  <c r="AF221" i="2" s="1"/>
  <c r="AD225" i="2"/>
  <c r="AE225" i="2" s="1"/>
  <c r="AF225" i="2" s="1"/>
  <c r="AD229" i="2"/>
  <c r="AE229" i="2" s="1"/>
  <c r="AF229" i="2" s="1"/>
  <c r="AD233" i="2"/>
  <c r="AE233" i="2" s="1"/>
  <c r="AF233" i="2" s="1"/>
  <c r="AD237" i="2"/>
  <c r="AE237" i="2" s="1"/>
  <c r="AF237" i="2" s="1"/>
  <c r="AD241" i="2"/>
  <c r="AE241" i="2" s="1"/>
  <c r="AF241" i="2" s="1"/>
  <c r="AD245" i="2"/>
  <c r="AE245" i="2" s="1"/>
  <c r="AF245" i="2" s="1"/>
  <c r="AD249" i="2"/>
  <c r="AE249" i="2" s="1"/>
  <c r="AF249" i="2" s="1"/>
  <c r="AD253" i="2"/>
  <c r="AE253" i="2" s="1"/>
  <c r="AF253" i="2" s="1"/>
  <c r="AD257" i="2"/>
  <c r="AE257" i="2" s="1"/>
  <c r="AF257" i="2" s="1"/>
  <c r="AD261" i="2"/>
  <c r="AE261" i="2" s="1"/>
  <c r="AF261" i="2" s="1"/>
  <c r="AD265" i="2"/>
  <c r="AE265" i="2" s="1"/>
  <c r="AF265" i="2" s="1"/>
  <c r="AD269" i="2"/>
  <c r="AE269" i="2" s="1"/>
  <c r="AF269" i="2" s="1"/>
  <c r="AD273" i="2"/>
  <c r="AE273" i="2" s="1"/>
  <c r="AF273" i="2" s="1"/>
  <c r="AD277" i="2"/>
  <c r="AE277" i="2" s="1"/>
  <c r="AF277" i="2" s="1"/>
  <c r="AD281" i="2"/>
  <c r="AE281" i="2" s="1"/>
  <c r="AF281" i="2" s="1"/>
  <c r="AD285" i="2"/>
  <c r="AE285" i="2" s="1"/>
  <c r="AF285" i="2" s="1"/>
  <c r="AD289" i="2"/>
  <c r="AE289" i="2" s="1"/>
  <c r="AF289" i="2" s="1"/>
  <c r="AD293" i="2"/>
  <c r="AE293" i="2" s="1"/>
  <c r="AF293" i="2" s="1"/>
  <c r="AD297" i="2"/>
  <c r="AE297" i="2" s="1"/>
  <c r="AF297" i="2" s="1"/>
  <c r="AD301" i="2"/>
  <c r="AE301" i="2" s="1"/>
  <c r="AF301" i="2" s="1"/>
  <c r="AD305" i="2"/>
  <c r="AE305" i="2" s="1"/>
  <c r="AF305" i="2" s="1"/>
  <c r="AD309" i="2"/>
  <c r="AE309" i="2" s="1"/>
  <c r="AF309" i="2" s="1"/>
  <c r="AD313" i="2"/>
  <c r="AE313" i="2" s="1"/>
  <c r="AF313" i="2" s="1"/>
  <c r="AD317" i="2"/>
  <c r="AE317" i="2" s="1"/>
  <c r="AF317" i="2" s="1"/>
  <c r="AD321" i="2"/>
  <c r="AE321" i="2" s="1"/>
  <c r="AF321" i="2" s="1"/>
  <c r="AD325" i="2"/>
  <c r="AE325" i="2" s="1"/>
  <c r="AF325" i="2" s="1"/>
  <c r="AD329" i="2"/>
  <c r="AE329" i="2" s="1"/>
  <c r="AF329" i="2" s="1"/>
  <c r="AD333" i="2"/>
  <c r="AE333" i="2" s="1"/>
  <c r="AF333" i="2" s="1"/>
  <c r="AD337" i="2"/>
  <c r="AE337" i="2" s="1"/>
  <c r="AF337" i="2" s="1"/>
  <c r="AD341" i="2"/>
  <c r="AE341" i="2" s="1"/>
  <c r="AF341" i="2" s="1"/>
  <c r="AD345" i="2"/>
  <c r="AE345" i="2" s="1"/>
  <c r="AF345" i="2" s="1"/>
  <c r="AD349" i="2"/>
  <c r="AE349" i="2" s="1"/>
  <c r="AF349" i="2" s="1"/>
  <c r="AD353" i="2"/>
  <c r="AE353" i="2" s="1"/>
  <c r="AF353" i="2" s="1"/>
  <c r="AD357" i="2"/>
  <c r="AE357" i="2" s="1"/>
  <c r="AF357" i="2" s="1"/>
  <c r="AD361" i="2"/>
  <c r="AE361" i="2" s="1"/>
  <c r="AF361" i="2" s="1"/>
  <c r="AD365" i="2"/>
  <c r="AE365" i="2" s="1"/>
  <c r="AF365" i="2" s="1"/>
  <c r="AD369" i="2"/>
  <c r="AE369" i="2" s="1"/>
  <c r="AF369" i="2" s="1"/>
  <c r="AD373" i="2"/>
  <c r="AE373" i="2" s="1"/>
  <c r="AF373" i="2" s="1"/>
  <c r="AD377" i="2"/>
  <c r="AE377" i="2" s="1"/>
  <c r="AF377" i="2" s="1"/>
  <c r="AD381" i="2"/>
  <c r="AE381" i="2" s="1"/>
  <c r="AF381" i="2" s="1"/>
  <c r="AD385" i="2"/>
  <c r="AE385" i="2" s="1"/>
  <c r="AF385" i="2" s="1"/>
  <c r="AD389" i="2"/>
  <c r="AE389" i="2" s="1"/>
  <c r="AF389" i="2" s="1"/>
  <c r="AD393" i="2"/>
  <c r="AE393" i="2" s="1"/>
  <c r="AF393" i="2" s="1"/>
  <c r="AD397" i="2"/>
  <c r="AE397" i="2" s="1"/>
  <c r="AF397" i="2" s="1"/>
  <c r="AD401" i="2"/>
  <c r="AE401" i="2" s="1"/>
  <c r="AF401" i="2" s="1"/>
  <c r="AD405" i="2"/>
  <c r="AE405" i="2" s="1"/>
  <c r="AF405" i="2" s="1"/>
  <c r="AD409" i="2"/>
  <c r="AE409" i="2" s="1"/>
  <c r="AF409" i="2" s="1"/>
  <c r="AD413" i="2"/>
  <c r="AE413" i="2" s="1"/>
  <c r="AF413" i="2" s="1"/>
  <c r="AD417" i="2"/>
  <c r="AE417" i="2" s="1"/>
  <c r="AF417" i="2" s="1"/>
  <c r="AD421" i="2"/>
  <c r="AE421" i="2" s="1"/>
  <c r="AF421" i="2" s="1"/>
  <c r="AD425" i="2"/>
  <c r="AE425" i="2" s="1"/>
  <c r="AF425" i="2" s="1"/>
  <c r="AD429" i="2"/>
  <c r="AE429" i="2" s="1"/>
  <c r="AF429" i="2" s="1"/>
  <c r="AD433" i="2"/>
  <c r="AE433" i="2" s="1"/>
  <c r="AF433" i="2" s="1"/>
  <c r="AD437" i="2"/>
  <c r="AE437" i="2" s="1"/>
  <c r="AF437" i="2" s="1"/>
  <c r="AD441" i="2"/>
  <c r="AE441" i="2" s="1"/>
  <c r="AF441" i="2" s="1"/>
  <c r="AD445" i="2"/>
  <c r="AE445" i="2" s="1"/>
  <c r="AF445" i="2" s="1"/>
  <c r="AD449" i="2"/>
  <c r="AE449" i="2" s="1"/>
  <c r="AF449" i="2" s="1"/>
  <c r="AD453" i="2"/>
  <c r="AE453" i="2" s="1"/>
  <c r="AF453" i="2" s="1"/>
  <c r="AD457" i="2"/>
  <c r="AE457" i="2" s="1"/>
  <c r="AF457" i="2" s="1"/>
  <c r="AD461" i="2"/>
  <c r="AE461" i="2" s="1"/>
  <c r="AF461" i="2" s="1"/>
  <c r="AD465" i="2"/>
  <c r="AE465" i="2" s="1"/>
  <c r="AF465" i="2" s="1"/>
  <c r="AD469" i="2"/>
  <c r="AE469" i="2" s="1"/>
  <c r="AF469" i="2" s="1"/>
  <c r="AD473" i="2"/>
  <c r="AE473" i="2" s="1"/>
  <c r="AF473" i="2" s="1"/>
  <c r="AD477" i="2"/>
  <c r="AE477" i="2" s="1"/>
  <c r="AF477" i="2" s="1"/>
  <c r="AD481" i="2"/>
  <c r="AE481" i="2" s="1"/>
  <c r="AF481" i="2" s="1"/>
  <c r="AD485" i="2"/>
  <c r="AE485" i="2" s="1"/>
  <c r="AF485" i="2" s="1"/>
  <c r="AD489" i="2"/>
  <c r="AE489" i="2" s="1"/>
  <c r="AF489" i="2" s="1"/>
  <c r="AD493" i="2"/>
  <c r="AE493" i="2" s="1"/>
  <c r="AF493" i="2" s="1"/>
  <c r="AD497" i="2"/>
  <c r="AE497" i="2" s="1"/>
  <c r="AF497" i="2" s="1"/>
  <c r="AD501" i="2"/>
  <c r="AE501" i="2" s="1"/>
  <c r="AF501" i="2" s="1"/>
  <c r="AD505" i="2"/>
  <c r="AE505" i="2" s="1"/>
  <c r="AF505" i="2" s="1"/>
  <c r="AD509" i="2"/>
  <c r="AE509" i="2" s="1"/>
  <c r="AF509" i="2" s="1"/>
  <c r="AD513" i="2"/>
  <c r="AE513" i="2" s="1"/>
  <c r="AF513" i="2" s="1"/>
  <c r="AD517" i="2"/>
  <c r="AE517" i="2" s="1"/>
  <c r="AF517" i="2" s="1"/>
  <c r="AD521" i="2"/>
  <c r="AE521" i="2" s="1"/>
  <c r="AF521" i="2" s="1"/>
  <c r="AD525" i="2"/>
  <c r="AE525" i="2" s="1"/>
  <c r="AF525" i="2" s="1"/>
  <c r="AD529" i="2"/>
  <c r="AE529" i="2" s="1"/>
  <c r="AF529" i="2" s="1"/>
  <c r="AD533" i="2"/>
  <c r="AE533" i="2" s="1"/>
  <c r="AF533" i="2" s="1"/>
  <c r="AD537" i="2"/>
  <c r="AE537" i="2" s="1"/>
  <c r="AF537" i="2" s="1"/>
  <c r="AD541" i="2"/>
  <c r="AE541" i="2" s="1"/>
  <c r="AF541" i="2" s="1"/>
  <c r="AD545" i="2"/>
  <c r="AE545" i="2" s="1"/>
  <c r="AF545" i="2" s="1"/>
  <c r="AD549" i="2"/>
  <c r="AE549" i="2" s="1"/>
  <c r="AF549" i="2" s="1"/>
  <c r="AD553" i="2"/>
  <c r="AE553" i="2" s="1"/>
  <c r="AF553" i="2" s="1"/>
  <c r="AD557" i="2"/>
  <c r="AE557" i="2" s="1"/>
  <c r="AF557" i="2" s="1"/>
  <c r="AD561" i="2"/>
  <c r="AE561" i="2" s="1"/>
  <c r="AF561" i="2" s="1"/>
  <c r="AD565" i="2"/>
  <c r="AE565" i="2" s="1"/>
  <c r="AF565" i="2" s="1"/>
  <c r="AD569" i="2"/>
  <c r="AE569" i="2" s="1"/>
  <c r="AF569" i="2" s="1"/>
  <c r="AD573" i="2"/>
  <c r="AE573" i="2" s="1"/>
  <c r="AF573" i="2" s="1"/>
  <c r="AD577" i="2"/>
  <c r="AE577" i="2" s="1"/>
  <c r="AF577" i="2" s="1"/>
  <c r="AD581" i="2"/>
  <c r="AE581" i="2" s="1"/>
  <c r="AF581" i="2" s="1"/>
  <c r="AD585" i="2"/>
  <c r="AE585" i="2" s="1"/>
  <c r="AF585" i="2" s="1"/>
  <c r="AD589" i="2"/>
  <c r="AE589" i="2" s="1"/>
  <c r="AF589" i="2" s="1"/>
  <c r="AD593" i="2"/>
  <c r="AE593" i="2" s="1"/>
  <c r="AF593" i="2" s="1"/>
  <c r="AD597" i="2"/>
  <c r="AE597" i="2" s="1"/>
  <c r="AF597" i="2" s="1"/>
  <c r="AD601" i="2"/>
  <c r="AE601" i="2" s="1"/>
  <c r="AF601" i="2" s="1"/>
  <c r="AD605" i="2"/>
  <c r="AE605" i="2" s="1"/>
  <c r="AF605" i="2" s="1"/>
  <c r="AD609" i="2"/>
  <c r="AE609" i="2" s="1"/>
  <c r="AF609" i="2" s="1"/>
  <c r="AD613" i="2"/>
  <c r="AE613" i="2" s="1"/>
  <c r="AF613" i="2" s="1"/>
  <c r="AD617" i="2"/>
  <c r="AE617" i="2" s="1"/>
  <c r="AF617" i="2" s="1"/>
  <c r="AD621" i="2"/>
  <c r="AE621" i="2" s="1"/>
  <c r="AF621" i="2" s="1"/>
  <c r="AD625" i="2"/>
  <c r="AE625" i="2" s="1"/>
  <c r="AF625" i="2" s="1"/>
  <c r="AD629" i="2"/>
  <c r="AE629" i="2" s="1"/>
  <c r="AF629" i="2" s="1"/>
  <c r="AD633" i="2"/>
  <c r="AE633" i="2" s="1"/>
  <c r="AF633" i="2" s="1"/>
  <c r="AD637" i="2"/>
  <c r="AE637" i="2" s="1"/>
  <c r="AF637" i="2" s="1"/>
  <c r="AD641" i="2"/>
  <c r="AE641" i="2" s="1"/>
  <c r="AF641" i="2" s="1"/>
  <c r="AD645" i="2"/>
  <c r="AE645" i="2" s="1"/>
  <c r="AF645" i="2" s="1"/>
  <c r="AD649" i="2"/>
  <c r="AE649" i="2" s="1"/>
  <c r="AF649" i="2" s="1"/>
  <c r="AD653" i="2"/>
  <c r="AE653" i="2" s="1"/>
  <c r="AF653" i="2" s="1"/>
  <c r="AD657" i="2"/>
  <c r="AE657" i="2" s="1"/>
  <c r="AF657" i="2" s="1"/>
  <c r="AD661" i="2"/>
  <c r="AE661" i="2" s="1"/>
  <c r="AF661" i="2" s="1"/>
  <c r="AD665" i="2"/>
  <c r="AE665" i="2" s="1"/>
  <c r="AF665" i="2" s="1"/>
  <c r="AD669" i="2"/>
  <c r="AE669" i="2" s="1"/>
  <c r="AF669" i="2" s="1"/>
  <c r="AD673" i="2"/>
  <c r="AE673" i="2" s="1"/>
  <c r="AF673" i="2" s="1"/>
  <c r="AD677" i="2"/>
  <c r="AE677" i="2" s="1"/>
  <c r="AF677" i="2" s="1"/>
  <c r="AD681" i="2"/>
  <c r="AE681" i="2" s="1"/>
  <c r="AF681" i="2" s="1"/>
  <c r="AD685" i="2"/>
  <c r="AE685" i="2" s="1"/>
  <c r="AF685" i="2" s="1"/>
  <c r="AD689" i="2"/>
  <c r="AE689" i="2" s="1"/>
  <c r="AF689" i="2" s="1"/>
  <c r="AD693" i="2"/>
  <c r="AE693" i="2" s="1"/>
  <c r="AF693" i="2" s="1"/>
  <c r="AD697" i="2"/>
  <c r="AE697" i="2" s="1"/>
  <c r="AF697" i="2" s="1"/>
  <c r="AD701" i="2"/>
  <c r="AE701" i="2" s="1"/>
  <c r="AF701" i="2" s="1"/>
  <c r="AD705" i="2"/>
  <c r="AE705" i="2" s="1"/>
  <c r="AF705" i="2" s="1"/>
  <c r="AD709" i="2"/>
  <c r="AE709" i="2" s="1"/>
  <c r="AF709" i="2" s="1"/>
  <c r="AD713" i="2"/>
  <c r="AE713" i="2" s="1"/>
  <c r="AF713" i="2" s="1"/>
  <c r="AD717" i="2"/>
  <c r="AE717" i="2" s="1"/>
  <c r="AF717" i="2" s="1"/>
  <c r="AD721" i="2"/>
  <c r="AE721" i="2" s="1"/>
  <c r="AF721" i="2" s="1"/>
  <c r="AD725" i="2"/>
  <c r="AE725" i="2" s="1"/>
  <c r="AF725" i="2" s="1"/>
  <c r="AD729" i="2"/>
  <c r="AE729" i="2" s="1"/>
  <c r="AF729" i="2" s="1"/>
  <c r="AD733" i="2"/>
  <c r="AE733" i="2" s="1"/>
  <c r="AF733" i="2" s="1"/>
  <c r="AD737" i="2"/>
  <c r="AE737" i="2" s="1"/>
  <c r="AF737" i="2" s="1"/>
  <c r="AD741" i="2"/>
  <c r="AE741" i="2" s="1"/>
  <c r="AF741" i="2" s="1"/>
  <c r="AD745" i="2"/>
  <c r="AE745" i="2" s="1"/>
  <c r="AF745" i="2" s="1"/>
  <c r="AD749" i="2"/>
  <c r="AE749" i="2" s="1"/>
  <c r="AF749" i="2" s="1"/>
  <c r="AD753" i="2"/>
  <c r="AE753" i="2" s="1"/>
  <c r="AF753" i="2" s="1"/>
  <c r="AD757" i="2"/>
  <c r="AE757" i="2" s="1"/>
  <c r="AF757" i="2" s="1"/>
  <c r="AD761" i="2"/>
  <c r="AE761" i="2" s="1"/>
  <c r="AF761" i="2" s="1"/>
  <c r="AD765" i="2"/>
  <c r="AE765" i="2" s="1"/>
  <c r="AF765" i="2" s="1"/>
  <c r="AD769" i="2"/>
  <c r="AE769" i="2" s="1"/>
  <c r="AF769" i="2" s="1"/>
  <c r="AD773" i="2"/>
  <c r="AE773" i="2" s="1"/>
  <c r="AF773" i="2" s="1"/>
  <c r="AD777" i="2"/>
  <c r="AE777" i="2" s="1"/>
  <c r="AF777" i="2" s="1"/>
  <c r="AD781" i="2"/>
  <c r="AE781" i="2" s="1"/>
  <c r="AF781" i="2" s="1"/>
  <c r="AD785" i="2"/>
  <c r="AE785" i="2" s="1"/>
  <c r="AF785" i="2" s="1"/>
  <c r="AD789" i="2"/>
  <c r="AE789" i="2" s="1"/>
  <c r="AF789" i="2" s="1"/>
  <c r="AD793" i="2"/>
  <c r="AE793" i="2" s="1"/>
  <c r="AF793" i="2" s="1"/>
  <c r="AD797" i="2"/>
  <c r="AE797" i="2" s="1"/>
  <c r="AF797" i="2" s="1"/>
  <c r="AD801" i="2"/>
  <c r="AE801" i="2" s="1"/>
  <c r="AF801" i="2" s="1"/>
  <c r="AD805" i="2"/>
  <c r="AE805" i="2" s="1"/>
  <c r="AF805" i="2" s="1"/>
  <c r="AD809" i="2"/>
  <c r="AE809" i="2" s="1"/>
  <c r="AF809" i="2" s="1"/>
  <c r="AD813" i="2"/>
  <c r="AE813" i="2" s="1"/>
  <c r="AF813" i="2" s="1"/>
  <c r="AD817" i="2"/>
  <c r="AE817" i="2" s="1"/>
  <c r="AF817" i="2" s="1"/>
  <c r="AD821" i="2"/>
  <c r="AE821" i="2" s="1"/>
  <c r="AF821" i="2" s="1"/>
  <c r="AD825" i="2"/>
  <c r="AE825" i="2" s="1"/>
  <c r="AF825" i="2" s="1"/>
  <c r="AD829" i="2"/>
  <c r="AE829" i="2" s="1"/>
  <c r="AF829" i="2" s="1"/>
  <c r="AD833" i="2"/>
  <c r="AE833" i="2" s="1"/>
  <c r="AF833" i="2" s="1"/>
  <c r="AD837" i="2"/>
  <c r="AE837" i="2" s="1"/>
  <c r="AF837" i="2" s="1"/>
  <c r="AD841" i="2"/>
  <c r="AE841" i="2" s="1"/>
  <c r="AF841" i="2" s="1"/>
  <c r="AD845" i="2"/>
  <c r="AE845" i="2" s="1"/>
  <c r="AF845" i="2" s="1"/>
  <c r="AD849" i="2"/>
  <c r="AE849" i="2" s="1"/>
  <c r="AF849" i="2" s="1"/>
  <c r="AD853" i="2"/>
  <c r="AE853" i="2" s="1"/>
  <c r="AF853" i="2" s="1"/>
  <c r="AD857" i="2"/>
  <c r="AE857" i="2" s="1"/>
  <c r="AF857" i="2" s="1"/>
  <c r="AD861" i="2"/>
  <c r="AE861" i="2" s="1"/>
  <c r="AF861" i="2" s="1"/>
  <c r="AD865" i="2"/>
  <c r="AE865" i="2" s="1"/>
  <c r="AF865" i="2" s="1"/>
  <c r="AD869" i="2"/>
  <c r="AE869" i="2" s="1"/>
  <c r="AF869" i="2" s="1"/>
  <c r="AD873" i="2"/>
  <c r="AE873" i="2" s="1"/>
  <c r="AF873" i="2" s="1"/>
  <c r="AD877" i="2"/>
  <c r="AE877" i="2" s="1"/>
  <c r="AF877" i="2" s="1"/>
  <c r="AD881" i="2"/>
  <c r="AE881" i="2" s="1"/>
  <c r="AF881" i="2" s="1"/>
  <c r="AD885" i="2"/>
  <c r="AE885" i="2" s="1"/>
  <c r="AF885" i="2" s="1"/>
  <c r="AD889" i="2"/>
  <c r="AE889" i="2" s="1"/>
  <c r="AF889" i="2" s="1"/>
  <c r="AD893" i="2"/>
  <c r="AE893" i="2" s="1"/>
  <c r="AF893" i="2" s="1"/>
  <c r="AD897" i="2"/>
  <c r="AE897" i="2" s="1"/>
  <c r="AF897" i="2" s="1"/>
  <c r="AD901" i="2"/>
  <c r="AE901" i="2" s="1"/>
  <c r="AF901" i="2" s="1"/>
  <c r="AD905" i="2"/>
  <c r="AE905" i="2" s="1"/>
  <c r="AF905" i="2" s="1"/>
  <c r="AD909" i="2"/>
  <c r="AE909" i="2" s="1"/>
  <c r="AF909" i="2" s="1"/>
  <c r="AD913" i="2"/>
  <c r="AE913" i="2" s="1"/>
  <c r="AF913" i="2" s="1"/>
  <c r="AD917" i="2"/>
  <c r="AE917" i="2" s="1"/>
  <c r="AF917" i="2" s="1"/>
  <c r="AD921" i="2"/>
  <c r="AE921" i="2" s="1"/>
  <c r="AF921" i="2" s="1"/>
  <c r="AD925" i="2"/>
  <c r="AE925" i="2" s="1"/>
  <c r="AF925" i="2" s="1"/>
  <c r="AD929" i="2"/>
  <c r="AE929" i="2" s="1"/>
  <c r="AF929" i="2" s="1"/>
  <c r="AD933" i="2"/>
  <c r="AE933" i="2" s="1"/>
  <c r="AF933" i="2" s="1"/>
  <c r="AD937" i="2"/>
  <c r="AE937" i="2" s="1"/>
  <c r="AF937" i="2" s="1"/>
  <c r="AD941" i="2"/>
  <c r="AE941" i="2" s="1"/>
  <c r="AF941" i="2" s="1"/>
  <c r="AD945" i="2"/>
  <c r="AE945" i="2" s="1"/>
  <c r="AF945" i="2" s="1"/>
  <c r="AD949" i="2"/>
  <c r="AE949" i="2" s="1"/>
  <c r="AF949" i="2" s="1"/>
  <c r="AD953" i="2"/>
  <c r="AE953" i="2" s="1"/>
  <c r="AF953" i="2" s="1"/>
  <c r="AD957" i="2"/>
  <c r="AE957" i="2" s="1"/>
  <c r="AF957" i="2" s="1"/>
  <c r="AD961" i="2"/>
  <c r="AE961" i="2" s="1"/>
  <c r="AF961" i="2" s="1"/>
  <c r="AD965" i="2"/>
  <c r="AE965" i="2" s="1"/>
  <c r="AF965" i="2" s="1"/>
  <c r="AD969" i="2"/>
  <c r="AE969" i="2" s="1"/>
  <c r="AF969" i="2" s="1"/>
  <c r="AD973" i="2"/>
  <c r="AE973" i="2" s="1"/>
  <c r="AF973" i="2" s="1"/>
  <c r="AD977" i="2"/>
  <c r="AE977" i="2" s="1"/>
  <c r="AF977" i="2" s="1"/>
  <c r="AD981" i="2"/>
  <c r="AE981" i="2" s="1"/>
  <c r="AF981" i="2" s="1"/>
  <c r="AD985" i="2"/>
  <c r="AE985" i="2" s="1"/>
  <c r="AF985" i="2" s="1"/>
  <c r="AD989" i="2"/>
  <c r="AE989" i="2" s="1"/>
  <c r="AF989" i="2" s="1"/>
  <c r="AD993" i="2"/>
  <c r="AE993" i="2" s="1"/>
  <c r="AF993" i="2" s="1"/>
  <c r="AD997" i="2"/>
  <c r="AE997" i="2" s="1"/>
  <c r="AF997" i="2" s="1"/>
  <c r="AD1001" i="2"/>
  <c r="AE1001" i="2" s="1"/>
  <c r="AF1001" i="2" s="1"/>
  <c r="AD1005" i="2"/>
  <c r="AE1005" i="2" s="1"/>
  <c r="AF1005" i="2" s="1"/>
  <c r="AD1009" i="2"/>
  <c r="AE1009" i="2" s="1"/>
  <c r="AF1009" i="2" s="1"/>
  <c r="AD1013" i="2"/>
  <c r="AE1013" i="2" s="1"/>
  <c r="AF1013" i="2" s="1"/>
  <c r="AD1017" i="2"/>
  <c r="AE1017" i="2" s="1"/>
  <c r="AF1017" i="2" s="1"/>
  <c r="AD1021" i="2"/>
  <c r="AE1021" i="2" s="1"/>
  <c r="AF1021" i="2" s="1"/>
  <c r="AD1025" i="2"/>
  <c r="AE1025" i="2" s="1"/>
  <c r="AF1025" i="2" s="1"/>
  <c r="AD1029" i="2"/>
  <c r="AE1029" i="2" s="1"/>
  <c r="AF1029" i="2" s="1"/>
  <c r="AD1033" i="2"/>
  <c r="AE1033" i="2" s="1"/>
  <c r="AF1033" i="2" s="1"/>
  <c r="AD1037" i="2"/>
  <c r="AE1037" i="2" s="1"/>
  <c r="AF1037" i="2" s="1"/>
  <c r="AD1041" i="2"/>
  <c r="AE1041" i="2" s="1"/>
  <c r="AF1041" i="2" s="1"/>
  <c r="AD1045" i="2"/>
  <c r="AE1045" i="2" s="1"/>
  <c r="AF1045" i="2" s="1"/>
  <c r="AD1049" i="2"/>
  <c r="AE1049" i="2" s="1"/>
  <c r="AF1049" i="2" s="1"/>
  <c r="AD1053" i="2"/>
  <c r="AE1053" i="2" s="1"/>
  <c r="AF1053" i="2" s="1"/>
  <c r="AD1057" i="2"/>
  <c r="AE1057" i="2" s="1"/>
  <c r="AF1057" i="2" s="1"/>
  <c r="AD1061" i="2"/>
  <c r="AE1061" i="2" s="1"/>
  <c r="AF1061" i="2" s="1"/>
  <c r="AD1065" i="2"/>
  <c r="AE1065" i="2" s="1"/>
  <c r="AF1065" i="2" s="1"/>
  <c r="AD1069" i="2"/>
  <c r="AE1069" i="2" s="1"/>
  <c r="AF1069" i="2" s="1"/>
  <c r="AD1073" i="2"/>
  <c r="AE1073" i="2" s="1"/>
  <c r="AF1073" i="2" s="1"/>
  <c r="AD1077" i="2"/>
  <c r="AE1077" i="2" s="1"/>
  <c r="AF1077" i="2" s="1"/>
  <c r="AD1081" i="2"/>
  <c r="AE1081" i="2" s="1"/>
  <c r="AF1081" i="2" s="1"/>
  <c r="AD1085" i="2"/>
  <c r="AE1085" i="2" s="1"/>
  <c r="AF1085" i="2" s="1"/>
  <c r="AD1089" i="2"/>
  <c r="AE1089" i="2" s="1"/>
  <c r="AF1089" i="2" s="1"/>
  <c r="AD1093" i="2"/>
  <c r="AE1093" i="2" s="1"/>
  <c r="AF1093" i="2" s="1"/>
  <c r="AD1097" i="2"/>
  <c r="AE1097" i="2" s="1"/>
  <c r="AF1097" i="2" s="1"/>
  <c r="AD1101" i="2"/>
  <c r="AE1101" i="2" s="1"/>
  <c r="AF1101" i="2" s="1"/>
  <c r="AD1105" i="2"/>
  <c r="AE1105" i="2" s="1"/>
  <c r="AF1105" i="2" s="1"/>
  <c r="AD1109" i="2"/>
  <c r="AE1109" i="2" s="1"/>
  <c r="AF1109" i="2" s="1"/>
  <c r="AD1113" i="2"/>
  <c r="AE1113" i="2" s="1"/>
  <c r="AF1113" i="2" s="1"/>
  <c r="AD1117" i="2"/>
  <c r="AE1117" i="2" s="1"/>
  <c r="AF1117" i="2" s="1"/>
  <c r="AD1121" i="2"/>
  <c r="AE1121" i="2" s="1"/>
  <c r="AF1121" i="2" s="1"/>
  <c r="AD1125" i="2"/>
  <c r="AE1125" i="2" s="1"/>
  <c r="AF1125" i="2" s="1"/>
  <c r="AD1129" i="2"/>
  <c r="AE1129" i="2" s="1"/>
  <c r="AF1129" i="2" s="1"/>
  <c r="AD1133" i="2"/>
  <c r="AE1133" i="2" s="1"/>
  <c r="AF1133" i="2" s="1"/>
  <c r="AD1137" i="2"/>
  <c r="AE1137" i="2" s="1"/>
  <c r="AF1137" i="2" s="1"/>
  <c r="AD1141" i="2"/>
  <c r="AE1141" i="2" s="1"/>
  <c r="AF1141" i="2" s="1"/>
  <c r="AD1145" i="2"/>
  <c r="AE1145" i="2" s="1"/>
  <c r="AF1145" i="2" s="1"/>
  <c r="AD1149" i="2"/>
  <c r="AE1149" i="2" s="1"/>
  <c r="AF1149" i="2" s="1"/>
  <c r="AD1153" i="2"/>
  <c r="AE1153" i="2" s="1"/>
  <c r="AF1153" i="2" s="1"/>
  <c r="AD1157" i="2"/>
  <c r="AE1157" i="2" s="1"/>
  <c r="AF1157" i="2" s="1"/>
  <c r="AD1161" i="2"/>
  <c r="AE1161" i="2" s="1"/>
  <c r="AF1161" i="2" s="1"/>
  <c r="AD1165" i="2"/>
  <c r="AE1165" i="2" s="1"/>
  <c r="AF1165" i="2" s="1"/>
  <c r="AD1169" i="2"/>
  <c r="AE1169" i="2" s="1"/>
  <c r="AF1169" i="2" s="1"/>
  <c r="AD1173" i="2"/>
  <c r="AE1173" i="2" s="1"/>
  <c r="AF1173" i="2" s="1"/>
  <c r="AD1177" i="2"/>
  <c r="AE1177" i="2" s="1"/>
  <c r="AF1177" i="2" s="1"/>
  <c r="AD1181" i="2"/>
  <c r="AE1181" i="2" s="1"/>
  <c r="AF1181" i="2" s="1"/>
  <c r="AD1185" i="2"/>
  <c r="AE1185" i="2" s="1"/>
  <c r="AF1185" i="2" s="1"/>
  <c r="AD1189" i="2"/>
  <c r="AE1189" i="2" s="1"/>
  <c r="AF1189" i="2" s="1"/>
  <c r="AD1193" i="2"/>
  <c r="AE1193" i="2" s="1"/>
  <c r="AF1193" i="2" s="1"/>
  <c r="AD1197" i="2"/>
  <c r="AE1197" i="2" s="1"/>
  <c r="AF1197" i="2" s="1"/>
  <c r="AD1201" i="2"/>
  <c r="AE1201" i="2" s="1"/>
  <c r="AF1201" i="2" s="1"/>
  <c r="AD1205" i="2"/>
  <c r="AE1205" i="2" s="1"/>
  <c r="AF1205" i="2" s="1"/>
  <c r="AD1209" i="2"/>
  <c r="AE1209" i="2" s="1"/>
  <c r="AF1209" i="2" s="1"/>
  <c r="AD1213" i="2"/>
  <c r="AE1213" i="2" s="1"/>
  <c r="AF1213" i="2" s="1"/>
  <c r="AD1217" i="2"/>
  <c r="AE1217" i="2" s="1"/>
  <c r="AF1217" i="2" s="1"/>
  <c r="AD1221" i="2"/>
  <c r="AE1221" i="2" s="1"/>
  <c r="AF1221" i="2" s="1"/>
  <c r="AD1225" i="2"/>
  <c r="AE1225" i="2" s="1"/>
  <c r="AF1225" i="2" s="1"/>
  <c r="AD1229" i="2"/>
  <c r="AE1229" i="2" s="1"/>
  <c r="AF1229" i="2" s="1"/>
  <c r="AD1233" i="2"/>
  <c r="AE1233" i="2" s="1"/>
  <c r="AF1233" i="2" s="1"/>
  <c r="AD1237" i="2"/>
  <c r="AE1237" i="2" s="1"/>
  <c r="AF1237" i="2" s="1"/>
  <c r="AD1241" i="2"/>
  <c r="AE1241" i="2" s="1"/>
  <c r="AF1241" i="2" s="1"/>
  <c r="AD1245" i="2"/>
  <c r="AE1245" i="2" s="1"/>
  <c r="AF1245" i="2" s="1"/>
  <c r="AD1249" i="2"/>
  <c r="AE1249" i="2" s="1"/>
  <c r="AF1249" i="2" s="1"/>
  <c r="AD1253" i="2"/>
  <c r="AE1253" i="2" s="1"/>
  <c r="AF1253" i="2" s="1"/>
  <c r="AD1257" i="2"/>
  <c r="AE1257" i="2" s="1"/>
  <c r="AF1257" i="2" s="1"/>
  <c r="AD1261" i="2"/>
  <c r="AE1261" i="2" s="1"/>
  <c r="AF1261" i="2" s="1"/>
  <c r="AD1265" i="2"/>
  <c r="AE1265" i="2" s="1"/>
  <c r="AF1265" i="2" s="1"/>
  <c r="AD1269" i="2"/>
  <c r="AE1269" i="2" s="1"/>
  <c r="AF1269" i="2" s="1"/>
  <c r="AD1273" i="2"/>
  <c r="AE1273" i="2" s="1"/>
  <c r="AF1273" i="2" s="1"/>
  <c r="AD1277" i="2"/>
  <c r="AE1277" i="2" s="1"/>
  <c r="AF1277" i="2" s="1"/>
  <c r="AD1281" i="2"/>
  <c r="AE1281" i="2" s="1"/>
  <c r="AF1281" i="2" s="1"/>
  <c r="AD1285" i="2"/>
  <c r="AE1285" i="2" s="1"/>
  <c r="AF1285" i="2" s="1"/>
  <c r="AD1289" i="2"/>
  <c r="AE1289" i="2" s="1"/>
  <c r="AF1289" i="2" s="1"/>
  <c r="AD1293" i="2"/>
  <c r="AE1293" i="2" s="1"/>
  <c r="AF1293" i="2" s="1"/>
  <c r="AD1297" i="2"/>
  <c r="AE1297" i="2" s="1"/>
  <c r="AF1297" i="2" s="1"/>
  <c r="AD1301" i="2"/>
  <c r="AE1301" i="2" s="1"/>
  <c r="AF1301" i="2" s="1"/>
  <c r="AD1305" i="2"/>
  <c r="AE1305" i="2" s="1"/>
  <c r="AF1305" i="2" s="1"/>
  <c r="AD1309" i="2"/>
  <c r="AE1309" i="2" s="1"/>
  <c r="AF1309" i="2" s="1"/>
  <c r="AD1313" i="2"/>
  <c r="AE1313" i="2" s="1"/>
  <c r="AF1313" i="2" s="1"/>
  <c r="AD1317" i="2"/>
  <c r="AE1317" i="2" s="1"/>
  <c r="AF1317" i="2" s="1"/>
  <c r="AD1321" i="2"/>
  <c r="AE1321" i="2" s="1"/>
  <c r="AF1321" i="2" s="1"/>
  <c r="AD1325" i="2"/>
  <c r="AE1325" i="2" s="1"/>
  <c r="AF1325" i="2" s="1"/>
  <c r="AD1329" i="2"/>
  <c r="AE1329" i="2" s="1"/>
  <c r="AF1329" i="2" s="1"/>
  <c r="AD1333" i="2"/>
  <c r="AE1333" i="2" s="1"/>
  <c r="AF1333" i="2" s="1"/>
  <c r="AD1337" i="2"/>
  <c r="AE1337" i="2" s="1"/>
  <c r="AF1337" i="2" s="1"/>
  <c r="AD1341" i="2"/>
  <c r="AE1341" i="2" s="1"/>
  <c r="AF1341" i="2" s="1"/>
  <c r="AD1345" i="2"/>
  <c r="AE1345" i="2" s="1"/>
  <c r="AF1345" i="2" s="1"/>
  <c r="AD1349" i="2"/>
  <c r="AE1349" i="2" s="1"/>
  <c r="AF1349" i="2" s="1"/>
  <c r="AD1353" i="2"/>
  <c r="AE1353" i="2" s="1"/>
  <c r="AF1353" i="2" s="1"/>
  <c r="AD1357" i="2"/>
  <c r="AE1357" i="2" s="1"/>
  <c r="AF1357" i="2" s="1"/>
  <c r="AD1361" i="2"/>
  <c r="AE1361" i="2" s="1"/>
  <c r="AF1361" i="2" s="1"/>
  <c r="AD1365" i="2"/>
  <c r="AE1365" i="2" s="1"/>
  <c r="AF1365" i="2" s="1"/>
  <c r="AD1369" i="2"/>
  <c r="AE1369" i="2" s="1"/>
  <c r="AF1369" i="2" s="1"/>
  <c r="AD1373" i="2"/>
  <c r="AE1373" i="2" s="1"/>
  <c r="AF1373" i="2" s="1"/>
  <c r="AD1377" i="2"/>
  <c r="AE1377" i="2" s="1"/>
  <c r="AF1377" i="2" s="1"/>
  <c r="AD1381" i="2"/>
  <c r="AE1381" i="2" s="1"/>
  <c r="AF1381" i="2" s="1"/>
  <c r="AD1385" i="2"/>
  <c r="AE1385" i="2" s="1"/>
  <c r="AF1385" i="2" s="1"/>
  <c r="AD1389" i="2"/>
  <c r="AE1389" i="2" s="1"/>
  <c r="AF1389" i="2" s="1"/>
  <c r="AD1393" i="2"/>
  <c r="AE1393" i="2" s="1"/>
  <c r="AF1393" i="2" s="1"/>
  <c r="AD1397" i="2"/>
  <c r="AE1397" i="2" s="1"/>
  <c r="AF1397" i="2" s="1"/>
  <c r="AD1401" i="2"/>
  <c r="AE1401" i="2" s="1"/>
  <c r="AF1401" i="2" s="1"/>
  <c r="AD1405" i="2"/>
  <c r="AE1405" i="2" s="1"/>
  <c r="AF1405" i="2" s="1"/>
  <c r="AD1409" i="2"/>
  <c r="AE1409" i="2" s="1"/>
  <c r="AF1409" i="2" s="1"/>
  <c r="AD1413" i="2"/>
  <c r="AE1413" i="2" s="1"/>
  <c r="AF1413" i="2" s="1"/>
  <c r="AD1417" i="2"/>
  <c r="AE1417" i="2" s="1"/>
  <c r="AF1417" i="2" s="1"/>
  <c r="AD1421" i="2"/>
  <c r="AE1421" i="2" s="1"/>
  <c r="AF1421" i="2" s="1"/>
  <c r="AD1425" i="2"/>
  <c r="AE1425" i="2" s="1"/>
  <c r="AF1425" i="2" s="1"/>
  <c r="AD1429" i="2"/>
  <c r="AE1429" i="2" s="1"/>
  <c r="AF1429" i="2" s="1"/>
  <c r="AD1433" i="2"/>
  <c r="AE1433" i="2" s="1"/>
  <c r="AF1433" i="2" s="1"/>
  <c r="AD1437" i="2"/>
  <c r="AE1437" i="2" s="1"/>
  <c r="AF1437" i="2" s="1"/>
  <c r="AD1441" i="2"/>
  <c r="AE1441" i="2" s="1"/>
  <c r="AF1441" i="2" s="1"/>
  <c r="AD1445" i="2"/>
  <c r="AE1445" i="2" s="1"/>
  <c r="AF1445" i="2" s="1"/>
  <c r="AD1449" i="2"/>
  <c r="AE1449" i="2" s="1"/>
  <c r="AF1449" i="2" s="1"/>
  <c r="AD1453" i="2"/>
  <c r="AE1453" i="2" s="1"/>
  <c r="AF1453" i="2" s="1"/>
  <c r="AD1457" i="2"/>
  <c r="AE1457" i="2" s="1"/>
  <c r="AF1457" i="2" s="1"/>
  <c r="AD1461" i="2"/>
  <c r="AE1461" i="2" s="1"/>
  <c r="AF1461" i="2" s="1"/>
  <c r="AD1465" i="2"/>
  <c r="AE1465" i="2" s="1"/>
  <c r="AF1465" i="2" s="1"/>
  <c r="AD1469" i="2"/>
  <c r="AE1469" i="2" s="1"/>
  <c r="AF1469" i="2" s="1"/>
  <c r="AD1473" i="2"/>
  <c r="AE1473" i="2" s="1"/>
  <c r="AF1473" i="2" s="1"/>
  <c r="AD1477" i="2"/>
  <c r="AE1477" i="2" s="1"/>
  <c r="AF1477" i="2" s="1"/>
  <c r="AD1481" i="2"/>
  <c r="AE1481" i="2" s="1"/>
  <c r="AF1481" i="2" s="1"/>
  <c r="AD1485" i="2"/>
  <c r="AE1485" i="2" s="1"/>
  <c r="AF1485" i="2" s="1"/>
  <c r="AD1489" i="2"/>
  <c r="AE1489" i="2" s="1"/>
  <c r="AF1489" i="2" s="1"/>
  <c r="AD1493" i="2"/>
  <c r="AE1493" i="2" s="1"/>
  <c r="AF1493" i="2" s="1"/>
  <c r="AD1497" i="2"/>
  <c r="AE1497" i="2" s="1"/>
  <c r="AF1497" i="2" s="1"/>
  <c r="AD1501" i="2"/>
  <c r="AE1501" i="2" s="1"/>
  <c r="AF1501" i="2" s="1"/>
  <c r="AD1505" i="2"/>
  <c r="AE1505" i="2" s="1"/>
  <c r="AF1505" i="2" s="1"/>
  <c r="AD1509" i="2"/>
  <c r="AE1509" i="2" s="1"/>
  <c r="AF1509" i="2" s="1"/>
  <c r="AD1513" i="2"/>
  <c r="AE1513" i="2" s="1"/>
  <c r="AF1513" i="2" s="1"/>
  <c r="AD1517" i="2"/>
  <c r="AE1517" i="2" s="1"/>
  <c r="AF1517" i="2" s="1"/>
  <c r="AD1521" i="2"/>
  <c r="AE1521" i="2" s="1"/>
  <c r="AF1521" i="2" s="1"/>
  <c r="AD1525" i="2"/>
  <c r="AE1525" i="2" s="1"/>
  <c r="AF1525" i="2" s="1"/>
  <c r="AD1529" i="2"/>
  <c r="AE1529" i="2" s="1"/>
  <c r="AF1529" i="2" s="1"/>
  <c r="AD1533" i="2"/>
  <c r="AE1533" i="2" s="1"/>
  <c r="AF1533" i="2" s="1"/>
  <c r="AD1537" i="2"/>
  <c r="AE1537" i="2" s="1"/>
  <c r="AF1537" i="2" s="1"/>
  <c r="AD1541" i="2"/>
  <c r="AE1541" i="2" s="1"/>
  <c r="AF1541" i="2" s="1"/>
  <c r="AD1545" i="2"/>
  <c r="AE1545" i="2" s="1"/>
  <c r="AF1545" i="2" s="1"/>
  <c r="AD1549" i="2"/>
  <c r="AE1549" i="2" s="1"/>
  <c r="AF1549" i="2" s="1"/>
  <c r="AD1553" i="2"/>
  <c r="AE1553" i="2" s="1"/>
  <c r="AF1553" i="2" s="1"/>
  <c r="AD1557" i="2"/>
  <c r="AE1557" i="2" s="1"/>
  <c r="AF1557" i="2" s="1"/>
  <c r="AD1561" i="2"/>
  <c r="AE1561" i="2" s="1"/>
  <c r="AF1561" i="2" s="1"/>
  <c r="AD1565" i="2"/>
  <c r="AE1565" i="2" s="1"/>
  <c r="AF1565" i="2" s="1"/>
  <c r="AD1569" i="2"/>
  <c r="AE1569" i="2" s="1"/>
  <c r="AF1569" i="2" s="1"/>
  <c r="AD1573" i="2"/>
  <c r="AE1573" i="2" s="1"/>
  <c r="AF1573" i="2" s="1"/>
  <c r="AD1577" i="2"/>
  <c r="AE1577" i="2" s="1"/>
  <c r="AF1577" i="2" s="1"/>
  <c r="AD1581" i="2"/>
  <c r="AE1581" i="2" s="1"/>
  <c r="AF1581" i="2" s="1"/>
  <c r="AD1585" i="2"/>
  <c r="AE1585" i="2" s="1"/>
  <c r="AF1585" i="2" s="1"/>
  <c r="AD1589" i="2"/>
  <c r="AE1589" i="2" s="1"/>
  <c r="AF1589" i="2" s="1"/>
  <c r="AD1593" i="2"/>
  <c r="AE1593" i="2" s="1"/>
  <c r="AF1593" i="2" s="1"/>
  <c r="AD1597" i="2"/>
  <c r="AE1597" i="2" s="1"/>
  <c r="AF1597" i="2" s="1"/>
  <c r="AD1601" i="2"/>
  <c r="AE1601" i="2" s="1"/>
  <c r="AF1601" i="2" s="1"/>
  <c r="AD1605" i="2"/>
  <c r="AE1605" i="2" s="1"/>
  <c r="AF1605" i="2" s="1"/>
  <c r="AD1609" i="2"/>
  <c r="AE1609" i="2" s="1"/>
  <c r="AF1609" i="2" s="1"/>
  <c r="AD1613" i="2"/>
  <c r="AE1613" i="2" s="1"/>
  <c r="AF1613" i="2" s="1"/>
  <c r="AD1617" i="2"/>
  <c r="AE1617" i="2" s="1"/>
  <c r="AF1617" i="2" s="1"/>
  <c r="AD1621" i="2"/>
  <c r="AE1621" i="2" s="1"/>
  <c r="AF1621" i="2" s="1"/>
  <c r="AD1625" i="2"/>
  <c r="AE1625" i="2" s="1"/>
  <c r="AF1625" i="2" s="1"/>
  <c r="AD1629" i="2"/>
  <c r="AE1629" i="2" s="1"/>
  <c r="AF1629" i="2" s="1"/>
  <c r="AD1633" i="2"/>
  <c r="AE1633" i="2" s="1"/>
  <c r="AF1633" i="2" s="1"/>
  <c r="AD1637" i="2"/>
  <c r="AE1637" i="2" s="1"/>
  <c r="AF1637" i="2" s="1"/>
  <c r="AD1641" i="2"/>
  <c r="AE1641" i="2" s="1"/>
  <c r="AF1641" i="2" s="1"/>
  <c r="AD1645" i="2"/>
  <c r="AE1645" i="2" s="1"/>
  <c r="AF1645" i="2" s="1"/>
  <c r="AD1649" i="2"/>
  <c r="AE1649" i="2" s="1"/>
  <c r="AF1649" i="2" s="1"/>
  <c r="AD1653" i="2"/>
  <c r="AE1653" i="2" s="1"/>
  <c r="AF1653" i="2" s="1"/>
  <c r="AD1657" i="2"/>
  <c r="AE1657" i="2" s="1"/>
  <c r="AF1657" i="2" s="1"/>
  <c r="AD1661" i="2"/>
  <c r="AE1661" i="2" s="1"/>
  <c r="AF1661" i="2" s="1"/>
  <c r="AD1665" i="2"/>
  <c r="AE1665" i="2" s="1"/>
  <c r="AF1665" i="2" s="1"/>
  <c r="AD1669" i="2"/>
  <c r="AE1669" i="2" s="1"/>
  <c r="AF1669" i="2" s="1"/>
  <c r="AD1673" i="2"/>
  <c r="AE1673" i="2" s="1"/>
  <c r="AF1673" i="2" s="1"/>
  <c r="AD1677" i="2"/>
  <c r="AE1677" i="2" s="1"/>
  <c r="AF1677" i="2" s="1"/>
  <c r="AD1681" i="2"/>
  <c r="AE1681" i="2" s="1"/>
  <c r="AF1681" i="2" s="1"/>
  <c r="AD1685" i="2"/>
  <c r="AE1685" i="2" s="1"/>
  <c r="AF1685" i="2" s="1"/>
  <c r="AD1689" i="2"/>
  <c r="AE1689" i="2" s="1"/>
  <c r="AF1689" i="2" s="1"/>
  <c r="AD1693" i="2"/>
  <c r="AE1693" i="2" s="1"/>
  <c r="AF1693" i="2" s="1"/>
  <c r="AD1697" i="2"/>
  <c r="AE1697" i="2" s="1"/>
  <c r="AF1697" i="2" s="1"/>
  <c r="AD1701" i="2"/>
  <c r="AE1701" i="2" s="1"/>
  <c r="AF1701" i="2" s="1"/>
  <c r="AD1705" i="2"/>
  <c r="AE1705" i="2" s="1"/>
  <c r="AF1705" i="2" s="1"/>
  <c r="AD1709" i="2"/>
  <c r="AE1709" i="2" s="1"/>
  <c r="AF1709" i="2" s="1"/>
  <c r="AD1713" i="2"/>
  <c r="AE1713" i="2" s="1"/>
  <c r="AF1713" i="2" s="1"/>
  <c r="AD1717" i="2"/>
  <c r="AE1717" i="2" s="1"/>
  <c r="AF1717" i="2" s="1"/>
  <c r="AD1721" i="2"/>
  <c r="AE1721" i="2" s="1"/>
  <c r="AF1721" i="2" s="1"/>
  <c r="AD1725" i="2"/>
  <c r="AE1725" i="2" s="1"/>
  <c r="AF1725" i="2" s="1"/>
  <c r="AD1729" i="2"/>
  <c r="AE1729" i="2" s="1"/>
  <c r="AF1729" i="2" s="1"/>
  <c r="AD1733" i="2"/>
  <c r="AE1733" i="2" s="1"/>
  <c r="AF1733" i="2" s="1"/>
  <c r="AD1737" i="2"/>
  <c r="AE1737" i="2" s="1"/>
  <c r="AF1737" i="2" s="1"/>
  <c r="AD1741" i="2"/>
  <c r="AE1741" i="2" s="1"/>
  <c r="AF1741" i="2" s="1"/>
  <c r="AD1745" i="2"/>
  <c r="AE1745" i="2" s="1"/>
  <c r="AF1745" i="2" s="1"/>
  <c r="AD1749" i="2"/>
  <c r="AE1749" i="2" s="1"/>
  <c r="AF1749" i="2" s="1"/>
  <c r="AD1753" i="2"/>
  <c r="AE1753" i="2" s="1"/>
  <c r="AF1753" i="2" s="1"/>
  <c r="AD1757" i="2"/>
  <c r="AE1757" i="2" s="1"/>
  <c r="AF1757" i="2" s="1"/>
  <c r="AD1761" i="2"/>
  <c r="AE1761" i="2" s="1"/>
  <c r="AF1761" i="2" s="1"/>
  <c r="AD1765" i="2"/>
  <c r="AE1765" i="2" s="1"/>
  <c r="AF1765" i="2" s="1"/>
  <c r="AD1769" i="2"/>
  <c r="AE1769" i="2" s="1"/>
  <c r="AF1769" i="2" s="1"/>
  <c r="AD1773" i="2"/>
  <c r="AE1773" i="2" s="1"/>
  <c r="AF1773" i="2" s="1"/>
  <c r="AD1777" i="2"/>
  <c r="AE1777" i="2" s="1"/>
  <c r="AF1777" i="2" s="1"/>
  <c r="AD1781" i="2"/>
  <c r="AE1781" i="2" s="1"/>
  <c r="AF1781" i="2" s="1"/>
  <c r="AD1785" i="2"/>
  <c r="AE1785" i="2" s="1"/>
  <c r="AF1785" i="2" s="1"/>
  <c r="AD1789" i="2"/>
  <c r="AE1789" i="2" s="1"/>
  <c r="AF1789" i="2" s="1"/>
  <c r="AD1793" i="2"/>
  <c r="AE1793" i="2" s="1"/>
  <c r="AF1793" i="2" s="1"/>
  <c r="AD1797" i="2"/>
  <c r="AE1797" i="2" s="1"/>
  <c r="AF1797" i="2" s="1"/>
  <c r="AD1801" i="2"/>
  <c r="AE1801" i="2" s="1"/>
  <c r="AF1801" i="2" s="1"/>
  <c r="AD1805" i="2"/>
  <c r="AE1805" i="2" s="1"/>
  <c r="AF1805" i="2" s="1"/>
  <c r="AD1809" i="2"/>
  <c r="AE1809" i="2" s="1"/>
  <c r="AF1809" i="2" s="1"/>
  <c r="AD1813" i="2"/>
  <c r="AE1813" i="2" s="1"/>
  <c r="AF1813" i="2" s="1"/>
  <c r="AD1817" i="2"/>
  <c r="AE1817" i="2" s="1"/>
  <c r="AF1817" i="2" s="1"/>
  <c r="AD1821" i="2"/>
  <c r="AE1821" i="2" s="1"/>
  <c r="AF1821" i="2" s="1"/>
  <c r="AD1825" i="2"/>
  <c r="AE1825" i="2" s="1"/>
  <c r="AF1825" i="2" s="1"/>
  <c r="AD1829" i="2"/>
  <c r="AE1829" i="2" s="1"/>
  <c r="AF1829" i="2" s="1"/>
  <c r="AD1833" i="2"/>
  <c r="AE1833" i="2" s="1"/>
  <c r="AF1833" i="2" s="1"/>
  <c r="AD1837" i="2"/>
  <c r="AE1837" i="2" s="1"/>
  <c r="AF1837" i="2" s="1"/>
  <c r="AD1841" i="2"/>
  <c r="AE1841" i="2" s="1"/>
  <c r="AF1841" i="2" s="1"/>
  <c r="AD1845" i="2"/>
  <c r="AE1845" i="2" s="1"/>
  <c r="AF1845" i="2" s="1"/>
  <c r="AD1849" i="2"/>
  <c r="AE1849" i="2" s="1"/>
  <c r="AF1849" i="2" s="1"/>
  <c r="AD1853" i="2"/>
  <c r="AE1853" i="2" s="1"/>
  <c r="AF1853" i="2" s="1"/>
  <c r="AD1857" i="2"/>
  <c r="AE1857" i="2" s="1"/>
  <c r="AF1857" i="2" s="1"/>
  <c r="AD1861" i="2"/>
  <c r="AE1861" i="2" s="1"/>
  <c r="AF1861" i="2" s="1"/>
  <c r="AD1865" i="2"/>
  <c r="AE1865" i="2" s="1"/>
  <c r="AF1865" i="2" s="1"/>
  <c r="AD1869" i="2"/>
  <c r="AE1869" i="2" s="1"/>
  <c r="AF1869" i="2" s="1"/>
  <c r="AD1873" i="2"/>
  <c r="AE1873" i="2" s="1"/>
  <c r="AF1873" i="2" s="1"/>
  <c r="AD1877" i="2"/>
  <c r="AE1877" i="2" s="1"/>
  <c r="AF1877" i="2" s="1"/>
  <c r="AD1881" i="2"/>
  <c r="AE1881" i="2" s="1"/>
  <c r="AF1881" i="2" s="1"/>
  <c r="AD1885" i="2"/>
  <c r="AE1885" i="2" s="1"/>
  <c r="AF1885" i="2" s="1"/>
  <c r="AD1889" i="2"/>
  <c r="AE1889" i="2" s="1"/>
  <c r="AF1889" i="2" s="1"/>
  <c r="AD1893" i="2"/>
  <c r="AE1893" i="2" s="1"/>
  <c r="AF1893" i="2" s="1"/>
  <c r="AD1897" i="2"/>
  <c r="AE1897" i="2" s="1"/>
  <c r="AF1897" i="2" s="1"/>
  <c r="AD1901" i="2"/>
  <c r="AE1901" i="2" s="1"/>
  <c r="AF1901" i="2" s="1"/>
  <c r="AD1905" i="2"/>
  <c r="AE1905" i="2" s="1"/>
  <c r="AF1905" i="2" s="1"/>
  <c r="AD1909" i="2"/>
  <c r="AE1909" i="2" s="1"/>
  <c r="AF1909" i="2" s="1"/>
  <c r="AD1913" i="2"/>
  <c r="AE1913" i="2" s="1"/>
  <c r="AF1913" i="2" s="1"/>
  <c r="AD1917" i="2"/>
  <c r="AE1917" i="2" s="1"/>
  <c r="AF1917" i="2" s="1"/>
  <c r="AD1921" i="2"/>
  <c r="AE1921" i="2" s="1"/>
  <c r="AF1921" i="2" s="1"/>
  <c r="AD1925" i="2"/>
  <c r="AE1925" i="2" s="1"/>
  <c r="AF1925" i="2" s="1"/>
  <c r="AD1929" i="2"/>
  <c r="AE1929" i="2" s="1"/>
  <c r="AF1929" i="2" s="1"/>
  <c r="AD1933" i="2"/>
  <c r="AE1933" i="2" s="1"/>
  <c r="AF1933" i="2" s="1"/>
  <c r="AD1937" i="2"/>
  <c r="AE1937" i="2" s="1"/>
  <c r="AF1937" i="2" s="1"/>
  <c r="AD1941" i="2"/>
  <c r="AE1941" i="2" s="1"/>
  <c r="AF1941" i="2" s="1"/>
  <c r="AD1945" i="2"/>
  <c r="AE1945" i="2" s="1"/>
  <c r="AF1945" i="2" s="1"/>
  <c r="AD1949" i="2"/>
  <c r="AE1949" i="2" s="1"/>
  <c r="AF1949" i="2" s="1"/>
  <c r="AD1953" i="2"/>
  <c r="AE1953" i="2" s="1"/>
  <c r="AF1953" i="2" s="1"/>
  <c r="AD1957" i="2"/>
  <c r="AE1957" i="2" s="1"/>
  <c r="AF1957" i="2" s="1"/>
  <c r="AD1961" i="2"/>
  <c r="AE1961" i="2" s="1"/>
  <c r="AF1961" i="2" s="1"/>
  <c r="AD1965" i="2"/>
  <c r="AE1965" i="2" s="1"/>
  <c r="AF1965" i="2" s="1"/>
  <c r="AD1969" i="2"/>
  <c r="AE1969" i="2" s="1"/>
  <c r="AF1969" i="2" s="1"/>
  <c r="AD1973" i="2"/>
  <c r="AE1973" i="2" s="1"/>
  <c r="AF1973" i="2" s="1"/>
  <c r="AD1977" i="2"/>
  <c r="AE1977" i="2" s="1"/>
  <c r="AF1977" i="2" s="1"/>
  <c r="AD1981" i="2"/>
  <c r="AE1981" i="2" s="1"/>
  <c r="AF1981" i="2" s="1"/>
  <c r="AD1985" i="2"/>
  <c r="AE1985" i="2" s="1"/>
  <c r="AF1985" i="2" s="1"/>
  <c r="AD1989" i="2"/>
  <c r="AE1989" i="2" s="1"/>
  <c r="AF1989" i="2" s="1"/>
  <c r="AD1993" i="2"/>
  <c r="AE1993" i="2" s="1"/>
  <c r="AF1993" i="2" s="1"/>
  <c r="AD1997" i="2"/>
  <c r="AE1997" i="2" s="1"/>
  <c r="AF1997" i="2" s="1"/>
  <c r="AD2001" i="2"/>
  <c r="AE2001" i="2" s="1"/>
  <c r="AF2001" i="2" s="1"/>
  <c r="AD2005" i="2"/>
  <c r="AE2005" i="2" s="1"/>
  <c r="AF2005" i="2" s="1"/>
  <c r="AD2009" i="2"/>
  <c r="AE2009" i="2" s="1"/>
  <c r="AF2009" i="2" s="1"/>
  <c r="AD2013" i="2"/>
  <c r="AE2013" i="2" s="1"/>
  <c r="AF2013" i="2" s="1"/>
  <c r="AD2017" i="2"/>
  <c r="AE2017" i="2" s="1"/>
  <c r="AF2017" i="2" s="1"/>
  <c r="AD2021" i="2"/>
  <c r="AE2021" i="2" s="1"/>
  <c r="AF2021" i="2" s="1"/>
  <c r="AD2025" i="2"/>
  <c r="AE2025" i="2" s="1"/>
  <c r="AF2025" i="2" s="1"/>
  <c r="AD2029" i="2"/>
  <c r="AE2029" i="2" s="1"/>
  <c r="AF2029" i="2" s="1"/>
  <c r="AD2033" i="2"/>
  <c r="AE2033" i="2" s="1"/>
  <c r="AF2033" i="2" s="1"/>
  <c r="AD2037" i="2"/>
  <c r="AE2037" i="2" s="1"/>
  <c r="AF2037" i="2" s="1"/>
  <c r="AD2041" i="2"/>
  <c r="AE2041" i="2" s="1"/>
  <c r="AF2041" i="2" s="1"/>
  <c r="AD2045" i="2"/>
  <c r="AE2045" i="2" s="1"/>
  <c r="AF2045" i="2" s="1"/>
  <c r="AD2049" i="2"/>
  <c r="AE2049" i="2" s="1"/>
  <c r="AF2049" i="2" s="1"/>
  <c r="AD2053" i="2"/>
  <c r="AE2053" i="2" s="1"/>
  <c r="AF2053" i="2" s="1"/>
  <c r="AD2057" i="2"/>
  <c r="AE2057" i="2" s="1"/>
  <c r="AF2057" i="2" s="1"/>
  <c r="AD2061" i="2"/>
  <c r="AE2061" i="2" s="1"/>
  <c r="AF2061" i="2" s="1"/>
  <c r="AD2065" i="2"/>
  <c r="AE2065" i="2" s="1"/>
  <c r="AF2065" i="2" s="1"/>
  <c r="AD2069" i="2"/>
  <c r="AE2069" i="2" s="1"/>
  <c r="AF2069" i="2" s="1"/>
  <c r="AD2073" i="2"/>
  <c r="AE2073" i="2" s="1"/>
  <c r="AF2073" i="2" s="1"/>
  <c r="AD2077" i="2"/>
  <c r="AE2077" i="2" s="1"/>
  <c r="AF2077" i="2" s="1"/>
  <c r="AD2081" i="2"/>
  <c r="AE2081" i="2" s="1"/>
  <c r="AF2081" i="2" s="1"/>
  <c r="AD2085" i="2"/>
  <c r="AE2085" i="2" s="1"/>
  <c r="AF2085" i="2" s="1"/>
  <c r="AD2089" i="2"/>
  <c r="AE2089" i="2" s="1"/>
  <c r="AF2089" i="2" s="1"/>
  <c r="AD2093" i="2"/>
  <c r="AE2093" i="2" s="1"/>
  <c r="AF2093" i="2" s="1"/>
  <c r="AD2097" i="2"/>
  <c r="AE2097" i="2" s="1"/>
  <c r="AF2097" i="2" s="1"/>
  <c r="AD2101" i="2"/>
  <c r="AE2101" i="2" s="1"/>
  <c r="AF2101" i="2" s="1"/>
  <c r="AD2105" i="2"/>
  <c r="AE2105" i="2" s="1"/>
  <c r="AF2105" i="2" s="1"/>
  <c r="AD2109" i="2"/>
  <c r="AE2109" i="2" s="1"/>
  <c r="AF2109" i="2" s="1"/>
  <c r="AD2113" i="2"/>
  <c r="AE2113" i="2" s="1"/>
  <c r="AF2113" i="2" s="1"/>
  <c r="AD2117" i="2"/>
  <c r="AE2117" i="2" s="1"/>
  <c r="AF2117" i="2" s="1"/>
  <c r="AD2121" i="2"/>
  <c r="AE2121" i="2" s="1"/>
  <c r="AF2121" i="2" s="1"/>
  <c r="AD2125" i="2"/>
  <c r="AE2125" i="2" s="1"/>
  <c r="AF2125" i="2" s="1"/>
  <c r="AD2129" i="2"/>
  <c r="AE2129" i="2" s="1"/>
  <c r="AF2129" i="2" s="1"/>
  <c r="AD2133" i="2"/>
  <c r="AE2133" i="2" s="1"/>
  <c r="AF2133" i="2" s="1"/>
  <c r="AD2137" i="2"/>
  <c r="AE2137" i="2" s="1"/>
  <c r="AF2137" i="2" s="1"/>
  <c r="AD2141" i="2"/>
  <c r="AE2141" i="2" s="1"/>
  <c r="AF2141" i="2" s="1"/>
  <c r="AD2145" i="2"/>
  <c r="AE2145" i="2" s="1"/>
  <c r="AF2145" i="2" s="1"/>
  <c r="AD2149" i="2"/>
  <c r="AE2149" i="2" s="1"/>
  <c r="AF2149" i="2" s="1"/>
  <c r="AD2153" i="2"/>
  <c r="AE2153" i="2" s="1"/>
  <c r="AF2153" i="2" s="1"/>
  <c r="AD2157" i="2"/>
  <c r="AE2157" i="2" s="1"/>
  <c r="AF2157" i="2" s="1"/>
  <c r="AD2161" i="2"/>
  <c r="AE2161" i="2" s="1"/>
  <c r="AF2161" i="2" s="1"/>
  <c r="AD2165" i="2"/>
  <c r="AE2165" i="2" s="1"/>
  <c r="AF2165" i="2" s="1"/>
  <c r="AD2169" i="2"/>
  <c r="AE2169" i="2" s="1"/>
  <c r="AF2169" i="2" s="1"/>
  <c r="AD2173" i="2"/>
  <c r="AE2173" i="2" s="1"/>
  <c r="AF2173" i="2" s="1"/>
  <c r="AD2177" i="2"/>
  <c r="AE2177" i="2" s="1"/>
  <c r="AF2177" i="2" s="1"/>
  <c r="AD2181" i="2"/>
  <c r="AE2181" i="2" s="1"/>
  <c r="AF2181" i="2" s="1"/>
  <c r="AD2185" i="2"/>
  <c r="AE2185" i="2" s="1"/>
  <c r="AF2185" i="2" s="1"/>
  <c r="AD2189" i="2"/>
  <c r="AE2189" i="2" s="1"/>
  <c r="AF2189" i="2" s="1"/>
  <c r="AD2193" i="2"/>
  <c r="AE2193" i="2" s="1"/>
  <c r="AF2193" i="2" s="1"/>
  <c r="AD2197" i="2"/>
  <c r="AE2197" i="2" s="1"/>
  <c r="AF2197" i="2" s="1"/>
  <c r="AD2201" i="2"/>
  <c r="AE2201" i="2" s="1"/>
  <c r="AF2201" i="2" s="1"/>
  <c r="AD2205" i="2"/>
  <c r="AE2205" i="2" s="1"/>
  <c r="AF2205" i="2" s="1"/>
  <c r="AD2209" i="2"/>
  <c r="AE2209" i="2" s="1"/>
  <c r="AF2209" i="2" s="1"/>
  <c r="AD2213" i="2"/>
  <c r="AE2213" i="2" s="1"/>
  <c r="AF2213" i="2" s="1"/>
  <c r="AD2217" i="2"/>
  <c r="AE2217" i="2" s="1"/>
  <c r="AF2217" i="2" s="1"/>
  <c r="AD2221" i="2"/>
  <c r="AE2221" i="2" s="1"/>
  <c r="AF2221" i="2" s="1"/>
  <c r="AD36" i="2"/>
  <c r="AE36" i="2" s="1"/>
  <c r="AF36" i="2" s="1"/>
  <c r="AD40" i="2"/>
  <c r="AE40" i="2" s="1"/>
  <c r="AF40" i="2" s="1"/>
  <c r="AD44" i="2"/>
  <c r="AE44" i="2" s="1"/>
  <c r="AF44" i="2" s="1"/>
  <c r="AD48" i="2"/>
  <c r="AE48" i="2" s="1"/>
  <c r="AF48" i="2" s="1"/>
  <c r="AD52" i="2"/>
  <c r="AE52" i="2" s="1"/>
  <c r="AF52" i="2" s="1"/>
  <c r="AD56" i="2"/>
  <c r="AE56" i="2" s="1"/>
  <c r="AF56" i="2" s="1"/>
  <c r="AD60" i="2"/>
  <c r="AE60" i="2" s="1"/>
  <c r="AF60" i="2" s="1"/>
  <c r="AD64" i="2"/>
  <c r="AE64" i="2" s="1"/>
  <c r="AF64" i="2" s="1"/>
  <c r="AD68" i="2"/>
  <c r="AE68" i="2" s="1"/>
  <c r="AF68" i="2" s="1"/>
  <c r="AD72" i="2"/>
  <c r="AE72" i="2" s="1"/>
  <c r="AF72" i="2" s="1"/>
  <c r="AD76" i="2"/>
  <c r="AE76" i="2" s="1"/>
  <c r="AF76" i="2" s="1"/>
  <c r="AD80" i="2"/>
  <c r="AE80" i="2" s="1"/>
  <c r="AF80" i="2" s="1"/>
  <c r="AD84" i="2"/>
  <c r="AE84" i="2" s="1"/>
  <c r="AF84" i="2" s="1"/>
  <c r="AD88" i="2"/>
  <c r="AE88" i="2" s="1"/>
  <c r="AF88" i="2" s="1"/>
  <c r="AD92" i="2"/>
  <c r="AE92" i="2" s="1"/>
  <c r="AF92" i="2" s="1"/>
  <c r="AD96" i="2"/>
  <c r="AE96" i="2" s="1"/>
  <c r="AF96" i="2" s="1"/>
  <c r="AD100" i="2"/>
  <c r="AE100" i="2" s="1"/>
  <c r="AF100" i="2" s="1"/>
  <c r="AD104" i="2"/>
  <c r="AE104" i="2" s="1"/>
  <c r="AF104" i="2" s="1"/>
  <c r="AD108" i="2"/>
  <c r="AE108" i="2" s="1"/>
  <c r="AF108" i="2" s="1"/>
  <c r="AD112" i="2"/>
  <c r="AE112" i="2" s="1"/>
  <c r="AF112" i="2" s="1"/>
  <c r="AD116" i="2"/>
  <c r="AE116" i="2" s="1"/>
  <c r="AF116" i="2" s="1"/>
  <c r="AD120" i="2"/>
  <c r="AE120" i="2" s="1"/>
  <c r="AF120" i="2" s="1"/>
  <c r="AD124" i="2"/>
  <c r="AE124" i="2" s="1"/>
  <c r="AF124" i="2" s="1"/>
  <c r="AD128" i="2"/>
  <c r="AE128" i="2" s="1"/>
  <c r="AF128" i="2" s="1"/>
  <c r="AD132" i="2"/>
  <c r="AE132" i="2" s="1"/>
  <c r="AF132" i="2" s="1"/>
  <c r="AD136" i="2"/>
  <c r="AE136" i="2" s="1"/>
  <c r="AF136" i="2" s="1"/>
  <c r="AD140" i="2"/>
  <c r="AE140" i="2" s="1"/>
  <c r="AF140" i="2" s="1"/>
  <c r="AD144" i="2"/>
  <c r="AE144" i="2" s="1"/>
  <c r="AF144" i="2" s="1"/>
  <c r="AD148" i="2"/>
  <c r="AE148" i="2" s="1"/>
  <c r="AF148" i="2" s="1"/>
  <c r="AD152" i="2"/>
  <c r="AE152" i="2" s="1"/>
  <c r="AF152" i="2" s="1"/>
  <c r="AD156" i="2"/>
  <c r="AE156" i="2" s="1"/>
  <c r="AF156" i="2" s="1"/>
  <c r="AD160" i="2"/>
  <c r="AE160" i="2" s="1"/>
  <c r="AF160" i="2" s="1"/>
  <c r="AD164" i="2"/>
  <c r="AE164" i="2" s="1"/>
  <c r="AF164" i="2" s="1"/>
  <c r="AD168" i="2"/>
  <c r="AE168" i="2" s="1"/>
  <c r="AF168" i="2" s="1"/>
  <c r="AD172" i="2"/>
  <c r="AE172" i="2" s="1"/>
  <c r="AF172" i="2" s="1"/>
  <c r="AD176" i="2"/>
  <c r="AE176" i="2" s="1"/>
  <c r="AF176" i="2" s="1"/>
  <c r="AD180" i="2"/>
  <c r="AE180" i="2" s="1"/>
  <c r="AF180" i="2" s="1"/>
  <c r="AD184" i="2"/>
  <c r="AE184" i="2" s="1"/>
  <c r="AF184" i="2" s="1"/>
  <c r="AD188" i="2"/>
  <c r="AE188" i="2" s="1"/>
  <c r="AF188" i="2" s="1"/>
  <c r="AD192" i="2"/>
  <c r="AE192" i="2" s="1"/>
  <c r="AF192" i="2" s="1"/>
  <c r="AD196" i="2"/>
  <c r="AE196" i="2" s="1"/>
  <c r="AF196" i="2" s="1"/>
  <c r="AD200" i="2"/>
  <c r="AE200" i="2" s="1"/>
  <c r="AF200" i="2" s="1"/>
  <c r="AD204" i="2"/>
  <c r="AE204" i="2" s="1"/>
  <c r="AF204" i="2" s="1"/>
  <c r="AD208" i="2"/>
  <c r="AE208" i="2" s="1"/>
  <c r="AF208" i="2" s="1"/>
  <c r="AD212" i="2"/>
  <c r="AE212" i="2" s="1"/>
  <c r="AF212" i="2" s="1"/>
  <c r="AD216" i="2"/>
  <c r="AE216" i="2" s="1"/>
  <c r="AF216" i="2" s="1"/>
  <c r="AD220" i="2"/>
  <c r="AE220" i="2" s="1"/>
  <c r="AF220" i="2" s="1"/>
  <c r="AD224" i="2"/>
  <c r="AE224" i="2" s="1"/>
  <c r="AF224" i="2" s="1"/>
  <c r="AD228" i="2"/>
  <c r="AE228" i="2" s="1"/>
  <c r="AF228" i="2" s="1"/>
  <c r="AD232" i="2"/>
  <c r="AE232" i="2" s="1"/>
  <c r="AF232" i="2" s="1"/>
  <c r="AD236" i="2"/>
  <c r="AE236" i="2" s="1"/>
  <c r="AF236" i="2" s="1"/>
  <c r="AD240" i="2"/>
  <c r="AE240" i="2" s="1"/>
  <c r="AF240" i="2" s="1"/>
  <c r="AD244" i="2"/>
  <c r="AE244" i="2" s="1"/>
  <c r="AF244" i="2" s="1"/>
  <c r="AD248" i="2"/>
  <c r="AE248" i="2" s="1"/>
  <c r="AF248" i="2" s="1"/>
  <c r="AD252" i="2"/>
  <c r="AE252" i="2" s="1"/>
  <c r="AF252" i="2" s="1"/>
  <c r="AD256" i="2"/>
  <c r="AE256" i="2" s="1"/>
  <c r="AF256" i="2" s="1"/>
  <c r="AD260" i="2"/>
  <c r="AE260" i="2" s="1"/>
  <c r="AF260" i="2" s="1"/>
  <c r="AD264" i="2"/>
  <c r="AE264" i="2" s="1"/>
  <c r="AF264" i="2" s="1"/>
  <c r="AD268" i="2"/>
  <c r="AE268" i="2" s="1"/>
  <c r="AF268" i="2" s="1"/>
  <c r="AD272" i="2"/>
  <c r="AE272" i="2" s="1"/>
  <c r="AF272" i="2" s="1"/>
  <c r="AD276" i="2"/>
  <c r="AE276" i="2" s="1"/>
  <c r="AF276" i="2" s="1"/>
  <c r="AD280" i="2"/>
  <c r="AE280" i="2" s="1"/>
  <c r="AF280" i="2" s="1"/>
  <c r="AD284" i="2"/>
  <c r="AE284" i="2" s="1"/>
  <c r="AF284" i="2" s="1"/>
  <c r="AD288" i="2"/>
  <c r="AE288" i="2" s="1"/>
  <c r="AF288" i="2" s="1"/>
  <c r="AD292" i="2"/>
  <c r="AE292" i="2" s="1"/>
  <c r="AF292" i="2" s="1"/>
  <c r="AD296" i="2"/>
  <c r="AE296" i="2" s="1"/>
  <c r="AF296" i="2" s="1"/>
  <c r="AD300" i="2"/>
  <c r="AE300" i="2" s="1"/>
  <c r="AF300" i="2" s="1"/>
  <c r="AD304" i="2"/>
  <c r="AE304" i="2" s="1"/>
  <c r="AF304" i="2" s="1"/>
  <c r="AD308" i="2"/>
  <c r="AE308" i="2" s="1"/>
  <c r="AF308" i="2" s="1"/>
  <c r="AD312" i="2"/>
  <c r="AE312" i="2" s="1"/>
  <c r="AF312" i="2" s="1"/>
  <c r="AD316" i="2"/>
  <c r="AE316" i="2" s="1"/>
  <c r="AF316" i="2" s="1"/>
  <c r="AD320" i="2"/>
  <c r="AE320" i="2" s="1"/>
  <c r="AF320" i="2" s="1"/>
  <c r="AD324" i="2"/>
  <c r="AE324" i="2" s="1"/>
  <c r="AF324" i="2" s="1"/>
  <c r="AD328" i="2"/>
  <c r="AE328" i="2" s="1"/>
  <c r="AF328" i="2" s="1"/>
  <c r="AD332" i="2"/>
  <c r="AE332" i="2" s="1"/>
  <c r="AF332" i="2" s="1"/>
  <c r="AD336" i="2"/>
  <c r="AE336" i="2" s="1"/>
  <c r="AF336" i="2" s="1"/>
  <c r="AD340" i="2"/>
  <c r="AE340" i="2" s="1"/>
  <c r="AF340" i="2" s="1"/>
  <c r="AD344" i="2"/>
  <c r="AE344" i="2" s="1"/>
  <c r="AF344" i="2" s="1"/>
  <c r="AD348" i="2"/>
  <c r="AE348" i="2" s="1"/>
  <c r="AF348" i="2" s="1"/>
  <c r="AD352" i="2"/>
  <c r="AE352" i="2" s="1"/>
  <c r="AF352" i="2" s="1"/>
  <c r="AD356" i="2"/>
  <c r="AE356" i="2" s="1"/>
  <c r="AF356" i="2" s="1"/>
  <c r="AD360" i="2"/>
  <c r="AE360" i="2" s="1"/>
  <c r="AF360" i="2" s="1"/>
  <c r="AD364" i="2"/>
  <c r="AE364" i="2" s="1"/>
  <c r="AF364" i="2" s="1"/>
  <c r="AD368" i="2"/>
  <c r="AE368" i="2" s="1"/>
  <c r="AF368" i="2" s="1"/>
  <c r="AD372" i="2"/>
  <c r="AE372" i="2" s="1"/>
  <c r="AF372" i="2" s="1"/>
  <c r="AD376" i="2"/>
  <c r="AE376" i="2" s="1"/>
  <c r="AF376" i="2" s="1"/>
  <c r="AD380" i="2"/>
  <c r="AE380" i="2" s="1"/>
  <c r="AF380" i="2" s="1"/>
  <c r="AD384" i="2"/>
  <c r="AE384" i="2" s="1"/>
  <c r="AF384" i="2" s="1"/>
  <c r="AD388" i="2"/>
  <c r="AE388" i="2" s="1"/>
  <c r="AF388" i="2" s="1"/>
  <c r="AD392" i="2"/>
  <c r="AE392" i="2" s="1"/>
  <c r="AF392" i="2" s="1"/>
  <c r="AD396" i="2"/>
  <c r="AE396" i="2" s="1"/>
  <c r="AF396" i="2" s="1"/>
  <c r="AD400" i="2"/>
  <c r="AE400" i="2" s="1"/>
  <c r="AF400" i="2" s="1"/>
  <c r="AD404" i="2"/>
  <c r="AE404" i="2" s="1"/>
  <c r="AF404" i="2" s="1"/>
  <c r="AD408" i="2"/>
  <c r="AE408" i="2" s="1"/>
  <c r="AF408" i="2" s="1"/>
  <c r="AD412" i="2"/>
  <c r="AE412" i="2" s="1"/>
  <c r="AF412" i="2" s="1"/>
  <c r="AD416" i="2"/>
  <c r="AE416" i="2" s="1"/>
  <c r="AF416" i="2" s="1"/>
  <c r="AD420" i="2"/>
  <c r="AE420" i="2" s="1"/>
  <c r="AF420" i="2" s="1"/>
  <c r="AD424" i="2"/>
  <c r="AE424" i="2" s="1"/>
  <c r="AF424" i="2" s="1"/>
  <c r="AD428" i="2"/>
  <c r="AE428" i="2" s="1"/>
  <c r="AF428" i="2" s="1"/>
  <c r="AD432" i="2"/>
  <c r="AE432" i="2" s="1"/>
  <c r="AF432" i="2" s="1"/>
  <c r="AD436" i="2"/>
  <c r="AE436" i="2" s="1"/>
  <c r="AF436" i="2" s="1"/>
  <c r="AD440" i="2"/>
  <c r="AE440" i="2" s="1"/>
  <c r="AF440" i="2" s="1"/>
  <c r="AD444" i="2"/>
  <c r="AE444" i="2" s="1"/>
  <c r="AF444" i="2" s="1"/>
  <c r="AD448" i="2"/>
  <c r="AE448" i="2" s="1"/>
  <c r="AF448" i="2" s="1"/>
  <c r="AD452" i="2"/>
  <c r="AE452" i="2" s="1"/>
  <c r="AF452" i="2" s="1"/>
  <c r="AD456" i="2"/>
  <c r="AE456" i="2" s="1"/>
  <c r="AF456" i="2" s="1"/>
  <c r="AD460" i="2"/>
  <c r="AE460" i="2" s="1"/>
  <c r="AF460" i="2" s="1"/>
  <c r="AD464" i="2"/>
  <c r="AE464" i="2" s="1"/>
  <c r="AF464" i="2" s="1"/>
  <c r="AD468" i="2"/>
  <c r="AE468" i="2" s="1"/>
  <c r="AF468" i="2" s="1"/>
  <c r="AD472" i="2"/>
  <c r="AE472" i="2" s="1"/>
  <c r="AF472" i="2" s="1"/>
  <c r="AD476" i="2"/>
  <c r="AE476" i="2" s="1"/>
  <c r="AF476" i="2" s="1"/>
  <c r="AD480" i="2"/>
  <c r="AE480" i="2" s="1"/>
  <c r="AF480" i="2" s="1"/>
  <c r="AD484" i="2"/>
  <c r="AE484" i="2" s="1"/>
  <c r="AF484" i="2" s="1"/>
  <c r="AD488" i="2"/>
  <c r="AE488" i="2" s="1"/>
  <c r="AF488" i="2" s="1"/>
  <c r="AD492" i="2"/>
  <c r="AE492" i="2" s="1"/>
  <c r="AF492" i="2" s="1"/>
  <c r="AD496" i="2"/>
  <c r="AE496" i="2" s="1"/>
  <c r="AF496" i="2" s="1"/>
  <c r="AD500" i="2"/>
  <c r="AE500" i="2" s="1"/>
  <c r="AF500" i="2" s="1"/>
  <c r="AD504" i="2"/>
  <c r="AE504" i="2" s="1"/>
  <c r="AF504" i="2" s="1"/>
  <c r="AD508" i="2"/>
  <c r="AE508" i="2" s="1"/>
  <c r="AF508" i="2" s="1"/>
  <c r="AD512" i="2"/>
  <c r="AE512" i="2" s="1"/>
  <c r="AF512" i="2" s="1"/>
  <c r="AD516" i="2"/>
  <c r="AE516" i="2" s="1"/>
  <c r="AF516" i="2" s="1"/>
  <c r="AD520" i="2"/>
  <c r="AE520" i="2" s="1"/>
  <c r="AF520" i="2" s="1"/>
  <c r="AD524" i="2"/>
  <c r="AE524" i="2" s="1"/>
  <c r="AF524" i="2" s="1"/>
  <c r="AD528" i="2"/>
  <c r="AE528" i="2" s="1"/>
  <c r="AF528" i="2" s="1"/>
  <c r="AD532" i="2"/>
  <c r="AE532" i="2" s="1"/>
  <c r="AF532" i="2" s="1"/>
  <c r="AD536" i="2"/>
  <c r="AE536" i="2" s="1"/>
  <c r="AF536" i="2" s="1"/>
  <c r="AD540" i="2"/>
  <c r="AE540" i="2" s="1"/>
  <c r="AF540" i="2" s="1"/>
  <c r="AD544" i="2"/>
  <c r="AE544" i="2" s="1"/>
  <c r="AF544" i="2" s="1"/>
  <c r="AD548" i="2"/>
  <c r="AE548" i="2" s="1"/>
  <c r="AF548" i="2" s="1"/>
  <c r="AD552" i="2"/>
  <c r="AE552" i="2" s="1"/>
  <c r="AF552" i="2" s="1"/>
  <c r="AD556" i="2"/>
  <c r="AE556" i="2" s="1"/>
  <c r="AF556" i="2" s="1"/>
  <c r="AD560" i="2"/>
  <c r="AE560" i="2" s="1"/>
  <c r="AF560" i="2" s="1"/>
  <c r="AD564" i="2"/>
  <c r="AE564" i="2" s="1"/>
  <c r="AF564" i="2" s="1"/>
  <c r="AD568" i="2"/>
  <c r="AE568" i="2" s="1"/>
  <c r="AF568" i="2" s="1"/>
  <c r="AD572" i="2"/>
  <c r="AE572" i="2" s="1"/>
  <c r="AF572" i="2" s="1"/>
  <c r="AD576" i="2"/>
  <c r="AE576" i="2" s="1"/>
  <c r="AF576" i="2" s="1"/>
  <c r="AD580" i="2"/>
  <c r="AE580" i="2" s="1"/>
  <c r="AF580" i="2" s="1"/>
  <c r="AD584" i="2"/>
  <c r="AE584" i="2" s="1"/>
  <c r="AF584" i="2" s="1"/>
  <c r="AD588" i="2"/>
  <c r="AE588" i="2" s="1"/>
  <c r="AF588" i="2" s="1"/>
  <c r="AD592" i="2"/>
  <c r="AE592" i="2" s="1"/>
  <c r="AF592" i="2" s="1"/>
  <c r="AD596" i="2"/>
  <c r="AE596" i="2" s="1"/>
  <c r="AF596" i="2" s="1"/>
  <c r="AD600" i="2"/>
  <c r="AE600" i="2" s="1"/>
  <c r="AF600" i="2" s="1"/>
  <c r="AD604" i="2"/>
  <c r="AE604" i="2" s="1"/>
  <c r="AF604" i="2" s="1"/>
  <c r="AD608" i="2"/>
  <c r="AE608" i="2" s="1"/>
  <c r="AF608" i="2" s="1"/>
  <c r="AD612" i="2"/>
  <c r="AE612" i="2" s="1"/>
  <c r="AF612" i="2" s="1"/>
  <c r="AD616" i="2"/>
  <c r="AE616" i="2" s="1"/>
  <c r="AF616" i="2" s="1"/>
  <c r="AD620" i="2"/>
  <c r="AE620" i="2" s="1"/>
  <c r="AF620" i="2" s="1"/>
  <c r="AD624" i="2"/>
  <c r="AE624" i="2" s="1"/>
  <c r="AF624" i="2" s="1"/>
  <c r="AD628" i="2"/>
  <c r="AE628" i="2" s="1"/>
  <c r="AF628" i="2" s="1"/>
  <c r="AD632" i="2"/>
  <c r="AE632" i="2" s="1"/>
  <c r="AF632" i="2" s="1"/>
  <c r="AD636" i="2"/>
  <c r="AE636" i="2" s="1"/>
  <c r="AF636" i="2" s="1"/>
  <c r="AD640" i="2"/>
  <c r="AE640" i="2" s="1"/>
  <c r="AF640" i="2" s="1"/>
  <c r="AD644" i="2"/>
  <c r="AE644" i="2" s="1"/>
  <c r="AF644" i="2" s="1"/>
  <c r="AD648" i="2"/>
  <c r="AE648" i="2" s="1"/>
  <c r="AF648" i="2" s="1"/>
  <c r="AD652" i="2"/>
  <c r="AE652" i="2" s="1"/>
  <c r="AF652" i="2" s="1"/>
  <c r="AD656" i="2"/>
  <c r="AE656" i="2" s="1"/>
  <c r="AF656" i="2" s="1"/>
  <c r="AD660" i="2"/>
  <c r="AE660" i="2" s="1"/>
  <c r="AF660" i="2" s="1"/>
  <c r="AD664" i="2"/>
  <c r="AE664" i="2" s="1"/>
  <c r="AF664" i="2" s="1"/>
  <c r="AD668" i="2"/>
  <c r="AE668" i="2" s="1"/>
  <c r="AF668" i="2" s="1"/>
  <c r="AD672" i="2"/>
  <c r="AE672" i="2" s="1"/>
  <c r="AF672" i="2" s="1"/>
  <c r="AD676" i="2"/>
  <c r="AE676" i="2" s="1"/>
  <c r="AF676" i="2" s="1"/>
  <c r="AD680" i="2"/>
  <c r="AE680" i="2" s="1"/>
  <c r="AF680" i="2" s="1"/>
  <c r="AD684" i="2"/>
  <c r="AE684" i="2" s="1"/>
  <c r="AF684" i="2" s="1"/>
  <c r="AD688" i="2"/>
  <c r="AE688" i="2" s="1"/>
  <c r="AF688" i="2" s="1"/>
  <c r="AD692" i="2"/>
  <c r="AE692" i="2" s="1"/>
  <c r="AF692" i="2" s="1"/>
  <c r="AD696" i="2"/>
  <c r="AE696" i="2" s="1"/>
  <c r="AF696" i="2" s="1"/>
  <c r="AD700" i="2"/>
  <c r="AE700" i="2" s="1"/>
  <c r="AF700" i="2" s="1"/>
  <c r="AD704" i="2"/>
  <c r="AE704" i="2" s="1"/>
  <c r="AF704" i="2" s="1"/>
  <c r="AD708" i="2"/>
  <c r="AE708" i="2" s="1"/>
  <c r="AF708" i="2" s="1"/>
  <c r="AD712" i="2"/>
  <c r="AE712" i="2" s="1"/>
  <c r="AF712" i="2" s="1"/>
  <c r="AD716" i="2"/>
  <c r="AE716" i="2" s="1"/>
  <c r="AF716" i="2" s="1"/>
  <c r="AD720" i="2"/>
  <c r="AE720" i="2" s="1"/>
  <c r="AF720" i="2" s="1"/>
  <c r="AD724" i="2"/>
  <c r="AE724" i="2" s="1"/>
  <c r="AF724" i="2" s="1"/>
  <c r="AD728" i="2"/>
  <c r="AE728" i="2" s="1"/>
  <c r="AF728" i="2" s="1"/>
  <c r="AD732" i="2"/>
  <c r="AE732" i="2" s="1"/>
  <c r="AF732" i="2" s="1"/>
  <c r="AD736" i="2"/>
  <c r="AE736" i="2" s="1"/>
  <c r="AF736" i="2" s="1"/>
  <c r="AD740" i="2"/>
  <c r="AE740" i="2" s="1"/>
  <c r="AF740" i="2" s="1"/>
  <c r="AD744" i="2"/>
  <c r="AE744" i="2" s="1"/>
  <c r="AF744" i="2" s="1"/>
  <c r="AD748" i="2"/>
  <c r="AE748" i="2" s="1"/>
  <c r="AF748" i="2" s="1"/>
  <c r="AD752" i="2"/>
  <c r="AE752" i="2" s="1"/>
  <c r="AF752" i="2" s="1"/>
  <c r="AD756" i="2"/>
  <c r="AE756" i="2" s="1"/>
  <c r="AF756" i="2" s="1"/>
  <c r="AD760" i="2"/>
  <c r="AE760" i="2" s="1"/>
  <c r="AF760" i="2" s="1"/>
  <c r="AD764" i="2"/>
  <c r="AE764" i="2" s="1"/>
  <c r="AF764" i="2" s="1"/>
  <c r="AD768" i="2"/>
  <c r="AE768" i="2" s="1"/>
  <c r="AF768" i="2" s="1"/>
  <c r="AD772" i="2"/>
  <c r="AE772" i="2" s="1"/>
  <c r="AF772" i="2" s="1"/>
  <c r="AD776" i="2"/>
  <c r="AE776" i="2" s="1"/>
  <c r="AF776" i="2" s="1"/>
  <c r="AD780" i="2"/>
  <c r="AE780" i="2" s="1"/>
  <c r="AF780" i="2" s="1"/>
  <c r="AD784" i="2"/>
  <c r="AE784" i="2" s="1"/>
  <c r="AF784" i="2" s="1"/>
  <c r="AD788" i="2"/>
  <c r="AE788" i="2" s="1"/>
  <c r="AF788" i="2" s="1"/>
  <c r="AD792" i="2"/>
  <c r="AE792" i="2" s="1"/>
  <c r="AF792" i="2" s="1"/>
  <c r="AD796" i="2"/>
  <c r="AE796" i="2" s="1"/>
  <c r="AF796" i="2" s="1"/>
  <c r="AD800" i="2"/>
  <c r="AE800" i="2" s="1"/>
  <c r="AF800" i="2" s="1"/>
  <c r="AD804" i="2"/>
  <c r="AE804" i="2" s="1"/>
  <c r="AF804" i="2" s="1"/>
  <c r="AD808" i="2"/>
  <c r="AE808" i="2" s="1"/>
  <c r="AF808" i="2" s="1"/>
  <c r="AD812" i="2"/>
  <c r="AE812" i="2" s="1"/>
  <c r="AF812" i="2" s="1"/>
  <c r="AD816" i="2"/>
  <c r="AE816" i="2" s="1"/>
  <c r="AF816" i="2" s="1"/>
  <c r="AD820" i="2"/>
  <c r="AE820" i="2" s="1"/>
  <c r="AF820" i="2" s="1"/>
  <c r="AD824" i="2"/>
  <c r="AE824" i="2" s="1"/>
  <c r="AF824" i="2" s="1"/>
  <c r="AD828" i="2"/>
  <c r="AE828" i="2" s="1"/>
  <c r="AF828" i="2" s="1"/>
  <c r="AD832" i="2"/>
  <c r="AE832" i="2" s="1"/>
  <c r="AF832" i="2" s="1"/>
  <c r="AD836" i="2"/>
  <c r="AE836" i="2" s="1"/>
  <c r="AF836" i="2" s="1"/>
  <c r="AD840" i="2"/>
  <c r="AE840" i="2" s="1"/>
  <c r="AF840" i="2" s="1"/>
  <c r="AD844" i="2"/>
  <c r="AE844" i="2" s="1"/>
  <c r="AF844" i="2" s="1"/>
  <c r="AD848" i="2"/>
  <c r="AE848" i="2" s="1"/>
  <c r="AF848" i="2" s="1"/>
  <c r="AD852" i="2"/>
  <c r="AE852" i="2" s="1"/>
  <c r="AF852" i="2" s="1"/>
  <c r="AD856" i="2"/>
  <c r="AE856" i="2" s="1"/>
  <c r="AF856" i="2" s="1"/>
  <c r="AD860" i="2"/>
  <c r="AE860" i="2" s="1"/>
  <c r="AF860" i="2" s="1"/>
  <c r="AD864" i="2"/>
  <c r="AE864" i="2" s="1"/>
  <c r="AF864" i="2" s="1"/>
  <c r="AD868" i="2"/>
  <c r="AE868" i="2" s="1"/>
  <c r="AF868" i="2" s="1"/>
  <c r="AD872" i="2"/>
  <c r="AE872" i="2" s="1"/>
  <c r="AF872" i="2" s="1"/>
  <c r="AD876" i="2"/>
  <c r="AE876" i="2" s="1"/>
  <c r="AF876" i="2" s="1"/>
  <c r="AD880" i="2"/>
  <c r="AE880" i="2" s="1"/>
  <c r="AF880" i="2" s="1"/>
  <c r="AD884" i="2"/>
  <c r="AE884" i="2" s="1"/>
  <c r="AF884" i="2" s="1"/>
  <c r="AD888" i="2"/>
  <c r="AE888" i="2" s="1"/>
  <c r="AF888" i="2" s="1"/>
  <c r="AD892" i="2"/>
  <c r="AE892" i="2" s="1"/>
  <c r="AF892" i="2" s="1"/>
  <c r="AD896" i="2"/>
  <c r="AE896" i="2" s="1"/>
  <c r="AF896" i="2" s="1"/>
  <c r="AD900" i="2"/>
  <c r="AE900" i="2" s="1"/>
  <c r="AF900" i="2" s="1"/>
  <c r="AD904" i="2"/>
  <c r="AE904" i="2" s="1"/>
  <c r="AF904" i="2" s="1"/>
  <c r="AD908" i="2"/>
  <c r="AE908" i="2" s="1"/>
  <c r="AF908" i="2" s="1"/>
  <c r="AD912" i="2"/>
  <c r="AE912" i="2" s="1"/>
  <c r="AF912" i="2" s="1"/>
  <c r="AD916" i="2"/>
  <c r="AE916" i="2" s="1"/>
  <c r="AF916" i="2" s="1"/>
  <c r="AD920" i="2"/>
  <c r="AE920" i="2" s="1"/>
  <c r="AF920" i="2" s="1"/>
  <c r="AD924" i="2"/>
  <c r="AE924" i="2" s="1"/>
  <c r="AF924" i="2" s="1"/>
  <c r="AD928" i="2"/>
  <c r="AE928" i="2" s="1"/>
  <c r="AF928" i="2" s="1"/>
  <c r="AD932" i="2"/>
  <c r="AE932" i="2" s="1"/>
  <c r="AF932" i="2" s="1"/>
  <c r="AD936" i="2"/>
  <c r="AE936" i="2" s="1"/>
  <c r="AF936" i="2" s="1"/>
  <c r="AD940" i="2"/>
  <c r="AE940" i="2" s="1"/>
  <c r="AF940" i="2" s="1"/>
  <c r="AD944" i="2"/>
  <c r="AE944" i="2" s="1"/>
  <c r="AF944" i="2" s="1"/>
  <c r="AD948" i="2"/>
  <c r="AE948" i="2" s="1"/>
  <c r="AF948" i="2" s="1"/>
  <c r="AD952" i="2"/>
  <c r="AE952" i="2" s="1"/>
  <c r="AF952" i="2" s="1"/>
  <c r="AD956" i="2"/>
  <c r="AE956" i="2" s="1"/>
  <c r="AF956" i="2" s="1"/>
  <c r="AD960" i="2"/>
  <c r="AE960" i="2" s="1"/>
  <c r="AF960" i="2" s="1"/>
  <c r="AD964" i="2"/>
  <c r="AE964" i="2" s="1"/>
  <c r="AF964" i="2" s="1"/>
  <c r="AD968" i="2"/>
  <c r="AE968" i="2" s="1"/>
  <c r="AF968" i="2" s="1"/>
  <c r="AD972" i="2"/>
  <c r="AE972" i="2" s="1"/>
  <c r="AF972" i="2" s="1"/>
  <c r="AD976" i="2"/>
  <c r="AE976" i="2" s="1"/>
  <c r="AF976" i="2" s="1"/>
  <c r="AD980" i="2"/>
  <c r="AE980" i="2" s="1"/>
  <c r="AF980" i="2" s="1"/>
  <c r="AD984" i="2"/>
  <c r="AE984" i="2" s="1"/>
  <c r="AF984" i="2" s="1"/>
  <c r="AD988" i="2"/>
  <c r="AE988" i="2" s="1"/>
  <c r="AF988" i="2" s="1"/>
  <c r="AD992" i="2"/>
  <c r="AE992" i="2" s="1"/>
  <c r="AF992" i="2" s="1"/>
  <c r="AD996" i="2"/>
  <c r="AE996" i="2" s="1"/>
  <c r="AF996" i="2" s="1"/>
  <c r="AD1000" i="2"/>
  <c r="AE1000" i="2" s="1"/>
  <c r="AF1000" i="2" s="1"/>
  <c r="AD1004" i="2"/>
  <c r="AE1004" i="2" s="1"/>
  <c r="AF1004" i="2" s="1"/>
  <c r="AD1008" i="2"/>
  <c r="AE1008" i="2" s="1"/>
  <c r="AF1008" i="2" s="1"/>
  <c r="AD1012" i="2"/>
  <c r="AE1012" i="2" s="1"/>
  <c r="AF1012" i="2" s="1"/>
  <c r="AD1016" i="2"/>
  <c r="AE1016" i="2" s="1"/>
  <c r="AF1016" i="2" s="1"/>
  <c r="AD1020" i="2"/>
  <c r="AE1020" i="2" s="1"/>
  <c r="AF1020" i="2" s="1"/>
  <c r="AD1024" i="2"/>
  <c r="AE1024" i="2" s="1"/>
  <c r="AF1024" i="2" s="1"/>
  <c r="AD1028" i="2"/>
  <c r="AE1028" i="2" s="1"/>
  <c r="AF1028" i="2" s="1"/>
  <c r="AD1032" i="2"/>
  <c r="AE1032" i="2" s="1"/>
  <c r="AF1032" i="2" s="1"/>
  <c r="AD1036" i="2"/>
  <c r="AE1036" i="2" s="1"/>
  <c r="AF1036" i="2" s="1"/>
  <c r="AD1040" i="2"/>
  <c r="AE1040" i="2" s="1"/>
  <c r="AF1040" i="2" s="1"/>
  <c r="AD1044" i="2"/>
  <c r="AE1044" i="2" s="1"/>
  <c r="AF1044" i="2" s="1"/>
  <c r="AD1048" i="2"/>
  <c r="AE1048" i="2" s="1"/>
  <c r="AF1048" i="2" s="1"/>
  <c r="AD1052" i="2"/>
  <c r="AE1052" i="2" s="1"/>
  <c r="AF1052" i="2" s="1"/>
  <c r="AD1056" i="2"/>
  <c r="AE1056" i="2" s="1"/>
  <c r="AF1056" i="2" s="1"/>
  <c r="AD1060" i="2"/>
  <c r="AE1060" i="2" s="1"/>
  <c r="AF1060" i="2" s="1"/>
  <c r="AD1064" i="2"/>
  <c r="AE1064" i="2" s="1"/>
  <c r="AF1064" i="2" s="1"/>
  <c r="AD1068" i="2"/>
  <c r="AE1068" i="2" s="1"/>
  <c r="AF1068" i="2" s="1"/>
  <c r="AD1072" i="2"/>
  <c r="AE1072" i="2" s="1"/>
  <c r="AF1072" i="2" s="1"/>
  <c r="AD1076" i="2"/>
  <c r="AE1076" i="2" s="1"/>
  <c r="AF1076" i="2" s="1"/>
  <c r="AD1080" i="2"/>
  <c r="AE1080" i="2" s="1"/>
  <c r="AF1080" i="2" s="1"/>
  <c r="AD1084" i="2"/>
  <c r="AE1084" i="2" s="1"/>
  <c r="AF1084" i="2" s="1"/>
  <c r="AD1088" i="2"/>
  <c r="AE1088" i="2" s="1"/>
  <c r="AF1088" i="2" s="1"/>
  <c r="AD1092" i="2"/>
  <c r="AE1092" i="2" s="1"/>
  <c r="AF1092" i="2" s="1"/>
  <c r="AD1096" i="2"/>
  <c r="AE1096" i="2" s="1"/>
  <c r="AF1096" i="2" s="1"/>
  <c r="AD1100" i="2"/>
  <c r="AE1100" i="2" s="1"/>
  <c r="AF1100" i="2" s="1"/>
  <c r="AD1104" i="2"/>
  <c r="AE1104" i="2" s="1"/>
  <c r="AF1104" i="2" s="1"/>
  <c r="AD1108" i="2"/>
  <c r="AE1108" i="2" s="1"/>
  <c r="AF1108" i="2" s="1"/>
  <c r="AD1112" i="2"/>
  <c r="AE1112" i="2" s="1"/>
  <c r="AF1112" i="2" s="1"/>
  <c r="AD1116" i="2"/>
  <c r="AE1116" i="2" s="1"/>
  <c r="AF1116" i="2" s="1"/>
  <c r="AD1120" i="2"/>
  <c r="AE1120" i="2" s="1"/>
  <c r="AF1120" i="2" s="1"/>
  <c r="AD1124" i="2"/>
  <c r="AE1124" i="2" s="1"/>
  <c r="AF1124" i="2" s="1"/>
  <c r="AD1128" i="2"/>
  <c r="AE1128" i="2" s="1"/>
  <c r="AF1128" i="2" s="1"/>
  <c r="AD1132" i="2"/>
  <c r="AE1132" i="2" s="1"/>
  <c r="AF1132" i="2" s="1"/>
  <c r="AD1136" i="2"/>
  <c r="AE1136" i="2" s="1"/>
  <c r="AF1136" i="2" s="1"/>
  <c r="AD1140" i="2"/>
  <c r="AE1140" i="2" s="1"/>
  <c r="AF1140" i="2" s="1"/>
  <c r="AD1144" i="2"/>
  <c r="AE1144" i="2" s="1"/>
  <c r="AF1144" i="2" s="1"/>
  <c r="AD1148" i="2"/>
  <c r="AE1148" i="2" s="1"/>
  <c r="AF1148" i="2" s="1"/>
  <c r="AD1152" i="2"/>
  <c r="AE1152" i="2" s="1"/>
  <c r="AF1152" i="2" s="1"/>
  <c r="AD1156" i="2"/>
  <c r="AE1156" i="2" s="1"/>
  <c r="AF1156" i="2" s="1"/>
  <c r="AD1160" i="2"/>
  <c r="AE1160" i="2" s="1"/>
  <c r="AF1160" i="2" s="1"/>
  <c r="AD1164" i="2"/>
  <c r="AE1164" i="2" s="1"/>
  <c r="AF1164" i="2" s="1"/>
  <c r="AD1168" i="2"/>
  <c r="AE1168" i="2" s="1"/>
  <c r="AF1168" i="2" s="1"/>
  <c r="AD1172" i="2"/>
  <c r="AE1172" i="2" s="1"/>
  <c r="AF1172" i="2" s="1"/>
  <c r="AD1176" i="2"/>
  <c r="AE1176" i="2" s="1"/>
  <c r="AF1176" i="2" s="1"/>
  <c r="AD1180" i="2"/>
  <c r="AE1180" i="2" s="1"/>
  <c r="AF1180" i="2" s="1"/>
  <c r="AD1184" i="2"/>
  <c r="AE1184" i="2" s="1"/>
  <c r="AF1184" i="2" s="1"/>
  <c r="AD1188" i="2"/>
  <c r="AE1188" i="2" s="1"/>
  <c r="AF1188" i="2" s="1"/>
  <c r="AD1192" i="2"/>
  <c r="AE1192" i="2" s="1"/>
  <c r="AF1192" i="2" s="1"/>
  <c r="AD1196" i="2"/>
  <c r="AE1196" i="2" s="1"/>
  <c r="AF1196" i="2" s="1"/>
  <c r="AD1200" i="2"/>
  <c r="AE1200" i="2" s="1"/>
  <c r="AF1200" i="2" s="1"/>
  <c r="AD1204" i="2"/>
  <c r="AE1204" i="2" s="1"/>
  <c r="AF1204" i="2" s="1"/>
  <c r="AD1208" i="2"/>
  <c r="AE1208" i="2" s="1"/>
  <c r="AF1208" i="2" s="1"/>
  <c r="AD1212" i="2"/>
  <c r="AE1212" i="2" s="1"/>
  <c r="AF1212" i="2" s="1"/>
  <c r="AD1216" i="2"/>
  <c r="AE1216" i="2" s="1"/>
  <c r="AF1216" i="2" s="1"/>
  <c r="AD1220" i="2"/>
  <c r="AE1220" i="2" s="1"/>
  <c r="AF1220" i="2" s="1"/>
  <c r="AD1224" i="2"/>
  <c r="AE1224" i="2" s="1"/>
  <c r="AF1224" i="2" s="1"/>
  <c r="AD1228" i="2"/>
  <c r="AE1228" i="2" s="1"/>
  <c r="AF1228" i="2" s="1"/>
  <c r="AD1232" i="2"/>
  <c r="AE1232" i="2" s="1"/>
  <c r="AF1232" i="2" s="1"/>
  <c r="AD1236" i="2"/>
  <c r="AE1236" i="2" s="1"/>
  <c r="AF1236" i="2" s="1"/>
  <c r="AD1240" i="2"/>
  <c r="AE1240" i="2" s="1"/>
  <c r="AF1240" i="2" s="1"/>
  <c r="AD1244" i="2"/>
  <c r="AE1244" i="2" s="1"/>
  <c r="AF1244" i="2" s="1"/>
  <c r="AD1248" i="2"/>
  <c r="AE1248" i="2" s="1"/>
  <c r="AF1248" i="2" s="1"/>
  <c r="AD1252" i="2"/>
  <c r="AE1252" i="2" s="1"/>
  <c r="AF1252" i="2" s="1"/>
  <c r="AD1264" i="2"/>
  <c r="AE1264" i="2" s="1"/>
  <c r="AF1264" i="2" s="1"/>
  <c r="AD1268" i="2"/>
  <c r="AE1268" i="2" s="1"/>
  <c r="AF1268" i="2" s="1"/>
  <c r="AD1280" i="2"/>
  <c r="AE1280" i="2" s="1"/>
  <c r="AF1280" i="2" s="1"/>
  <c r="AD1284" i="2"/>
  <c r="AE1284" i="2" s="1"/>
  <c r="AF1284" i="2" s="1"/>
  <c r="AD1296" i="2"/>
  <c r="AE1296" i="2" s="1"/>
  <c r="AF1296" i="2" s="1"/>
  <c r="AD1300" i="2"/>
  <c r="AE1300" i="2" s="1"/>
  <c r="AF1300" i="2" s="1"/>
  <c r="AD1312" i="2"/>
  <c r="AE1312" i="2" s="1"/>
  <c r="AF1312" i="2" s="1"/>
  <c r="AD1316" i="2"/>
  <c r="AE1316" i="2" s="1"/>
  <c r="AF1316" i="2" s="1"/>
  <c r="AD1328" i="2"/>
  <c r="AE1328" i="2" s="1"/>
  <c r="AF1328" i="2" s="1"/>
  <c r="AD1332" i="2"/>
  <c r="AE1332" i="2" s="1"/>
  <c r="AF1332" i="2" s="1"/>
  <c r="AD1344" i="2"/>
  <c r="AE1344" i="2" s="1"/>
  <c r="AF1344" i="2" s="1"/>
  <c r="AD1348" i="2"/>
  <c r="AE1348" i="2" s="1"/>
  <c r="AF1348" i="2" s="1"/>
  <c r="AD1360" i="2"/>
  <c r="AE1360" i="2" s="1"/>
  <c r="AF1360" i="2" s="1"/>
  <c r="AD1364" i="2"/>
  <c r="AE1364" i="2" s="1"/>
  <c r="AF1364" i="2" s="1"/>
  <c r="AD1376" i="2"/>
  <c r="AE1376" i="2" s="1"/>
  <c r="AF1376" i="2" s="1"/>
  <c r="AD1380" i="2"/>
  <c r="AE1380" i="2" s="1"/>
  <c r="AF1380" i="2" s="1"/>
  <c r="AD1392" i="2"/>
  <c r="AE1392" i="2" s="1"/>
  <c r="AF1392" i="2" s="1"/>
  <c r="AD1396" i="2"/>
  <c r="AE1396" i="2" s="1"/>
  <c r="AF1396" i="2" s="1"/>
  <c r="AD1408" i="2"/>
  <c r="AE1408" i="2" s="1"/>
  <c r="AF1408" i="2" s="1"/>
  <c r="AD1412" i="2"/>
  <c r="AE1412" i="2" s="1"/>
  <c r="AF1412" i="2" s="1"/>
  <c r="AD1424" i="2"/>
  <c r="AE1424" i="2" s="1"/>
  <c r="AF1424" i="2" s="1"/>
  <c r="AD1428" i="2"/>
  <c r="AE1428" i="2" s="1"/>
  <c r="AF1428" i="2" s="1"/>
  <c r="AD1440" i="2"/>
  <c r="AE1440" i="2" s="1"/>
  <c r="AF1440" i="2" s="1"/>
  <c r="AD1444" i="2"/>
  <c r="AE1444" i="2" s="1"/>
  <c r="AF1444" i="2" s="1"/>
  <c r="AD1456" i="2"/>
  <c r="AE1456" i="2" s="1"/>
  <c r="AF1456" i="2" s="1"/>
  <c r="AD1460" i="2"/>
  <c r="AE1460" i="2" s="1"/>
  <c r="AF1460" i="2" s="1"/>
  <c r="AD1472" i="2"/>
  <c r="AE1472" i="2" s="1"/>
  <c r="AF1472" i="2" s="1"/>
  <c r="AD1476" i="2"/>
  <c r="AE1476" i="2" s="1"/>
  <c r="AF1476" i="2" s="1"/>
  <c r="AD1488" i="2"/>
  <c r="AE1488" i="2" s="1"/>
  <c r="AF1488" i="2" s="1"/>
  <c r="AD1492" i="2"/>
  <c r="AE1492" i="2" s="1"/>
  <c r="AF1492" i="2" s="1"/>
  <c r="AD1504" i="2"/>
  <c r="AE1504" i="2" s="1"/>
  <c r="AF1504" i="2" s="1"/>
  <c r="AD1508" i="2"/>
  <c r="AE1508" i="2" s="1"/>
  <c r="AF1508" i="2" s="1"/>
  <c r="AD1520" i="2"/>
  <c r="AE1520" i="2" s="1"/>
  <c r="AF1520" i="2" s="1"/>
  <c r="AD1524" i="2"/>
  <c r="AE1524" i="2" s="1"/>
  <c r="AF1524" i="2" s="1"/>
  <c r="AD1536" i="2"/>
  <c r="AE1536" i="2" s="1"/>
  <c r="AF1536" i="2" s="1"/>
  <c r="AD1540" i="2"/>
  <c r="AE1540" i="2" s="1"/>
  <c r="AF1540" i="2" s="1"/>
  <c r="AD1552" i="2"/>
  <c r="AE1552" i="2" s="1"/>
  <c r="AF1552" i="2" s="1"/>
  <c r="AD1556" i="2"/>
  <c r="AE1556" i="2" s="1"/>
  <c r="AF1556" i="2" s="1"/>
  <c r="AD1568" i="2"/>
  <c r="AE1568" i="2" s="1"/>
  <c r="AF1568" i="2" s="1"/>
  <c r="AD1572" i="2"/>
  <c r="AE1572" i="2" s="1"/>
  <c r="AF1572" i="2" s="1"/>
  <c r="AD1584" i="2"/>
  <c r="AE1584" i="2" s="1"/>
  <c r="AF1584" i="2" s="1"/>
  <c r="AD1588" i="2"/>
  <c r="AE1588" i="2" s="1"/>
  <c r="AF1588" i="2" s="1"/>
  <c r="AD1600" i="2"/>
  <c r="AE1600" i="2" s="1"/>
  <c r="AF1600" i="2" s="1"/>
  <c r="AD1604" i="2"/>
  <c r="AE1604" i="2" s="1"/>
  <c r="AF1604" i="2" s="1"/>
  <c r="AD1612" i="2"/>
  <c r="AE1612" i="2" s="1"/>
  <c r="AF1612" i="2" s="1"/>
  <c r="AD1620" i="2"/>
  <c r="AE1620" i="2" s="1"/>
  <c r="AF1620" i="2" s="1"/>
  <c r="AD1628" i="2"/>
  <c r="AE1628" i="2" s="1"/>
  <c r="AF1628" i="2" s="1"/>
  <c r="AD1632" i="2"/>
  <c r="AE1632" i="2" s="1"/>
  <c r="AF1632" i="2" s="1"/>
  <c r="AD1636" i="2"/>
  <c r="AE1636" i="2" s="1"/>
  <c r="AF1636" i="2" s="1"/>
  <c r="AD1644" i="2"/>
  <c r="AE1644" i="2" s="1"/>
  <c r="AF1644" i="2" s="1"/>
  <c r="AD1652" i="2"/>
  <c r="AE1652" i="2" s="1"/>
  <c r="AF1652" i="2" s="1"/>
  <c r="AD1660" i="2"/>
  <c r="AE1660" i="2" s="1"/>
  <c r="AF1660" i="2" s="1"/>
  <c r="AD1668" i="2"/>
  <c r="AE1668" i="2" s="1"/>
  <c r="AF1668" i="2" s="1"/>
  <c r="AD1676" i="2"/>
  <c r="AE1676" i="2" s="1"/>
  <c r="AF1676" i="2" s="1"/>
  <c r="AD1684" i="2"/>
  <c r="AE1684" i="2" s="1"/>
  <c r="AF1684" i="2" s="1"/>
  <c r="AD1692" i="2"/>
  <c r="AE1692" i="2" s="1"/>
  <c r="AF1692" i="2" s="1"/>
  <c r="AD1700" i="2"/>
  <c r="AE1700" i="2" s="1"/>
  <c r="AF1700" i="2" s="1"/>
  <c r="AD1708" i="2"/>
  <c r="AE1708" i="2" s="1"/>
  <c r="AF1708" i="2" s="1"/>
  <c r="AD1716" i="2"/>
  <c r="AE1716" i="2" s="1"/>
  <c r="AF1716" i="2" s="1"/>
  <c r="AD1724" i="2"/>
  <c r="AE1724" i="2" s="1"/>
  <c r="AF1724" i="2" s="1"/>
  <c r="AD1732" i="2"/>
  <c r="AE1732" i="2" s="1"/>
  <c r="AF1732" i="2" s="1"/>
  <c r="AD1740" i="2"/>
  <c r="AE1740" i="2" s="1"/>
  <c r="AF1740" i="2" s="1"/>
  <c r="AD1748" i="2"/>
  <c r="AE1748" i="2" s="1"/>
  <c r="AF1748" i="2" s="1"/>
  <c r="AD1756" i="2"/>
  <c r="AE1756" i="2" s="1"/>
  <c r="AF1756" i="2" s="1"/>
  <c r="AD1764" i="2"/>
  <c r="AE1764" i="2" s="1"/>
  <c r="AF1764" i="2" s="1"/>
  <c r="AD1772" i="2"/>
  <c r="AE1772" i="2" s="1"/>
  <c r="AF1772" i="2" s="1"/>
  <c r="AD1780" i="2"/>
  <c r="AE1780" i="2" s="1"/>
  <c r="AF1780" i="2" s="1"/>
  <c r="AD1788" i="2"/>
  <c r="AE1788" i="2" s="1"/>
  <c r="AF1788" i="2" s="1"/>
  <c r="AD1796" i="2"/>
  <c r="AE1796" i="2" s="1"/>
  <c r="AF1796" i="2" s="1"/>
  <c r="AD1804" i="2"/>
  <c r="AE1804" i="2" s="1"/>
  <c r="AF1804" i="2" s="1"/>
  <c r="AD1812" i="2"/>
  <c r="AE1812" i="2" s="1"/>
  <c r="AF1812" i="2" s="1"/>
  <c r="AD1820" i="2"/>
  <c r="AE1820" i="2" s="1"/>
  <c r="AF1820" i="2" s="1"/>
  <c r="AD1824" i="2"/>
  <c r="AE1824" i="2" s="1"/>
  <c r="AF1824" i="2" s="1"/>
  <c r="AD1828" i="2"/>
  <c r="AE1828" i="2" s="1"/>
  <c r="AF1828" i="2" s="1"/>
  <c r="AD1836" i="2"/>
  <c r="AE1836" i="2" s="1"/>
  <c r="AF1836" i="2" s="1"/>
  <c r="AD1844" i="2"/>
  <c r="AE1844" i="2" s="1"/>
  <c r="AF1844" i="2" s="1"/>
  <c r="AD1852" i="2"/>
  <c r="AE1852" i="2" s="1"/>
  <c r="AF1852" i="2" s="1"/>
  <c r="AD1860" i="2"/>
  <c r="AE1860" i="2" s="1"/>
  <c r="AF1860" i="2" s="1"/>
  <c r="AD1868" i="2"/>
  <c r="AE1868" i="2" s="1"/>
  <c r="AF1868" i="2" s="1"/>
  <c r="AD1876" i="2"/>
  <c r="AE1876" i="2" s="1"/>
  <c r="AF1876" i="2" s="1"/>
  <c r="AD1884" i="2"/>
  <c r="AE1884" i="2" s="1"/>
  <c r="AF1884" i="2" s="1"/>
  <c r="AD1888" i="2"/>
  <c r="AE1888" i="2" s="1"/>
  <c r="AF1888" i="2" s="1"/>
  <c r="AD1892" i="2"/>
  <c r="AE1892" i="2" s="1"/>
  <c r="AF1892" i="2" s="1"/>
  <c r="AD1900" i="2"/>
  <c r="AE1900" i="2" s="1"/>
  <c r="AF1900" i="2" s="1"/>
  <c r="AD1908" i="2"/>
  <c r="AE1908" i="2" s="1"/>
  <c r="AF1908" i="2" s="1"/>
  <c r="AD1916" i="2"/>
  <c r="AE1916" i="2" s="1"/>
  <c r="AF1916" i="2" s="1"/>
  <c r="AD1924" i="2"/>
  <c r="AE1924" i="2" s="1"/>
  <c r="AF1924" i="2" s="1"/>
  <c r="AD1932" i="2"/>
  <c r="AE1932" i="2" s="1"/>
  <c r="AF1932" i="2" s="1"/>
  <c r="AD1940" i="2"/>
  <c r="AE1940" i="2" s="1"/>
  <c r="AF1940" i="2" s="1"/>
  <c r="AD1948" i="2"/>
  <c r="AE1948" i="2" s="1"/>
  <c r="AF1948" i="2" s="1"/>
  <c r="AD1956" i="2"/>
  <c r="AE1956" i="2" s="1"/>
  <c r="AF1956" i="2" s="1"/>
  <c r="AD1964" i="2"/>
  <c r="AE1964" i="2" s="1"/>
  <c r="AF1964" i="2" s="1"/>
  <c r="AD1972" i="2"/>
  <c r="AE1972" i="2" s="1"/>
  <c r="AF1972" i="2" s="1"/>
  <c r="AD1980" i="2"/>
  <c r="AE1980" i="2" s="1"/>
  <c r="AF1980" i="2" s="1"/>
  <c r="AD1988" i="2"/>
  <c r="AE1988" i="2" s="1"/>
  <c r="AF1988" i="2" s="1"/>
  <c r="AD1996" i="2"/>
  <c r="AE1996" i="2" s="1"/>
  <c r="AF1996" i="2" s="1"/>
  <c r="AD2004" i="2"/>
  <c r="AE2004" i="2" s="1"/>
  <c r="AF2004" i="2" s="1"/>
  <c r="AD2012" i="2"/>
  <c r="AE2012" i="2" s="1"/>
  <c r="AF2012" i="2" s="1"/>
  <c r="AD2020" i="2"/>
  <c r="AE2020" i="2" s="1"/>
  <c r="AF2020" i="2" s="1"/>
  <c r="AD2028" i="2"/>
  <c r="AE2028" i="2" s="1"/>
  <c r="AF2028" i="2" s="1"/>
  <c r="AD2036" i="2"/>
  <c r="AE2036" i="2" s="1"/>
  <c r="AF2036" i="2" s="1"/>
  <c r="AD2044" i="2"/>
  <c r="AE2044" i="2" s="1"/>
  <c r="AF2044" i="2" s="1"/>
  <c r="AD2052" i="2"/>
  <c r="AE2052" i="2" s="1"/>
  <c r="AF2052" i="2" s="1"/>
  <c r="AD2060" i="2"/>
  <c r="AE2060" i="2" s="1"/>
  <c r="AF2060" i="2" s="1"/>
  <c r="AD2068" i="2"/>
  <c r="AE2068" i="2" s="1"/>
  <c r="AF2068" i="2" s="1"/>
  <c r="AD2076" i="2"/>
  <c r="AE2076" i="2" s="1"/>
  <c r="AF2076" i="2" s="1"/>
  <c r="AD2080" i="2"/>
  <c r="AE2080" i="2" s="1"/>
  <c r="AF2080" i="2" s="1"/>
  <c r="AD2084" i="2"/>
  <c r="AE2084" i="2" s="1"/>
  <c r="AF2084" i="2" s="1"/>
  <c r="AD2092" i="2"/>
  <c r="AE2092" i="2" s="1"/>
  <c r="AF2092" i="2" s="1"/>
  <c r="AD2100" i="2"/>
  <c r="AE2100" i="2" s="1"/>
  <c r="AF2100" i="2" s="1"/>
  <c r="AD2108" i="2"/>
  <c r="AE2108" i="2" s="1"/>
  <c r="AF2108" i="2" s="1"/>
  <c r="AD2116" i="2"/>
  <c r="AE2116" i="2" s="1"/>
  <c r="AF2116" i="2" s="1"/>
  <c r="AD2124" i="2"/>
  <c r="AE2124" i="2" s="1"/>
  <c r="AF2124" i="2" s="1"/>
  <c r="AD2132" i="2"/>
  <c r="AE2132" i="2" s="1"/>
  <c r="AF2132" i="2" s="1"/>
  <c r="AD2140" i="2"/>
  <c r="AE2140" i="2" s="1"/>
  <c r="AF2140" i="2" s="1"/>
  <c r="AD2144" i="2"/>
  <c r="AE2144" i="2" s="1"/>
  <c r="AF2144" i="2" s="1"/>
  <c r="AD2148" i="2"/>
  <c r="AE2148" i="2" s="1"/>
  <c r="AF2148" i="2" s="1"/>
  <c r="AD2156" i="2"/>
  <c r="AE2156" i="2" s="1"/>
  <c r="AF2156" i="2" s="1"/>
  <c r="AD2164" i="2"/>
  <c r="AE2164" i="2" s="1"/>
  <c r="AF2164" i="2" s="1"/>
  <c r="AD2172" i="2"/>
  <c r="AE2172" i="2" s="1"/>
  <c r="AF2172" i="2" s="1"/>
  <c r="AD2180" i="2"/>
  <c r="AE2180" i="2" s="1"/>
  <c r="AF2180" i="2" s="1"/>
  <c r="AD2188" i="2"/>
  <c r="AE2188" i="2" s="1"/>
  <c r="AF2188" i="2" s="1"/>
  <c r="AD2196" i="2"/>
  <c r="AE2196" i="2" s="1"/>
  <c r="AF2196" i="2" s="1"/>
  <c r="AD2204" i="2"/>
  <c r="AE2204" i="2" s="1"/>
  <c r="AF2204" i="2" s="1"/>
  <c r="AD2212" i="2"/>
  <c r="AE2212" i="2" s="1"/>
  <c r="AF2212" i="2" s="1"/>
  <c r="AD2220" i="2"/>
  <c r="AE2220" i="2" s="1"/>
  <c r="AF2220" i="2" s="1"/>
  <c r="AD2228" i="2"/>
  <c r="AE2228" i="2" s="1"/>
  <c r="AF2228" i="2" s="1"/>
  <c r="AD2236" i="2"/>
  <c r="AE2236" i="2" s="1"/>
  <c r="AF2236" i="2" s="1"/>
  <c r="AD2244" i="2"/>
  <c r="AE2244" i="2" s="1"/>
  <c r="AF2244" i="2" s="1"/>
  <c r="AD2252" i="2"/>
  <c r="AE2252" i="2" s="1"/>
  <c r="AF2252" i="2" s="1"/>
  <c r="AD2260" i="2"/>
  <c r="AE2260" i="2" s="1"/>
  <c r="AF2260" i="2" s="1"/>
  <c r="AD2268" i="2"/>
  <c r="AE2268" i="2" s="1"/>
  <c r="AF2268" i="2" s="1"/>
  <c r="AD2276" i="2"/>
  <c r="AE2276" i="2" s="1"/>
  <c r="AF2276" i="2" s="1"/>
  <c r="AD2284" i="2"/>
  <c r="AE2284" i="2" s="1"/>
  <c r="AF2284" i="2" s="1"/>
  <c r="AD2292" i="2"/>
  <c r="AE2292" i="2" s="1"/>
  <c r="AF2292" i="2" s="1"/>
  <c r="AD2300" i="2"/>
  <c r="AE2300" i="2" s="1"/>
  <c r="AF2300" i="2" s="1"/>
  <c r="AD2308" i="2"/>
  <c r="AE2308" i="2" s="1"/>
  <c r="AF2308" i="2" s="1"/>
  <c r="AD2316" i="2"/>
  <c r="AE2316" i="2" s="1"/>
  <c r="AF2316" i="2" s="1"/>
  <c r="AD2324" i="2"/>
  <c r="AE2324" i="2" s="1"/>
  <c r="AF2324" i="2" s="1"/>
  <c r="AD2332" i="2"/>
  <c r="AE2332" i="2" s="1"/>
  <c r="AF2332" i="2" s="1"/>
  <c r="AD2336" i="2"/>
  <c r="AE2336" i="2" s="1"/>
  <c r="AF2336" i="2" s="1"/>
  <c r="AD2340" i="2"/>
  <c r="AE2340" i="2" s="1"/>
  <c r="AF2340" i="2" s="1"/>
  <c r="AD2348" i="2"/>
  <c r="AE2348" i="2" s="1"/>
  <c r="AF2348" i="2" s="1"/>
  <c r="AD2356" i="2"/>
  <c r="AE2356" i="2" s="1"/>
  <c r="AF2356" i="2" s="1"/>
  <c r="AD2364" i="2"/>
  <c r="AE2364" i="2" s="1"/>
  <c r="AF2364" i="2" s="1"/>
  <c r="AD2372" i="2"/>
  <c r="AE2372" i="2" s="1"/>
  <c r="AF2372" i="2" s="1"/>
  <c r="AD2380" i="2"/>
  <c r="AE2380" i="2" s="1"/>
  <c r="AF2380" i="2" s="1"/>
  <c r="AD2388" i="2"/>
  <c r="AE2388" i="2" s="1"/>
  <c r="AF2388" i="2" s="1"/>
  <c r="AD2396" i="2"/>
  <c r="AE2396" i="2" s="1"/>
  <c r="AF2396" i="2" s="1"/>
  <c r="AD2400" i="2"/>
  <c r="AE2400" i="2" s="1"/>
  <c r="AF2400" i="2" s="1"/>
  <c r="AD2404" i="2"/>
  <c r="AE2404" i="2" s="1"/>
  <c r="AF2404" i="2" s="1"/>
  <c r="AD2412" i="2"/>
  <c r="AE2412" i="2" s="1"/>
  <c r="AF2412" i="2" s="1"/>
  <c r="AD2416" i="2"/>
  <c r="AE2416" i="2" s="1"/>
  <c r="AF2416" i="2" s="1"/>
  <c r="AD2424" i="2"/>
  <c r="AE2424" i="2" s="1"/>
  <c r="AF2424" i="2" s="1"/>
  <c r="AD2428" i="2"/>
  <c r="AE2428" i="2" s="1"/>
  <c r="AF2428" i="2" s="1"/>
  <c r="AD2432" i="2"/>
  <c r="AE2432" i="2" s="1"/>
  <c r="AF2432" i="2" s="1"/>
  <c r="AD2436" i="2"/>
  <c r="AE2436" i="2" s="1"/>
  <c r="AF2436" i="2" s="1"/>
  <c r="AD2444" i="2"/>
  <c r="AE2444" i="2" s="1"/>
  <c r="AF2444" i="2" s="1"/>
  <c r="AD2448" i="2"/>
  <c r="AE2448" i="2" s="1"/>
  <c r="AF2448" i="2" s="1"/>
  <c r="AD2456" i="2"/>
  <c r="AE2456" i="2" s="1"/>
  <c r="AF2456" i="2" s="1"/>
  <c r="AD2460" i="2"/>
  <c r="AE2460" i="2" s="1"/>
  <c r="AF2460" i="2" s="1"/>
  <c r="AD2464" i="2"/>
  <c r="AE2464" i="2" s="1"/>
  <c r="AF2464" i="2" s="1"/>
  <c r="AD2468" i="2"/>
  <c r="AE2468" i="2" s="1"/>
  <c r="AF2468" i="2" s="1"/>
  <c r="AD2476" i="2"/>
  <c r="AE2476" i="2" s="1"/>
  <c r="AF2476" i="2" s="1"/>
  <c r="AD2480" i="2"/>
  <c r="AE2480" i="2" s="1"/>
  <c r="AF2480" i="2" s="1"/>
  <c r="AD2488" i="2"/>
  <c r="AE2488" i="2" s="1"/>
  <c r="AF2488" i="2" s="1"/>
  <c r="AD2492" i="2"/>
  <c r="AE2492" i="2" s="1"/>
  <c r="AF2492" i="2" s="1"/>
  <c r="AD2496" i="2"/>
  <c r="AE2496" i="2" s="1"/>
  <c r="AF2496" i="2" s="1"/>
  <c r="AD2500" i="2"/>
  <c r="AE2500" i="2" s="1"/>
  <c r="AF2500" i="2" s="1"/>
  <c r="AD2508" i="2"/>
  <c r="AE2508" i="2" s="1"/>
  <c r="AF2508" i="2" s="1"/>
  <c r="AD22" i="2"/>
  <c r="AE22" i="2" s="1"/>
  <c r="AF22" i="2" s="1"/>
  <c r="AD26" i="2"/>
  <c r="AE26" i="2" s="1"/>
  <c r="AF26" i="2" s="1"/>
  <c r="AD34" i="2"/>
  <c r="AE34" i="2" s="1"/>
  <c r="AF34" i="2" s="1"/>
  <c r="AD42" i="2"/>
  <c r="AE42" i="2" s="1"/>
  <c r="AF42" i="2" s="1"/>
  <c r="AD46" i="2"/>
  <c r="AE46" i="2" s="1"/>
  <c r="AF46" i="2" s="1"/>
  <c r="AD54" i="2"/>
  <c r="AE54" i="2" s="1"/>
  <c r="AF54" i="2" s="1"/>
  <c r="AD62" i="2"/>
  <c r="AE62" i="2" s="1"/>
  <c r="AF62" i="2" s="1"/>
  <c r="AD66" i="2"/>
  <c r="AE66" i="2" s="1"/>
  <c r="AF66" i="2" s="1"/>
  <c r="AD74" i="2"/>
  <c r="AE74" i="2" s="1"/>
  <c r="AF74" i="2" s="1"/>
  <c r="AD82" i="2"/>
  <c r="AE82" i="2" s="1"/>
  <c r="AF82" i="2" s="1"/>
  <c r="AD86" i="2"/>
  <c r="AE86" i="2" s="1"/>
  <c r="AF86" i="2" s="1"/>
  <c r="AD94" i="2"/>
  <c r="AE94" i="2" s="1"/>
  <c r="AF94" i="2" s="1"/>
  <c r="AD102" i="2"/>
  <c r="AE102" i="2" s="1"/>
  <c r="AF102" i="2" s="1"/>
  <c r="AD106" i="2"/>
  <c r="AE106" i="2" s="1"/>
  <c r="AF106" i="2" s="1"/>
  <c r="AD114" i="2"/>
  <c r="AE114" i="2" s="1"/>
  <c r="AF114" i="2" s="1"/>
  <c r="AD122" i="2"/>
  <c r="AE122" i="2" s="1"/>
  <c r="AF122" i="2" s="1"/>
  <c r="AD130" i="2"/>
  <c r="AE130" i="2" s="1"/>
  <c r="AF130" i="2" s="1"/>
  <c r="AD134" i="2"/>
  <c r="AE134" i="2" s="1"/>
  <c r="AF134" i="2" s="1"/>
  <c r="AD142" i="2"/>
  <c r="AE142" i="2" s="1"/>
  <c r="AF142" i="2" s="1"/>
  <c r="AD150" i="2"/>
  <c r="AE150" i="2" s="1"/>
  <c r="AF150" i="2" s="1"/>
  <c r="AD154" i="2"/>
  <c r="AE154" i="2" s="1"/>
  <c r="AF154" i="2" s="1"/>
  <c r="AD162" i="2"/>
  <c r="AE162" i="2" s="1"/>
  <c r="AF162" i="2" s="1"/>
  <c r="AD170" i="2"/>
  <c r="AE170" i="2" s="1"/>
  <c r="AF170" i="2" s="1"/>
  <c r="AD174" i="2"/>
  <c r="AE174" i="2" s="1"/>
  <c r="AF174" i="2" s="1"/>
  <c r="AD182" i="2"/>
  <c r="AE182" i="2" s="1"/>
  <c r="AF182" i="2" s="1"/>
  <c r="AD190" i="2"/>
  <c r="AE190" i="2" s="1"/>
  <c r="AF190" i="2" s="1"/>
  <c r="AD194" i="2"/>
  <c r="AE194" i="2" s="1"/>
  <c r="AF194" i="2" s="1"/>
  <c r="AD202" i="2"/>
  <c r="AE202" i="2" s="1"/>
  <c r="AF202" i="2" s="1"/>
  <c r="AD210" i="2"/>
  <c r="AE210" i="2" s="1"/>
  <c r="AF210" i="2" s="1"/>
  <c r="AD214" i="2"/>
  <c r="AE214" i="2" s="1"/>
  <c r="AF214" i="2" s="1"/>
  <c r="AD222" i="2"/>
  <c r="AE222" i="2" s="1"/>
  <c r="AF222" i="2" s="1"/>
  <c r="AD230" i="2"/>
  <c r="AE230" i="2" s="1"/>
  <c r="AF230" i="2" s="1"/>
  <c r="AD238" i="2"/>
  <c r="AE238" i="2" s="1"/>
  <c r="AF238" i="2" s="1"/>
  <c r="AD246" i="2"/>
  <c r="AE246" i="2" s="1"/>
  <c r="AF246" i="2" s="1"/>
  <c r="AD250" i="2"/>
  <c r="AE250" i="2" s="1"/>
  <c r="AF250" i="2" s="1"/>
  <c r="AD258" i="2"/>
  <c r="AE258" i="2" s="1"/>
  <c r="AF258" i="2" s="1"/>
  <c r="AD266" i="2"/>
  <c r="AE266" i="2" s="1"/>
  <c r="AF266" i="2" s="1"/>
  <c r="AD274" i="2"/>
  <c r="AE274" i="2" s="1"/>
  <c r="AF274" i="2" s="1"/>
  <c r="AD278" i="2"/>
  <c r="AE278" i="2" s="1"/>
  <c r="AF278" i="2" s="1"/>
  <c r="AD286" i="2"/>
  <c r="AE286" i="2" s="1"/>
  <c r="AF286" i="2" s="1"/>
  <c r="AD294" i="2"/>
  <c r="AE294" i="2" s="1"/>
  <c r="AF294" i="2" s="1"/>
  <c r="AD302" i="2"/>
  <c r="AE302" i="2" s="1"/>
  <c r="AF302" i="2" s="1"/>
  <c r="AD306" i="2"/>
  <c r="AE306" i="2" s="1"/>
  <c r="AF306" i="2" s="1"/>
  <c r="AD314" i="2"/>
  <c r="AE314" i="2" s="1"/>
  <c r="AF314" i="2" s="1"/>
  <c r="AD322" i="2"/>
  <c r="AE322" i="2" s="1"/>
  <c r="AF322" i="2" s="1"/>
  <c r="AD330" i="2"/>
  <c r="AE330" i="2" s="1"/>
  <c r="AF330" i="2" s="1"/>
  <c r="AD334" i="2"/>
  <c r="AE334" i="2" s="1"/>
  <c r="AF334" i="2" s="1"/>
  <c r="AD342" i="2"/>
  <c r="AE342" i="2" s="1"/>
  <c r="AF342" i="2" s="1"/>
  <c r="AD350" i="2"/>
  <c r="AE350" i="2" s="1"/>
  <c r="AF350" i="2" s="1"/>
  <c r="AD358" i="2"/>
  <c r="AE358" i="2" s="1"/>
  <c r="AF358" i="2" s="1"/>
  <c r="AD366" i="2"/>
  <c r="AE366" i="2" s="1"/>
  <c r="AF366" i="2" s="1"/>
  <c r="AD374" i="2"/>
  <c r="AE374" i="2" s="1"/>
  <c r="AF374" i="2" s="1"/>
  <c r="AD382" i="2"/>
  <c r="AE382" i="2" s="1"/>
  <c r="AF382" i="2" s="1"/>
  <c r="AD390" i="2"/>
  <c r="AE390" i="2" s="1"/>
  <c r="AF390" i="2" s="1"/>
  <c r="AD398" i="2"/>
  <c r="AE398" i="2" s="1"/>
  <c r="AF398" i="2" s="1"/>
  <c r="AD402" i="2"/>
  <c r="AE402" i="2" s="1"/>
  <c r="AF402" i="2" s="1"/>
  <c r="AD410" i="2"/>
  <c r="AE410" i="2" s="1"/>
  <c r="AF410" i="2" s="1"/>
  <c r="AD418" i="2"/>
  <c r="AE418" i="2" s="1"/>
  <c r="AF418" i="2" s="1"/>
  <c r="AD426" i="2"/>
  <c r="AE426" i="2" s="1"/>
  <c r="AF426" i="2" s="1"/>
  <c r="AD434" i="2"/>
  <c r="AE434" i="2" s="1"/>
  <c r="AF434" i="2" s="1"/>
  <c r="AD442" i="2"/>
  <c r="AE442" i="2" s="1"/>
  <c r="AF442" i="2" s="1"/>
  <c r="AD450" i="2"/>
  <c r="AE450" i="2" s="1"/>
  <c r="AF450" i="2" s="1"/>
  <c r="AD454" i="2"/>
  <c r="AE454" i="2" s="1"/>
  <c r="AF454" i="2" s="1"/>
  <c r="AD462" i="2"/>
  <c r="AE462" i="2" s="1"/>
  <c r="AF462" i="2" s="1"/>
  <c r="AD470" i="2"/>
  <c r="AE470" i="2" s="1"/>
  <c r="AF470" i="2" s="1"/>
  <c r="AD478" i="2"/>
  <c r="AE478" i="2" s="1"/>
  <c r="AF478" i="2" s="1"/>
  <c r="AD486" i="2"/>
  <c r="AE486" i="2" s="1"/>
  <c r="AF486" i="2" s="1"/>
  <c r="AD494" i="2"/>
  <c r="AE494" i="2" s="1"/>
  <c r="AF494" i="2" s="1"/>
  <c r="AD502" i="2"/>
  <c r="AE502" i="2" s="1"/>
  <c r="AF502" i="2" s="1"/>
  <c r="AD510" i="2"/>
  <c r="AE510" i="2" s="1"/>
  <c r="AF510" i="2" s="1"/>
  <c r="AD518" i="2"/>
  <c r="AE518" i="2" s="1"/>
  <c r="AF518" i="2" s="1"/>
  <c r="AD526" i="2"/>
  <c r="AE526" i="2" s="1"/>
  <c r="AF526" i="2" s="1"/>
  <c r="AD534" i="2"/>
  <c r="AE534" i="2" s="1"/>
  <c r="AF534" i="2" s="1"/>
  <c r="AD542" i="2"/>
  <c r="AE542" i="2" s="1"/>
  <c r="AF542" i="2" s="1"/>
  <c r="AD550" i="2"/>
  <c r="AE550" i="2" s="1"/>
  <c r="AF550" i="2" s="1"/>
  <c r="AD554" i="2"/>
  <c r="AE554" i="2" s="1"/>
  <c r="AF554" i="2" s="1"/>
  <c r="AD562" i="2"/>
  <c r="AE562" i="2" s="1"/>
  <c r="AF562" i="2" s="1"/>
  <c r="AD566" i="2"/>
  <c r="AE566" i="2" s="1"/>
  <c r="AF566" i="2" s="1"/>
  <c r="AD574" i="2"/>
  <c r="AE574" i="2" s="1"/>
  <c r="AF574" i="2" s="1"/>
  <c r="AD582" i="2"/>
  <c r="AE582" i="2" s="1"/>
  <c r="AF582" i="2" s="1"/>
  <c r="AD590" i="2"/>
  <c r="AE590" i="2" s="1"/>
  <c r="AF590" i="2" s="1"/>
  <c r="AD594" i="2"/>
  <c r="AE594" i="2" s="1"/>
  <c r="AF594" i="2" s="1"/>
  <c r="AD602" i="2"/>
  <c r="AE602" i="2" s="1"/>
  <c r="AF602" i="2" s="1"/>
  <c r="AD618" i="2"/>
  <c r="AE618" i="2" s="1"/>
  <c r="AF618" i="2" s="1"/>
  <c r="AD18" i="2"/>
  <c r="AE18" i="2" s="1"/>
  <c r="AF18" i="2" s="1"/>
  <c r="AD30" i="2"/>
  <c r="AE30" i="2" s="1"/>
  <c r="AF30" i="2" s="1"/>
  <c r="AD38" i="2"/>
  <c r="AE38" i="2" s="1"/>
  <c r="AF38" i="2" s="1"/>
  <c r="AD50" i="2"/>
  <c r="AE50" i="2" s="1"/>
  <c r="AF50" i="2" s="1"/>
  <c r="AD58" i="2"/>
  <c r="AE58" i="2" s="1"/>
  <c r="AF58" i="2" s="1"/>
  <c r="AD70" i="2"/>
  <c r="AE70" i="2" s="1"/>
  <c r="AF70" i="2" s="1"/>
  <c r="AD78" i="2"/>
  <c r="AE78" i="2" s="1"/>
  <c r="AF78" i="2" s="1"/>
  <c r="AD90" i="2"/>
  <c r="AE90" i="2" s="1"/>
  <c r="AF90" i="2" s="1"/>
  <c r="AD98" i="2"/>
  <c r="AE98" i="2" s="1"/>
  <c r="AF98" i="2" s="1"/>
  <c r="AD110" i="2"/>
  <c r="AE110" i="2" s="1"/>
  <c r="AF110" i="2" s="1"/>
  <c r="AD118" i="2"/>
  <c r="AE118" i="2" s="1"/>
  <c r="AF118" i="2" s="1"/>
  <c r="AD126" i="2"/>
  <c r="AE126" i="2" s="1"/>
  <c r="AF126" i="2" s="1"/>
  <c r="AD138" i="2"/>
  <c r="AE138" i="2" s="1"/>
  <c r="AF138" i="2" s="1"/>
  <c r="AD146" i="2"/>
  <c r="AE146" i="2" s="1"/>
  <c r="AF146" i="2" s="1"/>
  <c r="AD158" i="2"/>
  <c r="AE158" i="2" s="1"/>
  <c r="AF158" i="2" s="1"/>
  <c r="AD166" i="2"/>
  <c r="AE166" i="2" s="1"/>
  <c r="AF166" i="2" s="1"/>
  <c r="AD178" i="2"/>
  <c r="AE178" i="2" s="1"/>
  <c r="AF178" i="2" s="1"/>
  <c r="AD186" i="2"/>
  <c r="AE186" i="2" s="1"/>
  <c r="AF186" i="2" s="1"/>
  <c r="AD198" i="2"/>
  <c r="AE198" i="2" s="1"/>
  <c r="AF198" i="2" s="1"/>
  <c r="AD206" i="2"/>
  <c r="AE206" i="2" s="1"/>
  <c r="AF206" i="2" s="1"/>
  <c r="AD218" i="2"/>
  <c r="AE218" i="2" s="1"/>
  <c r="AF218" i="2" s="1"/>
  <c r="AD226" i="2"/>
  <c r="AE226" i="2" s="1"/>
  <c r="AF226" i="2" s="1"/>
  <c r="AD234" i="2"/>
  <c r="AE234" i="2" s="1"/>
  <c r="AF234" i="2" s="1"/>
  <c r="AD242" i="2"/>
  <c r="AE242" i="2" s="1"/>
  <c r="AF242" i="2" s="1"/>
  <c r="AD254" i="2"/>
  <c r="AE254" i="2" s="1"/>
  <c r="AF254" i="2" s="1"/>
  <c r="AD262" i="2"/>
  <c r="AE262" i="2" s="1"/>
  <c r="AF262" i="2" s="1"/>
  <c r="AD270" i="2"/>
  <c r="AE270" i="2" s="1"/>
  <c r="AF270" i="2" s="1"/>
  <c r="AD282" i="2"/>
  <c r="AE282" i="2" s="1"/>
  <c r="AF282" i="2" s="1"/>
  <c r="AD290" i="2"/>
  <c r="AE290" i="2" s="1"/>
  <c r="AF290" i="2" s="1"/>
  <c r="AD298" i="2"/>
  <c r="AE298" i="2" s="1"/>
  <c r="AF298" i="2" s="1"/>
  <c r="AD310" i="2"/>
  <c r="AE310" i="2" s="1"/>
  <c r="AF310" i="2" s="1"/>
  <c r="AD318" i="2"/>
  <c r="AE318" i="2" s="1"/>
  <c r="AF318" i="2" s="1"/>
  <c r="AD326" i="2"/>
  <c r="AE326" i="2" s="1"/>
  <c r="AF326" i="2" s="1"/>
  <c r="AD338" i="2"/>
  <c r="AE338" i="2" s="1"/>
  <c r="AF338" i="2" s="1"/>
  <c r="AD346" i="2"/>
  <c r="AE346" i="2" s="1"/>
  <c r="AF346" i="2" s="1"/>
  <c r="AD354" i="2"/>
  <c r="AE354" i="2" s="1"/>
  <c r="AF354" i="2" s="1"/>
  <c r="AD362" i="2"/>
  <c r="AE362" i="2" s="1"/>
  <c r="AF362" i="2" s="1"/>
  <c r="AD370" i="2"/>
  <c r="AE370" i="2" s="1"/>
  <c r="AF370" i="2" s="1"/>
  <c r="AD378" i="2"/>
  <c r="AE378" i="2" s="1"/>
  <c r="AF378" i="2" s="1"/>
  <c r="AD386" i="2"/>
  <c r="AE386" i="2" s="1"/>
  <c r="AF386" i="2" s="1"/>
  <c r="AD394" i="2"/>
  <c r="AE394" i="2" s="1"/>
  <c r="AF394" i="2" s="1"/>
  <c r="AD406" i="2"/>
  <c r="AE406" i="2" s="1"/>
  <c r="AF406" i="2" s="1"/>
  <c r="AD414" i="2"/>
  <c r="AE414" i="2" s="1"/>
  <c r="AF414" i="2" s="1"/>
  <c r="AD422" i="2"/>
  <c r="AE422" i="2" s="1"/>
  <c r="AF422" i="2" s="1"/>
  <c r="AD430" i="2"/>
  <c r="AE430" i="2" s="1"/>
  <c r="AF430" i="2" s="1"/>
  <c r="AD438" i="2"/>
  <c r="AE438" i="2" s="1"/>
  <c r="AF438" i="2" s="1"/>
  <c r="AD446" i="2"/>
  <c r="AE446" i="2" s="1"/>
  <c r="AF446" i="2" s="1"/>
  <c r="AD458" i="2"/>
  <c r="AE458" i="2" s="1"/>
  <c r="AF458" i="2" s="1"/>
  <c r="AD466" i="2"/>
  <c r="AE466" i="2" s="1"/>
  <c r="AF466" i="2" s="1"/>
  <c r="AD474" i="2"/>
  <c r="AE474" i="2" s="1"/>
  <c r="AF474" i="2" s="1"/>
  <c r="AD482" i="2"/>
  <c r="AE482" i="2" s="1"/>
  <c r="AF482" i="2" s="1"/>
  <c r="AD490" i="2"/>
  <c r="AE490" i="2" s="1"/>
  <c r="AF490" i="2" s="1"/>
  <c r="AD498" i="2"/>
  <c r="AE498" i="2" s="1"/>
  <c r="AF498" i="2" s="1"/>
  <c r="AD506" i="2"/>
  <c r="AE506" i="2" s="1"/>
  <c r="AF506" i="2" s="1"/>
  <c r="AD514" i="2"/>
  <c r="AE514" i="2" s="1"/>
  <c r="AF514" i="2" s="1"/>
  <c r="AD522" i="2"/>
  <c r="AE522" i="2" s="1"/>
  <c r="AF522" i="2" s="1"/>
  <c r="AD530" i="2"/>
  <c r="AE530" i="2" s="1"/>
  <c r="AF530" i="2" s="1"/>
  <c r="AD538" i="2"/>
  <c r="AE538" i="2" s="1"/>
  <c r="AF538" i="2" s="1"/>
  <c r="AD546" i="2"/>
  <c r="AE546" i="2" s="1"/>
  <c r="AF546" i="2" s="1"/>
  <c r="AD558" i="2"/>
  <c r="AE558" i="2" s="1"/>
  <c r="AF558" i="2" s="1"/>
  <c r="AD570" i="2"/>
  <c r="AE570" i="2" s="1"/>
  <c r="AF570" i="2" s="1"/>
  <c r="AD578" i="2"/>
  <c r="AE578" i="2" s="1"/>
  <c r="AF578" i="2" s="1"/>
  <c r="AD586" i="2"/>
  <c r="AE586" i="2" s="1"/>
  <c r="AF586" i="2" s="1"/>
  <c r="AD598" i="2"/>
  <c r="AE598" i="2" s="1"/>
  <c r="AF598" i="2" s="1"/>
  <c r="AD606" i="2"/>
  <c r="AE606" i="2" s="1"/>
  <c r="AF606" i="2" s="1"/>
  <c r="AD610" i="2"/>
  <c r="AE610" i="2" s="1"/>
  <c r="AF610" i="2" s="1"/>
  <c r="AD614" i="2"/>
  <c r="AE614" i="2" s="1"/>
  <c r="AF614" i="2" s="1"/>
  <c r="AD622" i="2"/>
  <c r="AE622" i="2" s="1"/>
  <c r="AF622" i="2" s="1"/>
  <c r="AD630" i="2"/>
  <c r="AE630" i="2" s="1"/>
  <c r="AF630" i="2" s="1"/>
  <c r="AD638" i="2"/>
  <c r="AE638" i="2" s="1"/>
  <c r="AF638" i="2" s="1"/>
  <c r="AD646" i="2"/>
  <c r="AE646" i="2" s="1"/>
  <c r="AF646" i="2" s="1"/>
  <c r="AD654" i="2"/>
  <c r="AE654" i="2" s="1"/>
  <c r="AF654" i="2" s="1"/>
  <c r="AD658" i="2"/>
  <c r="AE658" i="2" s="1"/>
  <c r="AF658" i="2" s="1"/>
  <c r="AD666" i="2"/>
  <c r="AE666" i="2" s="1"/>
  <c r="AF666" i="2" s="1"/>
  <c r="AD674" i="2"/>
  <c r="AE674" i="2" s="1"/>
  <c r="AF674" i="2" s="1"/>
  <c r="AD682" i="2"/>
  <c r="AE682" i="2" s="1"/>
  <c r="AF682" i="2" s="1"/>
  <c r="AD690" i="2"/>
  <c r="AE690" i="2" s="1"/>
  <c r="AF690" i="2" s="1"/>
  <c r="AD698" i="2"/>
  <c r="AE698" i="2" s="1"/>
  <c r="AF698" i="2" s="1"/>
  <c r="AD706" i="2"/>
  <c r="AE706" i="2" s="1"/>
  <c r="AF706" i="2" s="1"/>
  <c r="AD714" i="2"/>
  <c r="AE714" i="2" s="1"/>
  <c r="AF714" i="2" s="1"/>
  <c r="AD722" i="2"/>
  <c r="AE722" i="2" s="1"/>
  <c r="AF722" i="2" s="1"/>
  <c r="AD730" i="2"/>
  <c r="AE730" i="2" s="1"/>
  <c r="AF730" i="2" s="1"/>
  <c r="AD734" i="2"/>
  <c r="AE734" i="2" s="1"/>
  <c r="AF734" i="2" s="1"/>
  <c r="AD742" i="2"/>
  <c r="AE742" i="2" s="1"/>
  <c r="AF742" i="2" s="1"/>
  <c r="AD750" i="2"/>
  <c r="AE750" i="2" s="1"/>
  <c r="AF750" i="2" s="1"/>
  <c r="AD762" i="2"/>
  <c r="AE762" i="2" s="1"/>
  <c r="AF762" i="2" s="1"/>
  <c r="AD770" i="2"/>
  <c r="AE770" i="2" s="1"/>
  <c r="AF770" i="2" s="1"/>
  <c r="AD778" i="2"/>
  <c r="AE778" i="2" s="1"/>
  <c r="AF778" i="2" s="1"/>
  <c r="AD786" i="2"/>
  <c r="AE786" i="2" s="1"/>
  <c r="AF786" i="2" s="1"/>
  <c r="AD794" i="2"/>
  <c r="AE794" i="2" s="1"/>
  <c r="AF794" i="2" s="1"/>
  <c r="AD802" i="2"/>
  <c r="AE802" i="2" s="1"/>
  <c r="AF802" i="2" s="1"/>
  <c r="AD810" i="2"/>
  <c r="AE810" i="2" s="1"/>
  <c r="AF810" i="2" s="1"/>
  <c r="AD818" i="2"/>
  <c r="AE818" i="2" s="1"/>
  <c r="AF818" i="2" s="1"/>
  <c r="AD826" i="2"/>
  <c r="AE826" i="2" s="1"/>
  <c r="AF826" i="2" s="1"/>
  <c r="AD834" i="2"/>
  <c r="AE834" i="2" s="1"/>
  <c r="AF834" i="2" s="1"/>
  <c r="AD842" i="2"/>
  <c r="AE842" i="2" s="1"/>
  <c r="AF842" i="2" s="1"/>
  <c r="AD850" i="2"/>
  <c r="AE850" i="2" s="1"/>
  <c r="AF850" i="2" s="1"/>
  <c r="AD862" i="2"/>
  <c r="AE862" i="2" s="1"/>
  <c r="AF862" i="2" s="1"/>
  <c r="AD870" i="2"/>
  <c r="AE870" i="2" s="1"/>
  <c r="AF870" i="2" s="1"/>
  <c r="AD874" i="2"/>
  <c r="AE874" i="2" s="1"/>
  <c r="AF874" i="2" s="1"/>
  <c r="AD886" i="2"/>
  <c r="AE886" i="2" s="1"/>
  <c r="AF886" i="2" s="1"/>
  <c r="AD894" i="2"/>
  <c r="AE894" i="2" s="1"/>
  <c r="AF894" i="2" s="1"/>
  <c r="AD902" i="2"/>
  <c r="AE902" i="2" s="1"/>
  <c r="AF902" i="2" s="1"/>
  <c r="AD910" i="2"/>
  <c r="AE910" i="2" s="1"/>
  <c r="AF910" i="2" s="1"/>
  <c r="AD918" i="2"/>
  <c r="AE918" i="2" s="1"/>
  <c r="AF918" i="2" s="1"/>
  <c r="AD926" i="2"/>
  <c r="AE926" i="2" s="1"/>
  <c r="AF926" i="2" s="1"/>
  <c r="AD934" i="2"/>
  <c r="AE934" i="2" s="1"/>
  <c r="AF934" i="2" s="1"/>
  <c r="AD942" i="2"/>
  <c r="AE942" i="2" s="1"/>
  <c r="AF942" i="2" s="1"/>
  <c r="AD950" i="2"/>
  <c r="AE950" i="2" s="1"/>
  <c r="AF950" i="2" s="1"/>
  <c r="AD954" i="2"/>
  <c r="AE954" i="2" s="1"/>
  <c r="AF954" i="2" s="1"/>
  <c r="AD966" i="2"/>
  <c r="AE966" i="2" s="1"/>
  <c r="AF966" i="2" s="1"/>
  <c r="AD974" i="2"/>
  <c r="AE974" i="2" s="1"/>
  <c r="AF974" i="2" s="1"/>
  <c r="AD978" i="2"/>
  <c r="AE978" i="2" s="1"/>
  <c r="AF978" i="2" s="1"/>
  <c r="AD990" i="2"/>
  <c r="AE990" i="2" s="1"/>
  <c r="AF990" i="2" s="1"/>
  <c r="AD998" i="2"/>
  <c r="AE998" i="2" s="1"/>
  <c r="AF998" i="2" s="1"/>
  <c r="AD1006" i="2"/>
  <c r="AE1006" i="2" s="1"/>
  <c r="AF1006" i="2" s="1"/>
  <c r="AD1014" i="2"/>
  <c r="AE1014" i="2" s="1"/>
  <c r="AF1014" i="2" s="1"/>
  <c r="AD1022" i="2"/>
  <c r="AE1022" i="2" s="1"/>
  <c r="AF1022" i="2" s="1"/>
  <c r="AD1030" i="2"/>
  <c r="AE1030" i="2" s="1"/>
  <c r="AF1030" i="2" s="1"/>
  <c r="AD1038" i="2"/>
  <c r="AE1038" i="2" s="1"/>
  <c r="AF1038" i="2" s="1"/>
  <c r="AD1046" i="2"/>
  <c r="AE1046" i="2" s="1"/>
  <c r="AF1046" i="2" s="1"/>
  <c r="AD1054" i="2"/>
  <c r="AE1054" i="2" s="1"/>
  <c r="AF1054" i="2" s="1"/>
  <c r="AD1062" i="2"/>
  <c r="AE1062" i="2" s="1"/>
  <c r="AF1062" i="2" s="1"/>
  <c r="AD1070" i="2"/>
  <c r="AE1070" i="2" s="1"/>
  <c r="AF1070" i="2" s="1"/>
  <c r="AD1078" i="2"/>
  <c r="AE1078" i="2" s="1"/>
  <c r="AF1078" i="2" s="1"/>
  <c r="AD1086" i="2"/>
  <c r="AE1086" i="2" s="1"/>
  <c r="AF1086" i="2" s="1"/>
  <c r="AD1094" i="2"/>
  <c r="AE1094" i="2" s="1"/>
  <c r="AF1094" i="2" s="1"/>
  <c r="AD1102" i="2"/>
  <c r="AE1102" i="2" s="1"/>
  <c r="AF1102" i="2" s="1"/>
  <c r="AD1110" i="2"/>
  <c r="AE1110" i="2" s="1"/>
  <c r="AF1110" i="2" s="1"/>
  <c r="AD1114" i="2"/>
  <c r="AE1114" i="2" s="1"/>
  <c r="AF1114" i="2" s="1"/>
  <c r="AD1122" i="2"/>
  <c r="AE1122" i="2" s="1"/>
  <c r="AF1122" i="2" s="1"/>
  <c r="AD1130" i="2"/>
  <c r="AE1130" i="2" s="1"/>
  <c r="AF1130" i="2" s="1"/>
  <c r="AD1138" i="2"/>
  <c r="AE1138" i="2" s="1"/>
  <c r="AF1138" i="2" s="1"/>
  <c r="AD1146" i="2"/>
  <c r="AE1146" i="2" s="1"/>
  <c r="AF1146" i="2" s="1"/>
  <c r="AD1154" i="2"/>
  <c r="AE1154" i="2" s="1"/>
  <c r="AF1154" i="2" s="1"/>
  <c r="AD1162" i="2"/>
  <c r="AE1162" i="2" s="1"/>
  <c r="AF1162" i="2" s="1"/>
  <c r="AD1170" i="2"/>
  <c r="AE1170" i="2" s="1"/>
  <c r="AF1170" i="2" s="1"/>
  <c r="AD1178" i="2"/>
  <c r="AE1178" i="2" s="1"/>
  <c r="AF1178" i="2" s="1"/>
  <c r="AD1186" i="2"/>
  <c r="AE1186" i="2" s="1"/>
  <c r="AF1186" i="2" s="1"/>
  <c r="AD1194" i="2"/>
  <c r="AE1194" i="2" s="1"/>
  <c r="AF1194" i="2" s="1"/>
  <c r="AD1202" i="2"/>
  <c r="AE1202" i="2" s="1"/>
  <c r="AF1202" i="2" s="1"/>
  <c r="AD1210" i="2"/>
  <c r="AE1210" i="2" s="1"/>
  <c r="AF1210" i="2" s="1"/>
  <c r="AD1218" i="2"/>
  <c r="AE1218" i="2" s="1"/>
  <c r="AF1218" i="2" s="1"/>
  <c r="AD1226" i="2"/>
  <c r="AE1226" i="2" s="1"/>
  <c r="AF1226" i="2" s="1"/>
  <c r="AD1234" i="2"/>
  <c r="AE1234" i="2" s="1"/>
  <c r="AF1234" i="2" s="1"/>
  <c r="AD1242" i="2"/>
  <c r="AE1242" i="2" s="1"/>
  <c r="AF1242" i="2" s="1"/>
  <c r="AD1250" i="2"/>
  <c r="AE1250" i="2" s="1"/>
  <c r="AF1250" i="2" s="1"/>
  <c r="AD1258" i="2"/>
  <c r="AE1258" i="2" s="1"/>
  <c r="AF1258" i="2" s="1"/>
  <c r="AD1266" i="2"/>
  <c r="AE1266" i="2" s="1"/>
  <c r="AF1266" i="2" s="1"/>
  <c r="AD1274" i="2"/>
  <c r="AE1274" i="2" s="1"/>
  <c r="AF1274" i="2" s="1"/>
  <c r="AD1282" i="2"/>
  <c r="AE1282" i="2" s="1"/>
  <c r="AF1282" i="2" s="1"/>
  <c r="AD1290" i="2"/>
  <c r="AE1290" i="2" s="1"/>
  <c r="AF1290" i="2" s="1"/>
  <c r="AD1294" i="2"/>
  <c r="AE1294" i="2" s="1"/>
  <c r="AF1294" i="2" s="1"/>
  <c r="AD1298" i="2"/>
  <c r="AE1298" i="2" s="1"/>
  <c r="AF1298" i="2" s="1"/>
  <c r="AD1302" i="2"/>
  <c r="AE1302" i="2" s="1"/>
  <c r="AF1302" i="2" s="1"/>
  <c r="AD1306" i="2"/>
  <c r="AE1306" i="2" s="1"/>
  <c r="AF1306" i="2" s="1"/>
  <c r="AD1310" i="2"/>
  <c r="AE1310" i="2" s="1"/>
  <c r="AF1310" i="2" s="1"/>
  <c r="AD1314" i="2"/>
  <c r="AE1314" i="2" s="1"/>
  <c r="AF1314" i="2" s="1"/>
  <c r="AD1322" i="2"/>
  <c r="AE1322" i="2" s="1"/>
  <c r="AF1322" i="2" s="1"/>
  <c r="AD626" i="2"/>
  <c r="AE626" i="2" s="1"/>
  <c r="AF626" i="2" s="1"/>
  <c r="AD634" i="2"/>
  <c r="AE634" i="2" s="1"/>
  <c r="AF634" i="2" s="1"/>
  <c r="AD642" i="2"/>
  <c r="AE642" i="2" s="1"/>
  <c r="AF642" i="2" s="1"/>
  <c r="AD650" i="2"/>
  <c r="AE650" i="2" s="1"/>
  <c r="AF650" i="2" s="1"/>
  <c r="AD662" i="2"/>
  <c r="AE662" i="2" s="1"/>
  <c r="AF662" i="2" s="1"/>
  <c r="AD670" i="2"/>
  <c r="AE670" i="2" s="1"/>
  <c r="AF670" i="2" s="1"/>
  <c r="AD678" i="2"/>
  <c r="AE678" i="2" s="1"/>
  <c r="AF678" i="2" s="1"/>
  <c r="AD686" i="2"/>
  <c r="AE686" i="2" s="1"/>
  <c r="AF686" i="2" s="1"/>
  <c r="AD694" i="2"/>
  <c r="AE694" i="2" s="1"/>
  <c r="AF694" i="2" s="1"/>
  <c r="AD702" i="2"/>
  <c r="AE702" i="2" s="1"/>
  <c r="AF702" i="2" s="1"/>
  <c r="AD710" i="2"/>
  <c r="AE710" i="2" s="1"/>
  <c r="AF710" i="2" s="1"/>
  <c r="AD718" i="2"/>
  <c r="AE718" i="2" s="1"/>
  <c r="AF718" i="2" s="1"/>
  <c r="AD726" i="2"/>
  <c r="AE726" i="2" s="1"/>
  <c r="AF726" i="2" s="1"/>
  <c r="AD738" i="2"/>
  <c r="AE738" i="2" s="1"/>
  <c r="AF738" i="2" s="1"/>
  <c r="AD746" i="2"/>
  <c r="AE746" i="2" s="1"/>
  <c r="AF746" i="2" s="1"/>
  <c r="AD754" i="2"/>
  <c r="AE754" i="2" s="1"/>
  <c r="AF754" i="2" s="1"/>
  <c r="AD758" i="2"/>
  <c r="AE758" i="2" s="1"/>
  <c r="AF758" i="2" s="1"/>
  <c r="AD766" i="2"/>
  <c r="AE766" i="2" s="1"/>
  <c r="AF766" i="2" s="1"/>
  <c r="AD774" i="2"/>
  <c r="AE774" i="2" s="1"/>
  <c r="AF774" i="2" s="1"/>
  <c r="AD782" i="2"/>
  <c r="AE782" i="2" s="1"/>
  <c r="AF782" i="2" s="1"/>
  <c r="AD790" i="2"/>
  <c r="AE790" i="2" s="1"/>
  <c r="AF790" i="2" s="1"/>
  <c r="AD798" i="2"/>
  <c r="AE798" i="2" s="1"/>
  <c r="AF798" i="2" s="1"/>
  <c r="AD806" i="2"/>
  <c r="AE806" i="2" s="1"/>
  <c r="AF806" i="2" s="1"/>
  <c r="AD814" i="2"/>
  <c r="AE814" i="2" s="1"/>
  <c r="AF814" i="2" s="1"/>
  <c r="AD822" i="2"/>
  <c r="AE822" i="2" s="1"/>
  <c r="AF822" i="2" s="1"/>
  <c r="AD830" i="2"/>
  <c r="AE830" i="2" s="1"/>
  <c r="AF830" i="2" s="1"/>
  <c r="AD838" i="2"/>
  <c r="AE838" i="2" s="1"/>
  <c r="AF838" i="2" s="1"/>
  <c r="AD846" i="2"/>
  <c r="AE846" i="2" s="1"/>
  <c r="AF846" i="2" s="1"/>
  <c r="AD854" i="2"/>
  <c r="AE854" i="2" s="1"/>
  <c r="AF854" i="2" s="1"/>
  <c r="AD858" i="2"/>
  <c r="AE858" i="2" s="1"/>
  <c r="AF858" i="2" s="1"/>
  <c r="AD866" i="2"/>
  <c r="AE866" i="2" s="1"/>
  <c r="AF866" i="2" s="1"/>
  <c r="AD878" i="2"/>
  <c r="AE878" i="2" s="1"/>
  <c r="AF878" i="2" s="1"/>
  <c r="AD882" i="2"/>
  <c r="AE882" i="2" s="1"/>
  <c r="AF882" i="2" s="1"/>
  <c r="AD890" i="2"/>
  <c r="AE890" i="2" s="1"/>
  <c r="AF890" i="2" s="1"/>
  <c r="AD898" i="2"/>
  <c r="AE898" i="2" s="1"/>
  <c r="AF898" i="2" s="1"/>
  <c r="AD906" i="2"/>
  <c r="AE906" i="2" s="1"/>
  <c r="AF906" i="2" s="1"/>
  <c r="AD914" i="2"/>
  <c r="AE914" i="2" s="1"/>
  <c r="AF914" i="2" s="1"/>
  <c r="AD922" i="2"/>
  <c r="AE922" i="2" s="1"/>
  <c r="AF922" i="2" s="1"/>
  <c r="AD930" i="2"/>
  <c r="AE930" i="2" s="1"/>
  <c r="AF930" i="2" s="1"/>
  <c r="AD938" i="2"/>
  <c r="AE938" i="2" s="1"/>
  <c r="AF938" i="2" s="1"/>
  <c r="AD946" i="2"/>
  <c r="AE946" i="2" s="1"/>
  <c r="AF946" i="2" s="1"/>
  <c r="AD958" i="2"/>
  <c r="AE958" i="2" s="1"/>
  <c r="AF958" i="2" s="1"/>
  <c r="AD962" i="2"/>
  <c r="AE962" i="2" s="1"/>
  <c r="AF962" i="2" s="1"/>
  <c r="AD970" i="2"/>
  <c r="AE970" i="2" s="1"/>
  <c r="AF970" i="2" s="1"/>
  <c r="AD982" i="2"/>
  <c r="AE982" i="2" s="1"/>
  <c r="AF982" i="2" s="1"/>
  <c r="AD986" i="2"/>
  <c r="AE986" i="2" s="1"/>
  <c r="AF986" i="2" s="1"/>
  <c r="AD994" i="2"/>
  <c r="AE994" i="2" s="1"/>
  <c r="AF994" i="2" s="1"/>
  <c r="AD1002" i="2"/>
  <c r="AE1002" i="2" s="1"/>
  <c r="AF1002" i="2" s="1"/>
  <c r="AD1010" i="2"/>
  <c r="AE1010" i="2" s="1"/>
  <c r="AF1010" i="2" s="1"/>
  <c r="AD1018" i="2"/>
  <c r="AE1018" i="2" s="1"/>
  <c r="AF1018" i="2" s="1"/>
  <c r="AD1026" i="2"/>
  <c r="AE1026" i="2" s="1"/>
  <c r="AF1026" i="2" s="1"/>
  <c r="AD1034" i="2"/>
  <c r="AE1034" i="2" s="1"/>
  <c r="AF1034" i="2" s="1"/>
  <c r="AD1042" i="2"/>
  <c r="AE1042" i="2" s="1"/>
  <c r="AF1042" i="2" s="1"/>
  <c r="AD1050" i="2"/>
  <c r="AE1050" i="2" s="1"/>
  <c r="AF1050" i="2" s="1"/>
  <c r="AD1058" i="2"/>
  <c r="AE1058" i="2" s="1"/>
  <c r="AF1058" i="2" s="1"/>
  <c r="AD1066" i="2"/>
  <c r="AE1066" i="2" s="1"/>
  <c r="AF1066" i="2" s="1"/>
  <c r="AD1074" i="2"/>
  <c r="AE1074" i="2" s="1"/>
  <c r="AF1074" i="2" s="1"/>
  <c r="AD1082" i="2"/>
  <c r="AE1082" i="2" s="1"/>
  <c r="AF1082" i="2" s="1"/>
  <c r="AD1090" i="2"/>
  <c r="AE1090" i="2" s="1"/>
  <c r="AF1090" i="2" s="1"/>
  <c r="AD1098" i="2"/>
  <c r="AE1098" i="2" s="1"/>
  <c r="AF1098" i="2" s="1"/>
  <c r="AD1106" i="2"/>
  <c r="AE1106" i="2" s="1"/>
  <c r="AF1106" i="2" s="1"/>
  <c r="AD1118" i="2"/>
  <c r="AE1118" i="2" s="1"/>
  <c r="AF1118" i="2" s="1"/>
  <c r="AD1126" i="2"/>
  <c r="AE1126" i="2" s="1"/>
  <c r="AF1126" i="2" s="1"/>
  <c r="AD1134" i="2"/>
  <c r="AE1134" i="2" s="1"/>
  <c r="AF1134" i="2" s="1"/>
  <c r="AD1142" i="2"/>
  <c r="AE1142" i="2" s="1"/>
  <c r="AF1142" i="2" s="1"/>
  <c r="AD1150" i="2"/>
  <c r="AE1150" i="2" s="1"/>
  <c r="AF1150" i="2" s="1"/>
  <c r="AD1158" i="2"/>
  <c r="AE1158" i="2" s="1"/>
  <c r="AF1158" i="2" s="1"/>
  <c r="AD1166" i="2"/>
  <c r="AE1166" i="2" s="1"/>
  <c r="AF1166" i="2" s="1"/>
  <c r="AD1174" i="2"/>
  <c r="AE1174" i="2" s="1"/>
  <c r="AF1174" i="2" s="1"/>
  <c r="AD1182" i="2"/>
  <c r="AE1182" i="2" s="1"/>
  <c r="AF1182" i="2" s="1"/>
  <c r="AD1190" i="2"/>
  <c r="AE1190" i="2" s="1"/>
  <c r="AF1190" i="2" s="1"/>
  <c r="AD1198" i="2"/>
  <c r="AE1198" i="2" s="1"/>
  <c r="AF1198" i="2" s="1"/>
  <c r="AD1206" i="2"/>
  <c r="AE1206" i="2" s="1"/>
  <c r="AF1206" i="2" s="1"/>
  <c r="AD1214" i="2"/>
  <c r="AE1214" i="2" s="1"/>
  <c r="AF1214" i="2" s="1"/>
  <c r="AD1222" i="2"/>
  <c r="AE1222" i="2" s="1"/>
  <c r="AF1222" i="2" s="1"/>
  <c r="AD1230" i="2"/>
  <c r="AE1230" i="2" s="1"/>
  <c r="AF1230" i="2" s="1"/>
  <c r="AD1238" i="2"/>
  <c r="AE1238" i="2" s="1"/>
  <c r="AF1238" i="2" s="1"/>
  <c r="AD1246" i="2"/>
  <c r="AE1246" i="2" s="1"/>
  <c r="AF1246" i="2" s="1"/>
  <c r="AD1254" i="2"/>
  <c r="AE1254" i="2" s="1"/>
  <c r="AF1254" i="2" s="1"/>
  <c r="AD1262" i="2"/>
  <c r="AE1262" i="2" s="1"/>
  <c r="AF1262" i="2" s="1"/>
  <c r="AD1270" i="2"/>
  <c r="AE1270" i="2" s="1"/>
  <c r="AF1270" i="2" s="1"/>
  <c r="AD1278" i="2"/>
  <c r="AE1278" i="2" s="1"/>
  <c r="AF1278" i="2" s="1"/>
  <c r="AD1286" i="2"/>
  <c r="AE1286" i="2" s="1"/>
  <c r="AF1286" i="2" s="1"/>
  <c r="AD1318" i="2"/>
  <c r="AE1318" i="2" s="1"/>
  <c r="AF1318" i="2" s="1"/>
  <c r="AD1610" i="2"/>
  <c r="AE1610" i="2" s="1"/>
  <c r="AF1610" i="2" s="1"/>
  <c r="AD1326" i="2"/>
  <c r="AE1326" i="2" s="1"/>
  <c r="AF1326" i="2" s="1"/>
  <c r="AD1330" i="2"/>
  <c r="AE1330" i="2" s="1"/>
  <c r="AF1330" i="2" s="1"/>
  <c r="AD1334" i="2"/>
  <c r="AE1334" i="2" s="1"/>
  <c r="AF1334" i="2" s="1"/>
  <c r="AD1338" i="2"/>
  <c r="AE1338" i="2" s="1"/>
  <c r="AF1338" i="2" s="1"/>
  <c r="AD1342" i="2"/>
  <c r="AE1342" i="2" s="1"/>
  <c r="AF1342" i="2" s="1"/>
  <c r="AD1346" i="2"/>
  <c r="AE1346" i="2" s="1"/>
  <c r="AF1346" i="2" s="1"/>
  <c r="AD1350" i="2"/>
  <c r="AE1350" i="2" s="1"/>
  <c r="AF1350" i="2" s="1"/>
  <c r="AD1354" i="2"/>
  <c r="AE1354" i="2" s="1"/>
  <c r="AF1354" i="2" s="1"/>
  <c r="AD1358" i="2"/>
  <c r="AE1358" i="2" s="1"/>
  <c r="AF1358" i="2" s="1"/>
  <c r="AD1362" i="2"/>
  <c r="AE1362" i="2" s="1"/>
  <c r="AF1362" i="2" s="1"/>
  <c r="AD1366" i="2"/>
  <c r="AE1366" i="2" s="1"/>
  <c r="AF1366" i="2" s="1"/>
  <c r="AD1370" i="2"/>
  <c r="AE1370" i="2" s="1"/>
  <c r="AF1370" i="2" s="1"/>
  <c r="AD1374" i="2"/>
  <c r="AE1374" i="2" s="1"/>
  <c r="AF1374" i="2" s="1"/>
  <c r="AD1378" i="2"/>
  <c r="AE1378" i="2" s="1"/>
  <c r="AF1378" i="2" s="1"/>
  <c r="AD1382" i="2"/>
  <c r="AE1382" i="2" s="1"/>
  <c r="AF1382" i="2" s="1"/>
  <c r="AD1386" i="2"/>
  <c r="AE1386" i="2" s="1"/>
  <c r="AF1386" i="2" s="1"/>
  <c r="AD1390" i="2"/>
  <c r="AE1390" i="2" s="1"/>
  <c r="AF1390" i="2" s="1"/>
  <c r="AD1394" i="2"/>
  <c r="AE1394" i="2" s="1"/>
  <c r="AF1394" i="2" s="1"/>
  <c r="AD1398" i="2"/>
  <c r="AE1398" i="2" s="1"/>
  <c r="AF1398" i="2" s="1"/>
  <c r="AD1402" i="2"/>
  <c r="AE1402" i="2" s="1"/>
  <c r="AF1402" i="2" s="1"/>
  <c r="AD1406" i="2"/>
  <c r="AE1406" i="2" s="1"/>
  <c r="AF1406" i="2" s="1"/>
  <c r="AD1410" i="2"/>
  <c r="AE1410" i="2" s="1"/>
  <c r="AF1410" i="2" s="1"/>
  <c r="AD1414" i="2"/>
  <c r="AE1414" i="2" s="1"/>
  <c r="AF1414" i="2" s="1"/>
  <c r="AD1418" i="2"/>
  <c r="AE1418" i="2" s="1"/>
  <c r="AF1418" i="2" s="1"/>
  <c r="AD1422" i="2"/>
  <c r="AE1422" i="2" s="1"/>
  <c r="AF1422" i="2" s="1"/>
  <c r="AD1426" i="2"/>
  <c r="AE1426" i="2" s="1"/>
  <c r="AF1426" i="2" s="1"/>
  <c r="AD1430" i="2"/>
  <c r="AE1430" i="2" s="1"/>
  <c r="AF1430" i="2" s="1"/>
  <c r="AD1434" i="2"/>
  <c r="AE1434" i="2" s="1"/>
  <c r="AF1434" i="2" s="1"/>
  <c r="AD1438" i="2"/>
  <c r="AE1438" i="2" s="1"/>
  <c r="AF1438" i="2" s="1"/>
  <c r="AD1442" i="2"/>
  <c r="AE1442" i="2" s="1"/>
  <c r="AF1442" i="2" s="1"/>
  <c r="AD1446" i="2"/>
  <c r="AE1446" i="2" s="1"/>
  <c r="AF1446" i="2" s="1"/>
  <c r="AD1450" i="2"/>
  <c r="AE1450" i="2" s="1"/>
  <c r="AF1450" i="2" s="1"/>
  <c r="AD1454" i="2"/>
  <c r="AE1454" i="2" s="1"/>
  <c r="AF1454" i="2" s="1"/>
  <c r="AD1458" i="2"/>
  <c r="AE1458" i="2" s="1"/>
  <c r="AF1458" i="2" s="1"/>
  <c r="AD1462" i="2"/>
  <c r="AE1462" i="2" s="1"/>
  <c r="AF1462" i="2" s="1"/>
  <c r="AD1466" i="2"/>
  <c r="AE1466" i="2" s="1"/>
  <c r="AF1466" i="2" s="1"/>
  <c r="AD1470" i="2"/>
  <c r="AE1470" i="2" s="1"/>
  <c r="AF1470" i="2" s="1"/>
  <c r="AD1474" i="2"/>
  <c r="AE1474" i="2" s="1"/>
  <c r="AF1474" i="2" s="1"/>
  <c r="AD1478" i="2"/>
  <c r="AE1478" i="2" s="1"/>
  <c r="AF1478" i="2" s="1"/>
  <c r="AD1482" i="2"/>
  <c r="AE1482" i="2" s="1"/>
  <c r="AF1482" i="2" s="1"/>
  <c r="AD1486" i="2"/>
  <c r="AE1486" i="2" s="1"/>
  <c r="AF1486" i="2" s="1"/>
  <c r="AD1490" i="2"/>
  <c r="AE1490" i="2" s="1"/>
  <c r="AF1490" i="2" s="1"/>
  <c r="AD1494" i="2"/>
  <c r="AE1494" i="2" s="1"/>
  <c r="AF1494" i="2" s="1"/>
  <c r="AD1498" i="2"/>
  <c r="AE1498" i="2" s="1"/>
  <c r="AF1498" i="2" s="1"/>
  <c r="AD1502" i="2"/>
  <c r="AE1502" i="2" s="1"/>
  <c r="AF1502" i="2" s="1"/>
  <c r="AD1506" i="2"/>
  <c r="AE1506" i="2" s="1"/>
  <c r="AF1506" i="2" s="1"/>
  <c r="AD1510" i="2"/>
  <c r="AE1510" i="2" s="1"/>
  <c r="AF1510" i="2" s="1"/>
  <c r="AD1514" i="2"/>
  <c r="AE1514" i="2" s="1"/>
  <c r="AF1514" i="2" s="1"/>
  <c r="AD1518" i="2"/>
  <c r="AE1518" i="2" s="1"/>
  <c r="AF1518" i="2" s="1"/>
  <c r="AD1522" i="2"/>
  <c r="AE1522" i="2" s="1"/>
  <c r="AF1522" i="2" s="1"/>
  <c r="AD1526" i="2"/>
  <c r="AE1526" i="2" s="1"/>
  <c r="AF1526" i="2" s="1"/>
  <c r="AD1530" i="2"/>
  <c r="AE1530" i="2" s="1"/>
  <c r="AF1530" i="2" s="1"/>
  <c r="AD1534" i="2"/>
  <c r="AE1534" i="2" s="1"/>
  <c r="AF1534" i="2" s="1"/>
  <c r="AD1538" i="2"/>
  <c r="AE1538" i="2" s="1"/>
  <c r="AF1538" i="2" s="1"/>
  <c r="AD1542" i="2"/>
  <c r="AE1542" i="2" s="1"/>
  <c r="AF1542" i="2" s="1"/>
  <c r="AD1546" i="2"/>
  <c r="AE1546" i="2" s="1"/>
  <c r="AF1546" i="2" s="1"/>
  <c r="AD1550" i="2"/>
  <c r="AE1550" i="2" s="1"/>
  <c r="AF1550" i="2" s="1"/>
  <c r="AD1554" i="2"/>
  <c r="AE1554" i="2" s="1"/>
  <c r="AF1554" i="2" s="1"/>
  <c r="AD1558" i="2"/>
  <c r="AE1558" i="2" s="1"/>
  <c r="AF1558" i="2" s="1"/>
  <c r="AD1562" i="2"/>
  <c r="AE1562" i="2" s="1"/>
  <c r="AF1562" i="2" s="1"/>
  <c r="AD1566" i="2"/>
  <c r="AE1566" i="2" s="1"/>
  <c r="AF1566" i="2" s="1"/>
  <c r="AD1570" i="2"/>
  <c r="AE1570" i="2" s="1"/>
  <c r="AF1570" i="2" s="1"/>
  <c r="AD1574" i="2"/>
  <c r="AE1574" i="2" s="1"/>
  <c r="AF1574" i="2" s="1"/>
  <c r="AD1578" i="2"/>
  <c r="AE1578" i="2" s="1"/>
  <c r="AF1578" i="2" s="1"/>
  <c r="AD1582" i="2"/>
  <c r="AE1582" i="2" s="1"/>
  <c r="AF1582" i="2" s="1"/>
  <c r="AD1586" i="2"/>
  <c r="AE1586" i="2" s="1"/>
  <c r="AF1586" i="2" s="1"/>
  <c r="AD1590" i="2"/>
  <c r="AE1590" i="2" s="1"/>
  <c r="AF1590" i="2" s="1"/>
  <c r="AD1594" i="2"/>
  <c r="AE1594" i="2" s="1"/>
  <c r="AF1594" i="2" s="1"/>
  <c r="AD1598" i="2"/>
  <c r="AE1598" i="2" s="1"/>
  <c r="AF1598" i="2" s="1"/>
  <c r="AD1602" i="2"/>
  <c r="AE1602" i="2" s="1"/>
  <c r="AF1602" i="2" s="1"/>
  <c r="AD1606" i="2"/>
  <c r="AE1606" i="2" s="1"/>
  <c r="AF1606" i="2" s="1"/>
  <c r="AD1614" i="2"/>
  <c r="AE1614" i="2" s="1"/>
  <c r="AF1614" i="2" s="1"/>
  <c r="AD1618" i="2"/>
  <c r="AE1618" i="2" s="1"/>
  <c r="AF1618" i="2" s="1"/>
  <c r="AD1622" i="2"/>
  <c r="AE1622" i="2" s="1"/>
  <c r="AF1622" i="2" s="1"/>
  <c r="AD1626" i="2"/>
  <c r="AE1626" i="2" s="1"/>
  <c r="AF1626" i="2" s="1"/>
  <c r="AD1630" i="2"/>
  <c r="AE1630" i="2" s="1"/>
  <c r="AF1630" i="2" s="1"/>
  <c r="AD1634" i="2"/>
  <c r="AE1634" i="2" s="1"/>
  <c r="AF1634" i="2" s="1"/>
  <c r="AD1638" i="2"/>
  <c r="AE1638" i="2" s="1"/>
  <c r="AF1638" i="2" s="1"/>
  <c r="AD1642" i="2"/>
  <c r="AE1642" i="2" s="1"/>
  <c r="AF1642" i="2" s="1"/>
  <c r="AD1646" i="2"/>
  <c r="AE1646" i="2" s="1"/>
  <c r="AF1646" i="2" s="1"/>
  <c r="AD1650" i="2"/>
  <c r="AE1650" i="2" s="1"/>
  <c r="AF1650" i="2" s="1"/>
  <c r="AD1654" i="2"/>
  <c r="AE1654" i="2" s="1"/>
  <c r="AF1654" i="2" s="1"/>
  <c r="AD1658" i="2"/>
  <c r="AE1658" i="2" s="1"/>
  <c r="AF1658" i="2" s="1"/>
  <c r="AD1662" i="2"/>
  <c r="AE1662" i="2" s="1"/>
  <c r="AF1662" i="2" s="1"/>
  <c r="AD1666" i="2"/>
  <c r="AE1666" i="2" s="1"/>
  <c r="AF1666" i="2" s="1"/>
  <c r="AD1670" i="2"/>
  <c r="AE1670" i="2" s="1"/>
  <c r="AF1670" i="2" s="1"/>
  <c r="AD1674" i="2"/>
  <c r="AE1674" i="2" s="1"/>
  <c r="AF1674" i="2" s="1"/>
  <c r="AD1678" i="2"/>
  <c r="AE1678" i="2" s="1"/>
  <c r="AF1678" i="2" s="1"/>
  <c r="AD1682" i="2"/>
  <c r="AE1682" i="2" s="1"/>
  <c r="AF1682" i="2" s="1"/>
  <c r="AD1686" i="2"/>
  <c r="AE1686" i="2" s="1"/>
  <c r="AF1686" i="2" s="1"/>
  <c r="AD1690" i="2"/>
  <c r="AE1690" i="2" s="1"/>
  <c r="AF1690" i="2" s="1"/>
  <c r="AD1694" i="2"/>
  <c r="AE1694" i="2" s="1"/>
  <c r="AF1694" i="2" s="1"/>
  <c r="AD1698" i="2"/>
  <c r="AE1698" i="2" s="1"/>
  <c r="AF1698" i="2" s="1"/>
  <c r="AD1702" i="2"/>
  <c r="AE1702" i="2" s="1"/>
  <c r="AF1702" i="2" s="1"/>
  <c r="AD1706" i="2"/>
  <c r="AE1706" i="2" s="1"/>
  <c r="AF1706" i="2" s="1"/>
  <c r="AD1710" i="2"/>
  <c r="AE1710" i="2" s="1"/>
  <c r="AF1710" i="2" s="1"/>
  <c r="AD1714" i="2"/>
  <c r="AE1714" i="2" s="1"/>
  <c r="AF1714" i="2" s="1"/>
  <c r="AD1718" i="2"/>
  <c r="AE1718" i="2" s="1"/>
  <c r="AF1718" i="2" s="1"/>
  <c r="AD1722" i="2"/>
  <c r="AE1722" i="2" s="1"/>
  <c r="AF1722" i="2" s="1"/>
  <c r="AD1726" i="2"/>
  <c r="AE1726" i="2" s="1"/>
  <c r="AF1726" i="2" s="1"/>
  <c r="AD1730" i="2"/>
  <c r="AE1730" i="2" s="1"/>
  <c r="AF1730" i="2" s="1"/>
  <c r="AD1734" i="2"/>
  <c r="AE1734" i="2" s="1"/>
  <c r="AF1734" i="2" s="1"/>
  <c r="AD1738" i="2"/>
  <c r="AE1738" i="2" s="1"/>
  <c r="AF1738" i="2" s="1"/>
  <c r="AD1742" i="2"/>
  <c r="AE1742" i="2" s="1"/>
  <c r="AF1742" i="2" s="1"/>
  <c r="AD1746" i="2"/>
  <c r="AE1746" i="2" s="1"/>
  <c r="AF1746" i="2" s="1"/>
  <c r="AD1750" i="2"/>
  <c r="AE1750" i="2" s="1"/>
  <c r="AF1750" i="2" s="1"/>
  <c r="AD1754" i="2"/>
  <c r="AE1754" i="2" s="1"/>
  <c r="AF1754" i="2" s="1"/>
  <c r="AD1758" i="2"/>
  <c r="AE1758" i="2" s="1"/>
  <c r="AF1758" i="2" s="1"/>
  <c r="AD1762" i="2"/>
  <c r="AE1762" i="2" s="1"/>
  <c r="AF1762" i="2" s="1"/>
  <c r="AD1766" i="2"/>
  <c r="AE1766" i="2" s="1"/>
  <c r="AF1766" i="2" s="1"/>
  <c r="AD1770" i="2"/>
  <c r="AE1770" i="2" s="1"/>
  <c r="AF1770" i="2" s="1"/>
  <c r="AD1774" i="2"/>
  <c r="AE1774" i="2" s="1"/>
  <c r="AF1774" i="2" s="1"/>
  <c r="AD1778" i="2"/>
  <c r="AE1778" i="2" s="1"/>
  <c r="AF1778" i="2" s="1"/>
  <c r="AD1782" i="2"/>
  <c r="AE1782" i="2" s="1"/>
  <c r="AF1782" i="2" s="1"/>
  <c r="AD1786" i="2"/>
  <c r="AE1786" i="2" s="1"/>
  <c r="AF1786" i="2" s="1"/>
  <c r="AD1790" i="2"/>
  <c r="AE1790" i="2" s="1"/>
  <c r="AF1790" i="2" s="1"/>
  <c r="AD1794" i="2"/>
  <c r="AE1794" i="2" s="1"/>
  <c r="AF1794" i="2" s="1"/>
  <c r="AD1798" i="2"/>
  <c r="AE1798" i="2" s="1"/>
  <c r="AF1798" i="2" s="1"/>
  <c r="AD1802" i="2"/>
  <c r="AE1802" i="2" s="1"/>
  <c r="AF1802" i="2" s="1"/>
  <c r="AD1806" i="2"/>
  <c r="AE1806" i="2" s="1"/>
  <c r="AF1806" i="2" s="1"/>
  <c r="AD1810" i="2"/>
  <c r="AE1810" i="2" s="1"/>
  <c r="AF1810" i="2" s="1"/>
  <c r="AD1814" i="2"/>
  <c r="AE1814" i="2" s="1"/>
  <c r="AF1814" i="2" s="1"/>
  <c r="AD1818" i="2"/>
  <c r="AE1818" i="2" s="1"/>
  <c r="AF1818" i="2" s="1"/>
  <c r="AD1822" i="2"/>
  <c r="AE1822" i="2" s="1"/>
  <c r="AF1822" i="2" s="1"/>
  <c r="AD1826" i="2"/>
  <c r="AE1826" i="2" s="1"/>
  <c r="AF1826" i="2" s="1"/>
  <c r="AD1830" i="2"/>
  <c r="AE1830" i="2" s="1"/>
  <c r="AF1830" i="2" s="1"/>
  <c r="AD1834" i="2"/>
  <c r="AE1834" i="2" s="1"/>
  <c r="AF1834" i="2" s="1"/>
  <c r="AD1838" i="2"/>
  <c r="AE1838" i="2" s="1"/>
  <c r="AF1838" i="2" s="1"/>
  <c r="AD1842" i="2"/>
  <c r="AE1842" i="2" s="1"/>
  <c r="AF1842" i="2" s="1"/>
  <c r="AD1846" i="2"/>
  <c r="AE1846" i="2" s="1"/>
  <c r="AF1846" i="2" s="1"/>
  <c r="AD1850" i="2"/>
  <c r="AE1850" i="2" s="1"/>
  <c r="AF1850" i="2" s="1"/>
  <c r="AD1854" i="2"/>
  <c r="AE1854" i="2" s="1"/>
  <c r="AF1854" i="2" s="1"/>
  <c r="AD1858" i="2"/>
  <c r="AE1858" i="2" s="1"/>
  <c r="AF1858" i="2" s="1"/>
  <c r="AD1862" i="2"/>
  <c r="AE1862" i="2" s="1"/>
  <c r="AF1862" i="2" s="1"/>
  <c r="AD1866" i="2"/>
  <c r="AE1866" i="2" s="1"/>
  <c r="AF1866" i="2" s="1"/>
  <c r="AD1870" i="2"/>
  <c r="AE1870" i="2" s="1"/>
  <c r="AF1870" i="2" s="1"/>
  <c r="AD1874" i="2"/>
  <c r="AE1874" i="2" s="1"/>
  <c r="AF1874" i="2" s="1"/>
  <c r="AD1878" i="2"/>
  <c r="AE1878" i="2" s="1"/>
  <c r="AF1878" i="2" s="1"/>
  <c r="AD1882" i="2"/>
  <c r="AE1882" i="2" s="1"/>
  <c r="AF1882" i="2" s="1"/>
  <c r="AD1886" i="2"/>
  <c r="AE1886" i="2" s="1"/>
  <c r="AF1886" i="2" s="1"/>
  <c r="AD1890" i="2"/>
  <c r="AE1890" i="2" s="1"/>
  <c r="AF1890" i="2" s="1"/>
  <c r="AD1894" i="2"/>
  <c r="AE1894" i="2" s="1"/>
  <c r="AF1894" i="2" s="1"/>
  <c r="AD1898" i="2"/>
  <c r="AE1898" i="2" s="1"/>
  <c r="AF1898" i="2" s="1"/>
  <c r="AD1902" i="2"/>
  <c r="AE1902" i="2" s="1"/>
  <c r="AF1902" i="2" s="1"/>
  <c r="AD1906" i="2"/>
  <c r="AE1906" i="2" s="1"/>
  <c r="AF1906" i="2" s="1"/>
  <c r="AD1910" i="2"/>
  <c r="AE1910" i="2" s="1"/>
  <c r="AF1910" i="2" s="1"/>
  <c r="AD1914" i="2"/>
  <c r="AE1914" i="2" s="1"/>
  <c r="AF1914" i="2" s="1"/>
  <c r="AD1918" i="2"/>
  <c r="AE1918" i="2" s="1"/>
  <c r="AF1918" i="2" s="1"/>
  <c r="AD1922" i="2"/>
  <c r="AE1922" i="2" s="1"/>
  <c r="AF1922" i="2" s="1"/>
  <c r="AD1926" i="2"/>
  <c r="AE1926" i="2" s="1"/>
  <c r="AF1926" i="2" s="1"/>
  <c r="AD1930" i="2"/>
  <c r="AE1930" i="2" s="1"/>
  <c r="AF1930" i="2" s="1"/>
  <c r="AD1934" i="2"/>
  <c r="AE1934" i="2" s="1"/>
  <c r="AF1934" i="2" s="1"/>
  <c r="AD1938" i="2"/>
  <c r="AE1938" i="2" s="1"/>
  <c r="AF1938" i="2" s="1"/>
  <c r="AD1942" i="2"/>
  <c r="AE1942" i="2" s="1"/>
  <c r="AF1942" i="2" s="1"/>
  <c r="AD1946" i="2"/>
  <c r="AE1946" i="2" s="1"/>
  <c r="AF1946" i="2" s="1"/>
  <c r="AD1950" i="2"/>
  <c r="AE1950" i="2" s="1"/>
  <c r="AF1950" i="2" s="1"/>
  <c r="AD1954" i="2"/>
  <c r="AE1954" i="2" s="1"/>
  <c r="AF1954" i="2" s="1"/>
  <c r="AD1958" i="2"/>
  <c r="AE1958" i="2" s="1"/>
  <c r="AF1958" i="2" s="1"/>
  <c r="AD1962" i="2"/>
  <c r="AE1962" i="2" s="1"/>
  <c r="AF1962" i="2" s="1"/>
  <c r="AD1966" i="2"/>
  <c r="AE1966" i="2" s="1"/>
  <c r="AF1966" i="2" s="1"/>
  <c r="AD1970" i="2"/>
  <c r="AE1970" i="2" s="1"/>
  <c r="AF1970" i="2" s="1"/>
  <c r="AD1974" i="2"/>
  <c r="AE1974" i="2" s="1"/>
  <c r="AF1974" i="2" s="1"/>
  <c r="AD1978" i="2"/>
  <c r="AE1978" i="2" s="1"/>
  <c r="AF1978" i="2" s="1"/>
  <c r="AD1982" i="2"/>
  <c r="AE1982" i="2" s="1"/>
  <c r="AF1982" i="2" s="1"/>
  <c r="AD1986" i="2"/>
  <c r="AE1986" i="2" s="1"/>
  <c r="AF1986" i="2" s="1"/>
  <c r="AD1990" i="2"/>
  <c r="AE1990" i="2" s="1"/>
  <c r="AF1990" i="2" s="1"/>
  <c r="AD1994" i="2"/>
  <c r="AE1994" i="2" s="1"/>
  <c r="AF1994" i="2" s="1"/>
  <c r="AD1998" i="2"/>
  <c r="AE1998" i="2" s="1"/>
  <c r="AF1998" i="2" s="1"/>
  <c r="AD2002" i="2"/>
  <c r="AE2002" i="2" s="1"/>
  <c r="AF2002" i="2" s="1"/>
  <c r="AD2006" i="2"/>
  <c r="AE2006" i="2" s="1"/>
  <c r="AF2006" i="2" s="1"/>
  <c r="AD2010" i="2"/>
  <c r="AE2010" i="2" s="1"/>
  <c r="AF2010" i="2" s="1"/>
  <c r="AD2014" i="2"/>
  <c r="AE2014" i="2" s="1"/>
  <c r="AF2014" i="2" s="1"/>
  <c r="AD2018" i="2"/>
  <c r="AE2018" i="2" s="1"/>
  <c r="AF2018" i="2" s="1"/>
  <c r="AD2022" i="2"/>
  <c r="AE2022" i="2" s="1"/>
  <c r="AF2022" i="2" s="1"/>
  <c r="AD2026" i="2"/>
  <c r="AE2026" i="2" s="1"/>
  <c r="AF2026" i="2" s="1"/>
  <c r="AD2030" i="2"/>
  <c r="AE2030" i="2" s="1"/>
  <c r="AF2030" i="2" s="1"/>
  <c r="AD2034" i="2"/>
  <c r="AE2034" i="2" s="1"/>
  <c r="AF2034" i="2" s="1"/>
  <c r="AD2038" i="2"/>
  <c r="AE2038" i="2" s="1"/>
  <c r="AF2038" i="2" s="1"/>
  <c r="AD2042" i="2"/>
  <c r="AE2042" i="2" s="1"/>
  <c r="AF2042" i="2" s="1"/>
  <c r="AD2046" i="2"/>
  <c r="AE2046" i="2" s="1"/>
  <c r="AF2046" i="2" s="1"/>
  <c r="AD2050" i="2"/>
  <c r="AE2050" i="2" s="1"/>
  <c r="AF2050" i="2" s="1"/>
  <c r="AD2054" i="2"/>
  <c r="AE2054" i="2" s="1"/>
  <c r="AF2054" i="2" s="1"/>
  <c r="AD2058" i="2"/>
  <c r="AE2058" i="2" s="1"/>
  <c r="AF2058" i="2" s="1"/>
  <c r="AD2062" i="2"/>
  <c r="AE2062" i="2" s="1"/>
  <c r="AF2062" i="2" s="1"/>
  <c r="AD2066" i="2"/>
  <c r="AE2066" i="2" s="1"/>
  <c r="AF2066" i="2" s="1"/>
  <c r="AD2070" i="2"/>
  <c r="AE2070" i="2" s="1"/>
  <c r="AF2070" i="2" s="1"/>
  <c r="AD2074" i="2"/>
  <c r="AE2074" i="2" s="1"/>
  <c r="AF2074" i="2" s="1"/>
  <c r="AD2078" i="2"/>
  <c r="AE2078" i="2" s="1"/>
  <c r="AF2078" i="2" s="1"/>
  <c r="AD2082" i="2"/>
  <c r="AE2082" i="2" s="1"/>
  <c r="AF2082" i="2" s="1"/>
  <c r="AD2086" i="2"/>
  <c r="AE2086" i="2" s="1"/>
  <c r="AF2086" i="2" s="1"/>
  <c r="AD2090" i="2"/>
  <c r="AE2090" i="2" s="1"/>
  <c r="AF2090" i="2" s="1"/>
  <c r="AD2094" i="2"/>
  <c r="AE2094" i="2" s="1"/>
  <c r="AF2094" i="2" s="1"/>
  <c r="AD2098" i="2"/>
  <c r="AE2098" i="2" s="1"/>
  <c r="AF2098" i="2" s="1"/>
  <c r="AD2102" i="2"/>
  <c r="AE2102" i="2" s="1"/>
  <c r="AF2102" i="2" s="1"/>
  <c r="AD2106" i="2"/>
  <c r="AE2106" i="2" s="1"/>
  <c r="AF2106" i="2" s="1"/>
  <c r="AD2110" i="2"/>
  <c r="AE2110" i="2" s="1"/>
  <c r="AF2110" i="2" s="1"/>
  <c r="AD2114" i="2"/>
  <c r="AE2114" i="2" s="1"/>
  <c r="AF2114" i="2" s="1"/>
  <c r="AD2118" i="2"/>
  <c r="AE2118" i="2" s="1"/>
  <c r="AF2118" i="2" s="1"/>
  <c r="AD2122" i="2"/>
  <c r="AE2122" i="2" s="1"/>
  <c r="AF2122" i="2" s="1"/>
  <c r="AD2126" i="2"/>
  <c r="AE2126" i="2" s="1"/>
  <c r="AF2126" i="2" s="1"/>
  <c r="AD2130" i="2"/>
  <c r="AE2130" i="2" s="1"/>
  <c r="AF2130" i="2" s="1"/>
  <c r="AD2134" i="2"/>
  <c r="AE2134" i="2" s="1"/>
  <c r="AF2134" i="2" s="1"/>
  <c r="AD2138" i="2"/>
  <c r="AE2138" i="2" s="1"/>
  <c r="AF2138" i="2" s="1"/>
  <c r="AD2142" i="2"/>
  <c r="AE2142" i="2" s="1"/>
  <c r="AF2142" i="2" s="1"/>
  <c r="AD2146" i="2"/>
  <c r="AE2146" i="2" s="1"/>
  <c r="AF2146" i="2" s="1"/>
  <c r="AD2150" i="2"/>
  <c r="AE2150" i="2" s="1"/>
  <c r="AF2150" i="2" s="1"/>
  <c r="AD2154" i="2"/>
  <c r="AE2154" i="2" s="1"/>
  <c r="AF2154" i="2" s="1"/>
  <c r="AD2158" i="2"/>
  <c r="AE2158" i="2" s="1"/>
  <c r="AF2158" i="2" s="1"/>
  <c r="AD2162" i="2"/>
  <c r="AE2162" i="2" s="1"/>
  <c r="AF2162" i="2" s="1"/>
  <c r="AD2166" i="2"/>
  <c r="AE2166" i="2" s="1"/>
  <c r="AF2166" i="2" s="1"/>
  <c r="AD2170" i="2"/>
  <c r="AE2170" i="2" s="1"/>
  <c r="AF2170" i="2" s="1"/>
  <c r="AD2174" i="2"/>
  <c r="AE2174" i="2" s="1"/>
  <c r="AF2174" i="2" s="1"/>
  <c r="AD2178" i="2"/>
  <c r="AE2178" i="2" s="1"/>
  <c r="AF2178" i="2" s="1"/>
  <c r="AD2182" i="2"/>
  <c r="AE2182" i="2" s="1"/>
  <c r="AF2182" i="2" s="1"/>
  <c r="AD2186" i="2"/>
  <c r="AE2186" i="2" s="1"/>
  <c r="AF2186" i="2" s="1"/>
  <c r="AD2190" i="2"/>
  <c r="AE2190" i="2" s="1"/>
  <c r="AF2190" i="2" s="1"/>
  <c r="AD2194" i="2"/>
  <c r="AE2194" i="2" s="1"/>
  <c r="AF2194" i="2" s="1"/>
  <c r="AD2198" i="2"/>
  <c r="AE2198" i="2" s="1"/>
  <c r="AF2198" i="2" s="1"/>
  <c r="AD2202" i="2"/>
  <c r="AE2202" i="2" s="1"/>
  <c r="AF2202" i="2" s="1"/>
  <c r="AD2206" i="2"/>
  <c r="AE2206" i="2" s="1"/>
  <c r="AF2206" i="2" s="1"/>
  <c r="AD2210" i="2"/>
  <c r="AE2210" i="2" s="1"/>
  <c r="AF2210" i="2" s="1"/>
  <c r="AD2214" i="2"/>
  <c r="AE2214" i="2" s="1"/>
  <c r="AF2214" i="2" s="1"/>
  <c r="AD2218" i="2"/>
  <c r="AE2218" i="2" s="1"/>
  <c r="AF2218" i="2" s="1"/>
  <c r="AD2222" i="2"/>
  <c r="AE2222" i="2" s="1"/>
  <c r="AF2222" i="2" s="1"/>
  <c r="AD2226" i="2"/>
  <c r="AE2226" i="2" s="1"/>
  <c r="AF2226" i="2" s="1"/>
  <c r="AD2230" i="2"/>
  <c r="AE2230" i="2" s="1"/>
  <c r="AF2230" i="2" s="1"/>
  <c r="AD2234" i="2"/>
  <c r="AE2234" i="2" s="1"/>
  <c r="AF2234" i="2" s="1"/>
  <c r="AD2238" i="2"/>
  <c r="AE2238" i="2" s="1"/>
  <c r="AF2238" i="2" s="1"/>
  <c r="AD2242" i="2"/>
  <c r="AE2242" i="2" s="1"/>
  <c r="AF2242" i="2" s="1"/>
  <c r="AD2246" i="2"/>
  <c r="AE2246" i="2" s="1"/>
  <c r="AF2246" i="2" s="1"/>
  <c r="AD2250" i="2"/>
  <c r="AE2250" i="2" s="1"/>
  <c r="AF2250" i="2" s="1"/>
  <c r="AD2254" i="2"/>
  <c r="AE2254" i="2" s="1"/>
  <c r="AF2254" i="2" s="1"/>
  <c r="AD2258" i="2"/>
  <c r="AE2258" i="2" s="1"/>
  <c r="AF2258" i="2" s="1"/>
  <c r="AD2262" i="2"/>
  <c r="AE2262" i="2" s="1"/>
  <c r="AF2262" i="2" s="1"/>
  <c r="AD2266" i="2"/>
  <c r="AE2266" i="2" s="1"/>
  <c r="AF2266" i="2" s="1"/>
  <c r="AD2270" i="2"/>
  <c r="AE2270" i="2" s="1"/>
  <c r="AF2270" i="2" s="1"/>
  <c r="AD2274" i="2"/>
  <c r="AE2274" i="2" s="1"/>
  <c r="AF2274" i="2" s="1"/>
  <c r="AD2278" i="2"/>
  <c r="AE2278" i="2" s="1"/>
  <c r="AF2278" i="2" s="1"/>
  <c r="AD2282" i="2"/>
  <c r="AE2282" i="2" s="1"/>
  <c r="AF2282" i="2" s="1"/>
  <c r="AD2286" i="2"/>
  <c r="AE2286" i="2" s="1"/>
  <c r="AF2286" i="2" s="1"/>
  <c r="AD2290" i="2"/>
  <c r="AE2290" i="2" s="1"/>
  <c r="AF2290" i="2" s="1"/>
  <c r="AD2294" i="2"/>
  <c r="AE2294" i="2" s="1"/>
  <c r="AF2294" i="2" s="1"/>
  <c r="AD2298" i="2"/>
  <c r="AE2298" i="2" s="1"/>
  <c r="AF2298" i="2" s="1"/>
  <c r="AD2302" i="2"/>
  <c r="AE2302" i="2" s="1"/>
  <c r="AF2302" i="2" s="1"/>
  <c r="AD2306" i="2"/>
  <c r="AE2306" i="2" s="1"/>
  <c r="AF2306" i="2" s="1"/>
  <c r="AD2310" i="2"/>
  <c r="AE2310" i="2" s="1"/>
  <c r="AF2310" i="2" s="1"/>
  <c r="AD2314" i="2"/>
  <c r="AE2314" i="2" s="1"/>
  <c r="AF2314" i="2" s="1"/>
  <c r="AD2318" i="2"/>
  <c r="AE2318" i="2" s="1"/>
  <c r="AF2318" i="2" s="1"/>
  <c r="AD2322" i="2"/>
  <c r="AE2322" i="2" s="1"/>
  <c r="AF2322" i="2" s="1"/>
  <c r="AD2326" i="2"/>
  <c r="AE2326" i="2" s="1"/>
  <c r="AF2326" i="2" s="1"/>
  <c r="AD2330" i="2"/>
  <c r="AE2330" i="2" s="1"/>
  <c r="AF2330" i="2" s="1"/>
  <c r="AD2334" i="2"/>
  <c r="AE2334" i="2" s="1"/>
  <c r="AF2334" i="2" s="1"/>
  <c r="AD2338" i="2"/>
  <c r="AE2338" i="2" s="1"/>
  <c r="AF2338" i="2" s="1"/>
  <c r="AD2342" i="2"/>
  <c r="AE2342" i="2" s="1"/>
  <c r="AF2342" i="2" s="1"/>
  <c r="AD2346" i="2"/>
  <c r="AE2346" i="2" s="1"/>
  <c r="AF2346" i="2" s="1"/>
  <c r="AB16" i="2"/>
  <c r="AD16" i="2" s="1"/>
  <c r="AB13" i="2"/>
  <c r="AD13" i="2" s="1"/>
  <c r="AD1251" i="2"/>
  <c r="AE1251" i="2" s="1"/>
  <c r="AF1251" i="2" s="1"/>
  <c r="AD1255" i="2"/>
  <c r="AE1255" i="2" s="1"/>
  <c r="AF1255" i="2" s="1"/>
  <c r="AD1267" i="2"/>
  <c r="AE1267" i="2" s="1"/>
  <c r="AF1267" i="2" s="1"/>
  <c r="AD1271" i="2"/>
  <c r="AE1271" i="2" s="1"/>
  <c r="AF1271" i="2" s="1"/>
  <c r="AD1283" i="2"/>
  <c r="AE1283" i="2" s="1"/>
  <c r="AF1283" i="2" s="1"/>
  <c r="AD1287" i="2"/>
  <c r="AE1287" i="2" s="1"/>
  <c r="AF1287" i="2" s="1"/>
  <c r="AD1299" i="2"/>
  <c r="AE1299" i="2" s="1"/>
  <c r="AF1299" i="2" s="1"/>
  <c r="AD1303" i="2"/>
  <c r="AE1303" i="2" s="1"/>
  <c r="AF1303" i="2" s="1"/>
  <c r="AD1315" i="2"/>
  <c r="AE1315" i="2" s="1"/>
  <c r="AF1315" i="2" s="1"/>
  <c r="AD1319" i="2"/>
  <c r="AE1319" i="2" s="1"/>
  <c r="AF1319" i="2" s="1"/>
  <c r="AD1331" i="2"/>
  <c r="AE1331" i="2" s="1"/>
  <c r="AF1331" i="2" s="1"/>
  <c r="AD1335" i="2"/>
  <c r="AE1335" i="2" s="1"/>
  <c r="AF1335" i="2" s="1"/>
  <c r="AD1347" i="2"/>
  <c r="AE1347" i="2" s="1"/>
  <c r="AF1347" i="2" s="1"/>
  <c r="AD1351" i="2"/>
  <c r="AE1351" i="2" s="1"/>
  <c r="AF1351" i="2" s="1"/>
  <c r="AD1363" i="2"/>
  <c r="AE1363" i="2" s="1"/>
  <c r="AF1363" i="2" s="1"/>
  <c r="AD1367" i="2"/>
  <c r="AE1367" i="2" s="1"/>
  <c r="AF1367" i="2" s="1"/>
  <c r="AD1379" i="2"/>
  <c r="AE1379" i="2" s="1"/>
  <c r="AF1379" i="2" s="1"/>
  <c r="AD1383" i="2"/>
  <c r="AE1383" i="2" s="1"/>
  <c r="AF1383" i="2" s="1"/>
  <c r="AD1395" i="2"/>
  <c r="AE1395" i="2" s="1"/>
  <c r="AF1395" i="2" s="1"/>
  <c r="AD1399" i="2"/>
  <c r="AE1399" i="2" s="1"/>
  <c r="AF1399" i="2" s="1"/>
  <c r="AD1411" i="2"/>
  <c r="AE1411" i="2" s="1"/>
  <c r="AF1411" i="2" s="1"/>
  <c r="AD1415" i="2"/>
  <c r="AE1415" i="2" s="1"/>
  <c r="AF1415" i="2" s="1"/>
  <c r="AD1427" i="2"/>
  <c r="AE1427" i="2" s="1"/>
  <c r="AF1427" i="2" s="1"/>
  <c r="AD1431" i="2"/>
  <c r="AE1431" i="2" s="1"/>
  <c r="AF1431" i="2" s="1"/>
  <c r="AD1443" i="2"/>
  <c r="AE1443" i="2" s="1"/>
  <c r="AF1443" i="2" s="1"/>
  <c r="AD1447" i="2"/>
  <c r="AE1447" i="2" s="1"/>
  <c r="AF1447" i="2" s="1"/>
  <c r="AD1459" i="2"/>
  <c r="AE1459" i="2" s="1"/>
  <c r="AF1459" i="2" s="1"/>
  <c r="AD1463" i="2"/>
  <c r="AE1463" i="2" s="1"/>
  <c r="AF1463" i="2" s="1"/>
  <c r="AD1475" i="2"/>
  <c r="AE1475" i="2" s="1"/>
  <c r="AF1475" i="2" s="1"/>
  <c r="AD1479" i="2"/>
  <c r="AE1479" i="2" s="1"/>
  <c r="AF1479" i="2" s="1"/>
  <c r="AD1491" i="2"/>
  <c r="AE1491" i="2" s="1"/>
  <c r="AF1491" i="2" s="1"/>
  <c r="AD1495" i="2"/>
  <c r="AE1495" i="2" s="1"/>
  <c r="AF1495" i="2" s="1"/>
  <c r="AD1507" i="2"/>
  <c r="AE1507" i="2" s="1"/>
  <c r="AF1507" i="2" s="1"/>
  <c r="AD1511" i="2"/>
  <c r="AE1511" i="2" s="1"/>
  <c r="AF1511" i="2" s="1"/>
  <c r="AD1523" i="2"/>
  <c r="AE1523" i="2" s="1"/>
  <c r="AF1523" i="2" s="1"/>
  <c r="AD1527" i="2"/>
  <c r="AE1527" i="2" s="1"/>
  <c r="AF1527" i="2" s="1"/>
  <c r="AD1539" i="2"/>
  <c r="AE1539" i="2" s="1"/>
  <c r="AF1539" i="2" s="1"/>
  <c r="AD1543" i="2"/>
  <c r="AE1543" i="2" s="1"/>
  <c r="AF1543" i="2" s="1"/>
  <c r="AD1555" i="2"/>
  <c r="AE1555" i="2" s="1"/>
  <c r="AF1555" i="2" s="1"/>
  <c r="AD1559" i="2"/>
  <c r="AE1559" i="2" s="1"/>
  <c r="AF1559" i="2" s="1"/>
  <c r="AD1571" i="2"/>
  <c r="AE1571" i="2" s="1"/>
  <c r="AF1571" i="2" s="1"/>
  <c r="AD1575" i="2"/>
  <c r="AE1575" i="2" s="1"/>
  <c r="AF1575" i="2" s="1"/>
  <c r="AD1587" i="2"/>
  <c r="AE1587" i="2" s="1"/>
  <c r="AF1587" i="2" s="1"/>
  <c r="AD1591" i="2"/>
  <c r="AE1591" i="2" s="1"/>
  <c r="AF1591" i="2" s="1"/>
  <c r="AD1603" i="2"/>
  <c r="AE1603" i="2" s="1"/>
  <c r="AF1603" i="2" s="1"/>
  <c r="AD1607" i="2"/>
  <c r="AE1607" i="2" s="1"/>
  <c r="AF1607" i="2" s="1"/>
  <c r="AD1615" i="2"/>
  <c r="AE1615" i="2" s="1"/>
  <c r="AF1615" i="2" s="1"/>
  <c r="AD1623" i="2"/>
  <c r="AE1623" i="2" s="1"/>
  <c r="AF1623" i="2" s="1"/>
  <c r="AD1631" i="2"/>
  <c r="AE1631" i="2" s="1"/>
  <c r="AF1631" i="2" s="1"/>
  <c r="AD1639" i="2"/>
  <c r="AE1639" i="2" s="1"/>
  <c r="AF1639" i="2" s="1"/>
  <c r="AD1647" i="2"/>
  <c r="AE1647" i="2" s="1"/>
  <c r="AF1647" i="2" s="1"/>
  <c r="AD1655" i="2"/>
  <c r="AE1655" i="2" s="1"/>
  <c r="AF1655" i="2" s="1"/>
  <c r="AD1663" i="2"/>
  <c r="AE1663" i="2" s="1"/>
  <c r="AF1663" i="2" s="1"/>
  <c r="AD1671" i="2"/>
  <c r="AE1671" i="2" s="1"/>
  <c r="AF1671" i="2" s="1"/>
  <c r="AD1679" i="2"/>
  <c r="AE1679" i="2" s="1"/>
  <c r="AF1679" i="2" s="1"/>
  <c r="AD1687" i="2"/>
  <c r="AE1687" i="2" s="1"/>
  <c r="AF1687" i="2" s="1"/>
  <c r="AD1695" i="2"/>
  <c r="AE1695" i="2" s="1"/>
  <c r="AF1695" i="2" s="1"/>
  <c r="AD1703" i="2"/>
  <c r="AE1703" i="2" s="1"/>
  <c r="AF1703" i="2" s="1"/>
  <c r="AD1711" i="2"/>
  <c r="AE1711" i="2" s="1"/>
  <c r="AF1711" i="2" s="1"/>
  <c r="AD1719" i="2"/>
  <c r="AE1719" i="2" s="1"/>
  <c r="AF1719" i="2" s="1"/>
  <c r="AD1727" i="2"/>
  <c r="AE1727" i="2" s="1"/>
  <c r="AF1727" i="2" s="1"/>
  <c r="AD1735" i="2"/>
  <c r="AE1735" i="2" s="1"/>
  <c r="AF1735" i="2" s="1"/>
  <c r="AD1743" i="2"/>
  <c r="AE1743" i="2" s="1"/>
  <c r="AF1743" i="2" s="1"/>
  <c r="AD1751" i="2"/>
  <c r="AE1751" i="2" s="1"/>
  <c r="AF1751" i="2" s="1"/>
  <c r="AD1759" i="2"/>
  <c r="AE1759" i="2" s="1"/>
  <c r="AF1759" i="2" s="1"/>
  <c r="AD1767" i="2"/>
  <c r="AE1767" i="2" s="1"/>
  <c r="AF1767" i="2" s="1"/>
  <c r="AD1775" i="2"/>
  <c r="AE1775" i="2" s="1"/>
  <c r="AF1775" i="2" s="1"/>
  <c r="AD1783" i="2"/>
  <c r="AE1783" i="2" s="1"/>
  <c r="AF1783" i="2" s="1"/>
  <c r="AB14" i="2"/>
  <c r="AD1256" i="2"/>
  <c r="AE1256" i="2" s="1"/>
  <c r="AF1256" i="2" s="1"/>
  <c r="AD1260" i="2"/>
  <c r="AE1260" i="2" s="1"/>
  <c r="AF1260" i="2" s="1"/>
  <c r="AD1272" i="2"/>
  <c r="AE1272" i="2" s="1"/>
  <c r="AF1272" i="2" s="1"/>
  <c r="AD1276" i="2"/>
  <c r="AE1276" i="2" s="1"/>
  <c r="AF1276" i="2" s="1"/>
  <c r="AD1288" i="2"/>
  <c r="AE1288" i="2" s="1"/>
  <c r="AF1288" i="2" s="1"/>
  <c r="AD1292" i="2"/>
  <c r="AE1292" i="2" s="1"/>
  <c r="AF1292" i="2" s="1"/>
  <c r="AD1304" i="2"/>
  <c r="AE1304" i="2" s="1"/>
  <c r="AF1304" i="2" s="1"/>
  <c r="AD1308" i="2"/>
  <c r="AE1308" i="2" s="1"/>
  <c r="AF1308" i="2" s="1"/>
  <c r="AD1320" i="2"/>
  <c r="AE1320" i="2" s="1"/>
  <c r="AF1320" i="2" s="1"/>
  <c r="AD1324" i="2"/>
  <c r="AE1324" i="2" s="1"/>
  <c r="AF1324" i="2" s="1"/>
  <c r="AD1336" i="2"/>
  <c r="AE1336" i="2" s="1"/>
  <c r="AF1336" i="2" s="1"/>
  <c r="AD1340" i="2"/>
  <c r="AE1340" i="2" s="1"/>
  <c r="AF1340" i="2" s="1"/>
  <c r="AD1352" i="2"/>
  <c r="AE1352" i="2" s="1"/>
  <c r="AF1352" i="2" s="1"/>
  <c r="AD1356" i="2"/>
  <c r="AE1356" i="2" s="1"/>
  <c r="AF1356" i="2" s="1"/>
  <c r="AD1368" i="2"/>
  <c r="AE1368" i="2" s="1"/>
  <c r="AF1368" i="2" s="1"/>
  <c r="AD1372" i="2"/>
  <c r="AE1372" i="2" s="1"/>
  <c r="AF1372" i="2" s="1"/>
  <c r="AD1384" i="2"/>
  <c r="AE1384" i="2" s="1"/>
  <c r="AF1384" i="2" s="1"/>
  <c r="AD1388" i="2"/>
  <c r="AE1388" i="2" s="1"/>
  <c r="AF1388" i="2" s="1"/>
  <c r="AD1400" i="2"/>
  <c r="AE1400" i="2" s="1"/>
  <c r="AF1400" i="2" s="1"/>
  <c r="AD1404" i="2"/>
  <c r="AE1404" i="2" s="1"/>
  <c r="AF1404" i="2" s="1"/>
  <c r="AD1416" i="2"/>
  <c r="AE1416" i="2" s="1"/>
  <c r="AF1416" i="2" s="1"/>
  <c r="AD1420" i="2"/>
  <c r="AE1420" i="2" s="1"/>
  <c r="AF1420" i="2" s="1"/>
  <c r="AD1432" i="2"/>
  <c r="AE1432" i="2" s="1"/>
  <c r="AF1432" i="2" s="1"/>
  <c r="AD1436" i="2"/>
  <c r="AE1436" i="2" s="1"/>
  <c r="AF1436" i="2" s="1"/>
  <c r="AD1448" i="2"/>
  <c r="AE1448" i="2" s="1"/>
  <c r="AF1448" i="2" s="1"/>
  <c r="AD1452" i="2"/>
  <c r="AE1452" i="2" s="1"/>
  <c r="AF1452" i="2" s="1"/>
  <c r="AD1464" i="2"/>
  <c r="AE1464" i="2" s="1"/>
  <c r="AF1464" i="2" s="1"/>
  <c r="AD1468" i="2"/>
  <c r="AE1468" i="2" s="1"/>
  <c r="AF1468" i="2" s="1"/>
  <c r="AD1480" i="2"/>
  <c r="AE1480" i="2" s="1"/>
  <c r="AF1480" i="2" s="1"/>
  <c r="AD1484" i="2"/>
  <c r="AE1484" i="2" s="1"/>
  <c r="AF1484" i="2" s="1"/>
  <c r="AD1496" i="2"/>
  <c r="AE1496" i="2" s="1"/>
  <c r="AF1496" i="2" s="1"/>
  <c r="AD1500" i="2"/>
  <c r="AE1500" i="2" s="1"/>
  <c r="AF1500" i="2" s="1"/>
  <c r="AD1512" i="2"/>
  <c r="AE1512" i="2" s="1"/>
  <c r="AF1512" i="2" s="1"/>
  <c r="AD1516" i="2"/>
  <c r="AE1516" i="2" s="1"/>
  <c r="AF1516" i="2" s="1"/>
  <c r="AD1528" i="2"/>
  <c r="AE1528" i="2" s="1"/>
  <c r="AF1528" i="2" s="1"/>
  <c r="AD1532" i="2"/>
  <c r="AE1532" i="2" s="1"/>
  <c r="AF1532" i="2" s="1"/>
  <c r="AD1544" i="2"/>
  <c r="AE1544" i="2" s="1"/>
  <c r="AF1544" i="2" s="1"/>
  <c r="AD1548" i="2"/>
  <c r="AE1548" i="2" s="1"/>
  <c r="AF1548" i="2" s="1"/>
  <c r="AD1560" i="2"/>
  <c r="AE1560" i="2" s="1"/>
  <c r="AF1560" i="2" s="1"/>
  <c r="AD1564" i="2"/>
  <c r="AE1564" i="2" s="1"/>
  <c r="AF1564" i="2" s="1"/>
  <c r="AD1576" i="2"/>
  <c r="AE1576" i="2" s="1"/>
  <c r="AF1576" i="2" s="1"/>
  <c r="AD1580" i="2"/>
  <c r="AE1580" i="2" s="1"/>
  <c r="AF1580" i="2" s="1"/>
  <c r="AD1592" i="2"/>
  <c r="AE1592" i="2" s="1"/>
  <c r="AF1592" i="2" s="1"/>
  <c r="AD1596" i="2"/>
  <c r="AE1596" i="2" s="1"/>
  <c r="AF1596" i="2" s="1"/>
  <c r="AD1608" i="2"/>
  <c r="AE1608" i="2" s="1"/>
  <c r="AF1608" i="2" s="1"/>
  <c r="AD1616" i="2"/>
  <c r="AE1616" i="2" s="1"/>
  <c r="AF1616" i="2" s="1"/>
  <c r="AD1624" i="2"/>
  <c r="AE1624" i="2" s="1"/>
  <c r="AF1624" i="2" s="1"/>
  <c r="AD1640" i="2"/>
  <c r="AE1640" i="2" s="1"/>
  <c r="AF1640" i="2" s="1"/>
  <c r="AD1648" i="2"/>
  <c r="AE1648" i="2" s="1"/>
  <c r="AF1648" i="2" s="1"/>
  <c r="AD1656" i="2"/>
  <c r="AE1656" i="2" s="1"/>
  <c r="AF1656" i="2" s="1"/>
  <c r="AD1664" i="2"/>
  <c r="AE1664" i="2" s="1"/>
  <c r="AF1664" i="2" s="1"/>
  <c r="AD1672" i="2"/>
  <c r="AE1672" i="2" s="1"/>
  <c r="AF1672" i="2" s="1"/>
  <c r="AD1680" i="2"/>
  <c r="AE1680" i="2" s="1"/>
  <c r="AF1680" i="2" s="1"/>
  <c r="AD1688" i="2"/>
  <c r="AE1688" i="2" s="1"/>
  <c r="AF1688" i="2" s="1"/>
  <c r="AD1696" i="2"/>
  <c r="AE1696" i="2" s="1"/>
  <c r="AF1696" i="2" s="1"/>
  <c r="AD1704" i="2"/>
  <c r="AE1704" i="2" s="1"/>
  <c r="AF1704" i="2" s="1"/>
  <c r="AD1712" i="2"/>
  <c r="AE1712" i="2" s="1"/>
  <c r="AF1712" i="2" s="1"/>
  <c r="AD1720" i="2"/>
  <c r="AE1720" i="2" s="1"/>
  <c r="AF1720" i="2" s="1"/>
  <c r="AD1728" i="2"/>
  <c r="AE1728" i="2" s="1"/>
  <c r="AF1728" i="2" s="1"/>
  <c r="AD1736" i="2"/>
  <c r="AE1736" i="2" s="1"/>
  <c r="AF1736" i="2" s="1"/>
  <c r="AB12" i="2"/>
  <c r="AD1744" i="2"/>
  <c r="AE1744" i="2" s="1"/>
  <c r="AF1744" i="2" s="1"/>
  <c r="AD1752" i="2"/>
  <c r="AE1752" i="2" s="1"/>
  <c r="AF1752" i="2" s="1"/>
  <c r="AD1760" i="2"/>
  <c r="AE1760" i="2" s="1"/>
  <c r="AF1760" i="2" s="1"/>
  <c r="AD1768" i="2"/>
  <c r="AE1768" i="2" s="1"/>
  <c r="AF1768" i="2" s="1"/>
  <c r="AD1776" i="2"/>
  <c r="AE1776" i="2" s="1"/>
  <c r="AF1776" i="2" s="1"/>
  <c r="AD1784" i="2"/>
  <c r="AE1784" i="2" s="1"/>
  <c r="AF1784" i="2" s="1"/>
  <c r="AD1792" i="2"/>
  <c r="AE1792" i="2" s="1"/>
  <c r="AF1792" i="2" s="1"/>
  <c r="AD1800" i="2"/>
  <c r="AE1800" i="2" s="1"/>
  <c r="AF1800" i="2" s="1"/>
  <c r="AD1808" i="2"/>
  <c r="AE1808" i="2" s="1"/>
  <c r="AF1808" i="2" s="1"/>
  <c r="AD1816" i="2"/>
  <c r="AE1816" i="2" s="1"/>
  <c r="AF1816" i="2" s="1"/>
  <c r="AD1832" i="2"/>
  <c r="AE1832" i="2" s="1"/>
  <c r="AF1832" i="2" s="1"/>
  <c r="AD1840" i="2"/>
  <c r="AE1840" i="2" s="1"/>
  <c r="AF1840" i="2" s="1"/>
  <c r="AD1848" i="2"/>
  <c r="AE1848" i="2" s="1"/>
  <c r="AF1848" i="2" s="1"/>
  <c r="AD1856" i="2"/>
  <c r="AE1856" i="2" s="1"/>
  <c r="AF1856" i="2" s="1"/>
  <c r="AD1864" i="2"/>
  <c r="AE1864" i="2" s="1"/>
  <c r="AF1864" i="2" s="1"/>
  <c r="AD1872" i="2"/>
  <c r="AE1872" i="2" s="1"/>
  <c r="AF1872" i="2" s="1"/>
  <c r="AD1880" i="2"/>
  <c r="AE1880" i="2" s="1"/>
  <c r="AF1880" i="2" s="1"/>
  <c r="AD1896" i="2"/>
  <c r="AE1896" i="2" s="1"/>
  <c r="AF1896" i="2" s="1"/>
  <c r="AD1904" i="2"/>
  <c r="AE1904" i="2" s="1"/>
  <c r="AF1904" i="2" s="1"/>
  <c r="AD1912" i="2"/>
  <c r="AE1912" i="2" s="1"/>
  <c r="AF1912" i="2" s="1"/>
  <c r="AD1920" i="2"/>
  <c r="AE1920" i="2" s="1"/>
  <c r="AF1920" i="2" s="1"/>
  <c r="AD1928" i="2"/>
  <c r="AE1928" i="2" s="1"/>
  <c r="AF1928" i="2" s="1"/>
  <c r="AD1936" i="2"/>
  <c r="AE1936" i="2" s="1"/>
  <c r="AF1936" i="2" s="1"/>
  <c r="AD1944" i="2"/>
  <c r="AE1944" i="2" s="1"/>
  <c r="AF1944" i="2" s="1"/>
  <c r="AD1952" i="2"/>
  <c r="AE1952" i="2" s="1"/>
  <c r="AF1952" i="2" s="1"/>
  <c r="AD1960" i="2"/>
  <c r="AE1960" i="2" s="1"/>
  <c r="AF1960" i="2" s="1"/>
  <c r="AD1968" i="2"/>
  <c r="AE1968" i="2" s="1"/>
  <c r="AF1968" i="2" s="1"/>
  <c r="AD1976" i="2"/>
  <c r="AE1976" i="2" s="1"/>
  <c r="AF1976" i="2" s="1"/>
  <c r="AD1984" i="2"/>
  <c r="AE1984" i="2" s="1"/>
  <c r="AF1984" i="2" s="1"/>
  <c r="AD1992" i="2"/>
  <c r="AE1992" i="2" s="1"/>
  <c r="AF1992" i="2" s="1"/>
  <c r="AD2000" i="2"/>
  <c r="AE2000" i="2" s="1"/>
  <c r="AF2000" i="2" s="1"/>
  <c r="AD2008" i="2"/>
  <c r="AE2008" i="2" s="1"/>
  <c r="AF2008" i="2" s="1"/>
  <c r="AD2016" i="2"/>
  <c r="AE2016" i="2" s="1"/>
  <c r="AF2016" i="2" s="1"/>
  <c r="AD2024" i="2"/>
  <c r="AE2024" i="2" s="1"/>
  <c r="AF2024" i="2" s="1"/>
  <c r="AD2032" i="2"/>
  <c r="AE2032" i="2" s="1"/>
  <c r="AF2032" i="2" s="1"/>
  <c r="AD2040" i="2"/>
  <c r="AE2040" i="2" s="1"/>
  <c r="AF2040" i="2" s="1"/>
  <c r="AD2048" i="2"/>
  <c r="AE2048" i="2" s="1"/>
  <c r="AF2048" i="2" s="1"/>
  <c r="AD2056" i="2"/>
  <c r="AE2056" i="2" s="1"/>
  <c r="AF2056" i="2" s="1"/>
  <c r="AD2064" i="2"/>
  <c r="AE2064" i="2" s="1"/>
  <c r="AF2064" i="2" s="1"/>
  <c r="AD2072" i="2"/>
  <c r="AE2072" i="2" s="1"/>
  <c r="AF2072" i="2" s="1"/>
  <c r="AD2088" i="2"/>
  <c r="AE2088" i="2" s="1"/>
  <c r="AF2088" i="2" s="1"/>
  <c r="AD2096" i="2"/>
  <c r="AE2096" i="2" s="1"/>
  <c r="AF2096" i="2" s="1"/>
  <c r="AD2104" i="2"/>
  <c r="AE2104" i="2" s="1"/>
  <c r="AF2104" i="2" s="1"/>
  <c r="AD2112" i="2"/>
  <c r="AE2112" i="2" s="1"/>
  <c r="AF2112" i="2" s="1"/>
  <c r="AD2120" i="2"/>
  <c r="AE2120" i="2" s="1"/>
  <c r="AF2120" i="2" s="1"/>
  <c r="AD2128" i="2"/>
  <c r="AE2128" i="2" s="1"/>
  <c r="AF2128" i="2" s="1"/>
  <c r="AD2136" i="2"/>
  <c r="AE2136" i="2" s="1"/>
  <c r="AF2136" i="2" s="1"/>
  <c r="AD2152" i="2"/>
  <c r="AE2152" i="2" s="1"/>
  <c r="AF2152" i="2" s="1"/>
  <c r="AD2160" i="2"/>
  <c r="AE2160" i="2" s="1"/>
  <c r="AF2160" i="2" s="1"/>
  <c r="AD2168" i="2"/>
  <c r="AE2168" i="2" s="1"/>
  <c r="AF2168" i="2" s="1"/>
  <c r="AD2176" i="2"/>
  <c r="AE2176" i="2" s="1"/>
  <c r="AF2176" i="2" s="1"/>
  <c r="AD2184" i="2"/>
  <c r="AE2184" i="2" s="1"/>
  <c r="AF2184" i="2" s="1"/>
  <c r="AD2192" i="2"/>
  <c r="AE2192" i="2" s="1"/>
  <c r="AF2192" i="2" s="1"/>
  <c r="AD2200" i="2"/>
  <c r="AE2200" i="2" s="1"/>
  <c r="AF2200" i="2" s="1"/>
  <c r="AD2208" i="2"/>
  <c r="AE2208" i="2" s="1"/>
  <c r="AF2208" i="2" s="1"/>
  <c r="AD2216" i="2"/>
  <c r="AE2216" i="2" s="1"/>
  <c r="AF2216" i="2" s="1"/>
  <c r="AD2224" i="2"/>
  <c r="AE2224" i="2" s="1"/>
  <c r="AF2224" i="2" s="1"/>
  <c r="AD2232" i="2"/>
  <c r="AE2232" i="2" s="1"/>
  <c r="AF2232" i="2" s="1"/>
  <c r="AD2240" i="2"/>
  <c r="AE2240" i="2" s="1"/>
  <c r="AF2240" i="2" s="1"/>
  <c r="AD2248" i="2"/>
  <c r="AE2248" i="2" s="1"/>
  <c r="AF2248" i="2" s="1"/>
  <c r="AD2256" i="2"/>
  <c r="AE2256" i="2" s="1"/>
  <c r="AF2256" i="2" s="1"/>
  <c r="AD2264" i="2"/>
  <c r="AE2264" i="2" s="1"/>
  <c r="AF2264" i="2" s="1"/>
  <c r="AD2272" i="2"/>
  <c r="AE2272" i="2" s="1"/>
  <c r="AF2272" i="2" s="1"/>
  <c r="AD2280" i="2"/>
  <c r="AE2280" i="2" s="1"/>
  <c r="AF2280" i="2" s="1"/>
  <c r="AD2288" i="2"/>
  <c r="AE2288" i="2" s="1"/>
  <c r="AF2288" i="2" s="1"/>
  <c r="AD2296" i="2"/>
  <c r="AE2296" i="2" s="1"/>
  <c r="AF2296" i="2" s="1"/>
  <c r="AD2304" i="2"/>
  <c r="AE2304" i="2" s="1"/>
  <c r="AF2304" i="2" s="1"/>
  <c r="AD2312" i="2"/>
  <c r="AE2312" i="2" s="1"/>
  <c r="AF2312" i="2" s="1"/>
  <c r="AD2320" i="2"/>
  <c r="AE2320" i="2" s="1"/>
  <c r="AF2320" i="2" s="1"/>
  <c r="AD2328" i="2"/>
  <c r="AE2328" i="2" s="1"/>
  <c r="AF2328" i="2" s="1"/>
  <c r="AD2344" i="2"/>
  <c r="AE2344" i="2" s="1"/>
  <c r="AF2344" i="2" s="1"/>
  <c r="AD2352" i="2"/>
  <c r="AE2352" i="2" s="1"/>
  <c r="AF2352" i="2" s="1"/>
  <c r="AD2360" i="2"/>
  <c r="AE2360" i="2" s="1"/>
  <c r="AF2360" i="2" s="1"/>
  <c r="AD2368" i="2"/>
  <c r="AE2368" i="2" s="1"/>
  <c r="AF2368" i="2" s="1"/>
  <c r="AD2376" i="2"/>
  <c r="AE2376" i="2" s="1"/>
  <c r="AF2376" i="2" s="1"/>
  <c r="AD2384" i="2"/>
  <c r="AE2384" i="2" s="1"/>
  <c r="AF2384" i="2" s="1"/>
  <c r="AD2392" i="2"/>
  <c r="AE2392" i="2" s="1"/>
  <c r="AF2392" i="2" s="1"/>
  <c r="AD2408" i="2"/>
  <c r="AE2408" i="2" s="1"/>
  <c r="AF2408" i="2" s="1"/>
  <c r="AD2420" i="2"/>
  <c r="AE2420" i="2" s="1"/>
  <c r="AF2420" i="2" s="1"/>
  <c r="AD2440" i="2"/>
  <c r="AE2440" i="2" s="1"/>
  <c r="AF2440" i="2" s="1"/>
  <c r="AD2452" i="2"/>
  <c r="AE2452" i="2" s="1"/>
  <c r="AF2452" i="2" s="1"/>
  <c r="AD2472" i="2"/>
  <c r="AE2472" i="2" s="1"/>
  <c r="AF2472" i="2" s="1"/>
  <c r="AD2484" i="2"/>
  <c r="AE2484" i="2" s="1"/>
  <c r="AF2484" i="2" s="1"/>
  <c r="AD2504" i="2"/>
  <c r="AE2504" i="2" s="1"/>
  <c r="AF2504" i="2" s="1"/>
  <c r="AD1791" i="2"/>
  <c r="AE1791" i="2" s="1"/>
  <c r="AF1791" i="2" s="1"/>
  <c r="AD1799" i="2"/>
  <c r="AE1799" i="2" s="1"/>
  <c r="AF1799" i="2" s="1"/>
  <c r="AD1807" i="2"/>
  <c r="AE1807" i="2" s="1"/>
  <c r="AF1807" i="2" s="1"/>
  <c r="AD1815" i="2"/>
  <c r="AE1815" i="2" s="1"/>
  <c r="AF1815" i="2" s="1"/>
  <c r="AD1823" i="2"/>
  <c r="AE1823" i="2" s="1"/>
  <c r="AF1823" i="2" s="1"/>
  <c r="AD1831" i="2"/>
  <c r="AE1831" i="2" s="1"/>
  <c r="AF1831" i="2" s="1"/>
  <c r="AD1839" i="2"/>
  <c r="AE1839" i="2" s="1"/>
  <c r="AF1839" i="2" s="1"/>
  <c r="AD1847" i="2"/>
  <c r="AE1847" i="2" s="1"/>
  <c r="AF1847" i="2" s="1"/>
  <c r="AD1855" i="2"/>
  <c r="AE1855" i="2" s="1"/>
  <c r="AF1855" i="2" s="1"/>
  <c r="AD1863" i="2"/>
  <c r="AE1863" i="2" s="1"/>
  <c r="AF1863" i="2" s="1"/>
  <c r="AD1871" i="2"/>
  <c r="AE1871" i="2" s="1"/>
  <c r="AF1871" i="2" s="1"/>
  <c r="AD1879" i="2"/>
  <c r="AE1879" i="2" s="1"/>
  <c r="AF1879" i="2" s="1"/>
  <c r="AD1887" i="2"/>
  <c r="AE1887" i="2" s="1"/>
  <c r="AF1887" i="2" s="1"/>
  <c r="AD1895" i="2"/>
  <c r="AE1895" i="2" s="1"/>
  <c r="AF1895" i="2" s="1"/>
  <c r="AD1903" i="2"/>
  <c r="AE1903" i="2" s="1"/>
  <c r="AF1903" i="2" s="1"/>
  <c r="AD1911" i="2"/>
  <c r="AE1911" i="2" s="1"/>
  <c r="AF1911" i="2" s="1"/>
  <c r="AD1919" i="2"/>
  <c r="AE1919" i="2" s="1"/>
  <c r="AF1919" i="2" s="1"/>
  <c r="AD1927" i="2"/>
  <c r="AE1927" i="2" s="1"/>
  <c r="AF1927" i="2" s="1"/>
  <c r="AD1935" i="2"/>
  <c r="AE1935" i="2" s="1"/>
  <c r="AF1935" i="2" s="1"/>
  <c r="AD1943" i="2"/>
  <c r="AE1943" i="2" s="1"/>
  <c r="AF1943" i="2" s="1"/>
  <c r="AD1951" i="2"/>
  <c r="AE1951" i="2" s="1"/>
  <c r="AF1951" i="2" s="1"/>
  <c r="AD1959" i="2"/>
  <c r="AE1959" i="2" s="1"/>
  <c r="AF1959" i="2" s="1"/>
  <c r="AD1967" i="2"/>
  <c r="AE1967" i="2" s="1"/>
  <c r="AF1967" i="2" s="1"/>
  <c r="AD1975" i="2"/>
  <c r="AE1975" i="2" s="1"/>
  <c r="AF1975" i="2" s="1"/>
  <c r="AD1983" i="2"/>
  <c r="AE1983" i="2" s="1"/>
  <c r="AF1983" i="2" s="1"/>
  <c r="AD1991" i="2"/>
  <c r="AE1991" i="2" s="1"/>
  <c r="AF1991" i="2" s="1"/>
  <c r="AD1999" i="2"/>
  <c r="AE1999" i="2" s="1"/>
  <c r="AF1999" i="2" s="1"/>
  <c r="AD2007" i="2"/>
  <c r="AE2007" i="2" s="1"/>
  <c r="AF2007" i="2" s="1"/>
  <c r="AD2015" i="2"/>
  <c r="AE2015" i="2" s="1"/>
  <c r="AF2015" i="2" s="1"/>
  <c r="AD2023" i="2"/>
  <c r="AE2023" i="2" s="1"/>
  <c r="AF2023" i="2" s="1"/>
  <c r="AD2031" i="2"/>
  <c r="AE2031" i="2" s="1"/>
  <c r="AF2031" i="2" s="1"/>
  <c r="AD2039" i="2"/>
  <c r="AE2039" i="2" s="1"/>
  <c r="AF2039" i="2" s="1"/>
  <c r="AD2047" i="2"/>
  <c r="AE2047" i="2" s="1"/>
  <c r="AF2047" i="2" s="1"/>
  <c r="AD2055" i="2"/>
  <c r="AE2055" i="2" s="1"/>
  <c r="AF2055" i="2" s="1"/>
  <c r="AD2063" i="2"/>
  <c r="AE2063" i="2" s="1"/>
  <c r="AF2063" i="2" s="1"/>
  <c r="AD2071" i="2"/>
  <c r="AE2071" i="2" s="1"/>
  <c r="AF2071" i="2" s="1"/>
  <c r="AD2079" i="2"/>
  <c r="AE2079" i="2" s="1"/>
  <c r="AF2079" i="2" s="1"/>
  <c r="AD2087" i="2"/>
  <c r="AE2087" i="2" s="1"/>
  <c r="AF2087" i="2" s="1"/>
  <c r="AD2095" i="2"/>
  <c r="AE2095" i="2" s="1"/>
  <c r="AF2095" i="2" s="1"/>
  <c r="AD2103" i="2"/>
  <c r="AE2103" i="2" s="1"/>
  <c r="AF2103" i="2" s="1"/>
  <c r="AD2111" i="2"/>
  <c r="AE2111" i="2" s="1"/>
  <c r="AF2111" i="2" s="1"/>
  <c r="AD2119" i="2"/>
  <c r="AE2119" i="2" s="1"/>
  <c r="AF2119" i="2" s="1"/>
  <c r="AD2127" i="2"/>
  <c r="AE2127" i="2" s="1"/>
  <c r="AF2127" i="2" s="1"/>
  <c r="AD2135" i="2"/>
  <c r="AE2135" i="2" s="1"/>
  <c r="AF2135" i="2" s="1"/>
  <c r="AD2143" i="2"/>
  <c r="AE2143" i="2" s="1"/>
  <c r="AF2143" i="2" s="1"/>
  <c r="AD2151" i="2"/>
  <c r="AE2151" i="2" s="1"/>
  <c r="AF2151" i="2" s="1"/>
  <c r="AD2159" i="2"/>
  <c r="AE2159" i="2" s="1"/>
  <c r="AF2159" i="2" s="1"/>
  <c r="AD2167" i="2"/>
  <c r="AE2167" i="2" s="1"/>
  <c r="AF2167" i="2" s="1"/>
  <c r="AD2175" i="2"/>
  <c r="AE2175" i="2" s="1"/>
  <c r="AF2175" i="2" s="1"/>
  <c r="AD2183" i="2"/>
  <c r="AE2183" i="2" s="1"/>
  <c r="AF2183" i="2" s="1"/>
  <c r="AD2191" i="2"/>
  <c r="AE2191" i="2" s="1"/>
  <c r="AF2191" i="2" s="1"/>
  <c r="AD2199" i="2"/>
  <c r="AE2199" i="2" s="1"/>
  <c r="AF2199" i="2" s="1"/>
  <c r="AD2207" i="2"/>
  <c r="AE2207" i="2" s="1"/>
  <c r="AF2207" i="2" s="1"/>
  <c r="AD2215" i="2"/>
  <c r="AE2215" i="2" s="1"/>
  <c r="AF2215" i="2" s="1"/>
  <c r="AD2223" i="2"/>
  <c r="AE2223" i="2" s="1"/>
  <c r="AF2223" i="2" s="1"/>
  <c r="AD2231" i="2"/>
  <c r="AE2231" i="2" s="1"/>
  <c r="AF2231" i="2" s="1"/>
  <c r="AD2239" i="2"/>
  <c r="AE2239" i="2" s="1"/>
  <c r="AF2239" i="2" s="1"/>
  <c r="AD2247" i="2"/>
  <c r="AE2247" i="2" s="1"/>
  <c r="AF2247" i="2" s="1"/>
  <c r="AD2255" i="2"/>
  <c r="AE2255" i="2" s="1"/>
  <c r="AF2255" i="2" s="1"/>
  <c r="AD2263" i="2"/>
  <c r="AE2263" i="2" s="1"/>
  <c r="AF2263" i="2" s="1"/>
  <c r="AD2271" i="2"/>
  <c r="AE2271" i="2" s="1"/>
  <c r="AF2271" i="2" s="1"/>
  <c r="AD2279" i="2"/>
  <c r="AE2279" i="2" s="1"/>
  <c r="AF2279" i="2" s="1"/>
  <c r="AD2287" i="2"/>
  <c r="AE2287" i="2" s="1"/>
  <c r="AF2287" i="2" s="1"/>
  <c r="AD2295" i="2"/>
  <c r="AE2295" i="2" s="1"/>
  <c r="AF2295" i="2" s="1"/>
  <c r="AD2303" i="2"/>
  <c r="AE2303" i="2" s="1"/>
  <c r="AF2303" i="2" s="1"/>
  <c r="AD2311" i="2"/>
  <c r="AE2311" i="2" s="1"/>
  <c r="AF2311" i="2" s="1"/>
  <c r="AD2319" i="2"/>
  <c r="AE2319" i="2" s="1"/>
  <c r="AF2319" i="2" s="1"/>
  <c r="AD2327" i="2"/>
  <c r="AE2327" i="2" s="1"/>
  <c r="AF2327" i="2" s="1"/>
  <c r="AD2335" i="2"/>
  <c r="AE2335" i="2" s="1"/>
  <c r="AF2335" i="2" s="1"/>
  <c r="AD2343" i="2"/>
  <c r="AE2343" i="2" s="1"/>
  <c r="AF2343" i="2" s="1"/>
  <c r="AD2351" i="2"/>
  <c r="AE2351" i="2" s="1"/>
  <c r="AF2351" i="2" s="1"/>
  <c r="AD2359" i="2"/>
  <c r="AE2359" i="2" s="1"/>
  <c r="AF2359" i="2" s="1"/>
  <c r="AD2367" i="2"/>
  <c r="AE2367" i="2" s="1"/>
  <c r="AF2367" i="2" s="1"/>
  <c r="AD2375" i="2"/>
  <c r="AE2375" i="2" s="1"/>
  <c r="AF2375" i="2" s="1"/>
  <c r="AD2383" i="2"/>
  <c r="AE2383" i="2" s="1"/>
  <c r="AF2383" i="2" s="1"/>
  <c r="AD2391" i="2"/>
  <c r="AE2391" i="2" s="1"/>
  <c r="AF2391" i="2" s="1"/>
  <c r="AD2399" i="2"/>
  <c r="AE2399" i="2" s="1"/>
  <c r="AF2399" i="2" s="1"/>
  <c r="AD2419" i="2"/>
  <c r="AE2419" i="2" s="1"/>
  <c r="AF2419" i="2" s="1"/>
  <c r="AD2431" i="2"/>
  <c r="AE2431" i="2" s="1"/>
  <c r="AF2431" i="2" s="1"/>
  <c r="AD2451" i="2"/>
  <c r="AE2451" i="2" s="1"/>
  <c r="AF2451" i="2" s="1"/>
  <c r="AD2463" i="2"/>
  <c r="AE2463" i="2" s="1"/>
  <c r="AF2463" i="2" s="1"/>
  <c r="AD2483" i="2"/>
  <c r="AE2483" i="2" s="1"/>
  <c r="AF2483" i="2" s="1"/>
  <c r="AD2495" i="2"/>
  <c r="AE2495" i="2" s="1"/>
  <c r="AF2495" i="2" s="1"/>
  <c r="AD19" i="2"/>
  <c r="AE19" i="2" s="1"/>
  <c r="AF19" i="2" s="1"/>
  <c r="AD23" i="2"/>
  <c r="AE23" i="2" s="1"/>
  <c r="AF23" i="2" s="1"/>
  <c r="AD27" i="2"/>
  <c r="AE27" i="2" s="1"/>
  <c r="AF27" i="2" s="1"/>
  <c r="AD31" i="2"/>
  <c r="AE31" i="2" s="1"/>
  <c r="AF31" i="2" s="1"/>
  <c r="AD35" i="2"/>
  <c r="AE35" i="2" s="1"/>
  <c r="AF35" i="2" s="1"/>
  <c r="AD39" i="2"/>
  <c r="AE39" i="2" s="1"/>
  <c r="AF39" i="2" s="1"/>
  <c r="AD43" i="2"/>
  <c r="AE43" i="2" s="1"/>
  <c r="AF43" i="2" s="1"/>
  <c r="AD47" i="2"/>
  <c r="AE47" i="2" s="1"/>
  <c r="AF47" i="2" s="1"/>
  <c r="AD51" i="2"/>
  <c r="AE51" i="2" s="1"/>
  <c r="AF51" i="2" s="1"/>
  <c r="AD55" i="2"/>
  <c r="AE55" i="2" s="1"/>
  <c r="AF55" i="2" s="1"/>
  <c r="AD59" i="2"/>
  <c r="AE59" i="2" s="1"/>
  <c r="AF59" i="2" s="1"/>
  <c r="AD63" i="2"/>
  <c r="AE63" i="2" s="1"/>
  <c r="AF63" i="2" s="1"/>
  <c r="AD67" i="2"/>
  <c r="AE67" i="2" s="1"/>
  <c r="AF67" i="2" s="1"/>
  <c r="AD71" i="2"/>
  <c r="AE71" i="2" s="1"/>
  <c r="AF71" i="2" s="1"/>
  <c r="AD75" i="2"/>
  <c r="AE75" i="2" s="1"/>
  <c r="AF75" i="2" s="1"/>
  <c r="AD79" i="2"/>
  <c r="AE79" i="2" s="1"/>
  <c r="AF79" i="2" s="1"/>
  <c r="AD83" i="2"/>
  <c r="AE83" i="2" s="1"/>
  <c r="AF83" i="2" s="1"/>
  <c r="AD87" i="2"/>
  <c r="AE87" i="2" s="1"/>
  <c r="AF87" i="2" s="1"/>
  <c r="AD91" i="2"/>
  <c r="AE91" i="2" s="1"/>
  <c r="AF91" i="2" s="1"/>
  <c r="AD95" i="2"/>
  <c r="AE95" i="2" s="1"/>
  <c r="AF95" i="2" s="1"/>
  <c r="AD99" i="2"/>
  <c r="AE99" i="2" s="1"/>
  <c r="AF99" i="2" s="1"/>
  <c r="AD103" i="2"/>
  <c r="AE103" i="2" s="1"/>
  <c r="AF103" i="2" s="1"/>
  <c r="AD107" i="2"/>
  <c r="AE107" i="2" s="1"/>
  <c r="AF107" i="2" s="1"/>
  <c r="AD111" i="2"/>
  <c r="AE111" i="2" s="1"/>
  <c r="AF111" i="2" s="1"/>
  <c r="AD115" i="2"/>
  <c r="AE115" i="2" s="1"/>
  <c r="AF115" i="2" s="1"/>
  <c r="AD119" i="2"/>
  <c r="AE119" i="2" s="1"/>
  <c r="AF119" i="2" s="1"/>
  <c r="AD123" i="2"/>
  <c r="AE123" i="2" s="1"/>
  <c r="AF123" i="2" s="1"/>
  <c r="AD127" i="2"/>
  <c r="AE127" i="2" s="1"/>
  <c r="AF127" i="2" s="1"/>
  <c r="AD131" i="2"/>
  <c r="AE131" i="2" s="1"/>
  <c r="AF131" i="2" s="1"/>
  <c r="AD135" i="2"/>
  <c r="AE135" i="2" s="1"/>
  <c r="AF135" i="2" s="1"/>
  <c r="AD139" i="2"/>
  <c r="AE139" i="2" s="1"/>
  <c r="AF139" i="2" s="1"/>
  <c r="AD143" i="2"/>
  <c r="AE143" i="2" s="1"/>
  <c r="AF143" i="2" s="1"/>
  <c r="AD147" i="2"/>
  <c r="AE147" i="2" s="1"/>
  <c r="AF147" i="2" s="1"/>
  <c r="AD151" i="2"/>
  <c r="AE151" i="2" s="1"/>
  <c r="AF151" i="2" s="1"/>
  <c r="AD155" i="2"/>
  <c r="AE155" i="2" s="1"/>
  <c r="AF155" i="2" s="1"/>
  <c r="AD159" i="2"/>
  <c r="AE159" i="2" s="1"/>
  <c r="AF159" i="2" s="1"/>
  <c r="AD163" i="2"/>
  <c r="AE163" i="2" s="1"/>
  <c r="AF163" i="2" s="1"/>
  <c r="AD167" i="2"/>
  <c r="AE167" i="2" s="1"/>
  <c r="AF167" i="2" s="1"/>
  <c r="AD171" i="2"/>
  <c r="AE171" i="2" s="1"/>
  <c r="AF171" i="2" s="1"/>
  <c r="AD175" i="2"/>
  <c r="AE175" i="2" s="1"/>
  <c r="AF175" i="2" s="1"/>
  <c r="AD179" i="2"/>
  <c r="AE179" i="2" s="1"/>
  <c r="AF179" i="2" s="1"/>
  <c r="AD183" i="2"/>
  <c r="AE183" i="2" s="1"/>
  <c r="AF183" i="2" s="1"/>
  <c r="AD187" i="2"/>
  <c r="AE187" i="2" s="1"/>
  <c r="AF187" i="2" s="1"/>
  <c r="AD191" i="2"/>
  <c r="AE191" i="2" s="1"/>
  <c r="AF191" i="2" s="1"/>
  <c r="AD195" i="2"/>
  <c r="AE195" i="2" s="1"/>
  <c r="AF195" i="2" s="1"/>
  <c r="AD199" i="2"/>
  <c r="AE199" i="2" s="1"/>
  <c r="AF199" i="2" s="1"/>
  <c r="AD203" i="2"/>
  <c r="AE203" i="2" s="1"/>
  <c r="AF203" i="2" s="1"/>
  <c r="AD207" i="2"/>
  <c r="AE207" i="2" s="1"/>
  <c r="AF207" i="2" s="1"/>
  <c r="AD211" i="2"/>
  <c r="AE211" i="2" s="1"/>
  <c r="AF211" i="2" s="1"/>
  <c r="AD215" i="2"/>
  <c r="AE215" i="2" s="1"/>
  <c r="AF215" i="2" s="1"/>
  <c r="AD219" i="2"/>
  <c r="AE219" i="2" s="1"/>
  <c r="AF219" i="2" s="1"/>
  <c r="AD223" i="2"/>
  <c r="AE223" i="2" s="1"/>
  <c r="AF223" i="2" s="1"/>
  <c r="AD227" i="2"/>
  <c r="AE227" i="2" s="1"/>
  <c r="AF227" i="2" s="1"/>
  <c r="AD231" i="2"/>
  <c r="AE231" i="2" s="1"/>
  <c r="AF231" i="2" s="1"/>
  <c r="AD235" i="2"/>
  <c r="AE235" i="2" s="1"/>
  <c r="AF235" i="2" s="1"/>
  <c r="AD239" i="2"/>
  <c r="AE239" i="2" s="1"/>
  <c r="AF239" i="2" s="1"/>
  <c r="AD243" i="2"/>
  <c r="AE243" i="2" s="1"/>
  <c r="AF243" i="2" s="1"/>
  <c r="AD247" i="2"/>
  <c r="AE247" i="2" s="1"/>
  <c r="AF247" i="2" s="1"/>
  <c r="AD251" i="2"/>
  <c r="AE251" i="2" s="1"/>
  <c r="AF251" i="2" s="1"/>
  <c r="AD255" i="2"/>
  <c r="AE255" i="2" s="1"/>
  <c r="AF255" i="2" s="1"/>
  <c r="AD259" i="2"/>
  <c r="AE259" i="2" s="1"/>
  <c r="AF259" i="2" s="1"/>
  <c r="AD263" i="2"/>
  <c r="AE263" i="2" s="1"/>
  <c r="AF263" i="2" s="1"/>
  <c r="AD267" i="2"/>
  <c r="AE267" i="2" s="1"/>
  <c r="AF267" i="2" s="1"/>
  <c r="AD271" i="2"/>
  <c r="AE271" i="2" s="1"/>
  <c r="AF271" i="2" s="1"/>
  <c r="AD275" i="2"/>
  <c r="AE275" i="2" s="1"/>
  <c r="AF275" i="2" s="1"/>
  <c r="AD279" i="2"/>
  <c r="AE279" i="2" s="1"/>
  <c r="AF279" i="2" s="1"/>
  <c r="AD283" i="2"/>
  <c r="AE283" i="2" s="1"/>
  <c r="AF283" i="2" s="1"/>
  <c r="AD287" i="2"/>
  <c r="AE287" i="2" s="1"/>
  <c r="AF287" i="2" s="1"/>
  <c r="AD291" i="2"/>
  <c r="AE291" i="2" s="1"/>
  <c r="AF291" i="2" s="1"/>
  <c r="AD295" i="2"/>
  <c r="AE295" i="2" s="1"/>
  <c r="AF295" i="2" s="1"/>
  <c r="AD299" i="2"/>
  <c r="AE299" i="2" s="1"/>
  <c r="AF299" i="2" s="1"/>
  <c r="AD303" i="2"/>
  <c r="AE303" i="2" s="1"/>
  <c r="AF303" i="2" s="1"/>
  <c r="AD307" i="2"/>
  <c r="AE307" i="2" s="1"/>
  <c r="AF307" i="2" s="1"/>
  <c r="AD311" i="2"/>
  <c r="AE311" i="2" s="1"/>
  <c r="AF311" i="2" s="1"/>
  <c r="AD315" i="2"/>
  <c r="AE315" i="2" s="1"/>
  <c r="AF315" i="2" s="1"/>
  <c r="AD319" i="2"/>
  <c r="AE319" i="2" s="1"/>
  <c r="AF319" i="2" s="1"/>
  <c r="AD323" i="2"/>
  <c r="AE323" i="2" s="1"/>
  <c r="AF323" i="2" s="1"/>
  <c r="AD327" i="2"/>
  <c r="AE327" i="2" s="1"/>
  <c r="AF327" i="2" s="1"/>
  <c r="AD331" i="2"/>
  <c r="AE331" i="2" s="1"/>
  <c r="AF331" i="2" s="1"/>
  <c r="AD335" i="2"/>
  <c r="AE335" i="2" s="1"/>
  <c r="AF335" i="2" s="1"/>
  <c r="AD339" i="2"/>
  <c r="AE339" i="2" s="1"/>
  <c r="AF339" i="2" s="1"/>
  <c r="AD343" i="2"/>
  <c r="AE343" i="2" s="1"/>
  <c r="AF343" i="2" s="1"/>
  <c r="AD347" i="2"/>
  <c r="AE347" i="2" s="1"/>
  <c r="AF347" i="2" s="1"/>
  <c r="AD351" i="2"/>
  <c r="AE351" i="2" s="1"/>
  <c r="AF351" i="2" s="1"/>
  <c r="AD355" i="2"/>
  <c r="AE355" i="2" s="1"/>
  <c r="AF355" i="2" s="1"/>
  <c r="AD359" i="2"/>
  <c r="AE359" i="2" s="1"/>
  <c r="AF359" i="2" s="1"/>
  <c r="AD363" i="2"/>
  <c r="AE363" i="2" s="1"/>
  <c r="AF363" i="2" s="1"/>
  <c r="AD367" i="2"/>
  <c r="AE367" i="2" s="1"/>
  <c r="AF367" i="2" s="1"/>
  <c r="AD371" i="2"/>
  <c r="AE371" i="2" s="1"/>
  <c r="AF371" i="2" s="1"/>
  <c r="AD375" i="2"/>
  <c r="AE375" i="2" s="1"/>
  <c r="AF375" i="2" s="1"/>
  <c r="AD379" i="2"/>
  <c r="AE379" i="2" s="1"/>
  <c r="AF379" i="2" s="1"/>
  <c r="AD383" i="2"/>
  <c r="AE383" i="2" s="1"/>
  <c r="AF383" i="2" s="1"/>
  <c r="AD387" i="2"/>
  <c r="AE387" i="2" s="1"/>
  <c r="AF387" i="2" s="1"/>
  <c r="AD391" i="2"/>
  <c r="AE391" i="2" s="1"/>
  <c r="AF391" i="2" s="1"/>
  <c r="AD395" i="2"/>
  <c r="AE395" i="2" s="1"/>
  <c r="AF395" i="2" s="1"/>
  <c r="AD399" i="2"/>
  <c r="AE399" i="2" s="1"/>
  <c r="AF399" i="2" s="1"/>
  <c r="AD403" i="2"/>
  <c r="AE403" i="2" s="1"/>
  <c r="AF403" i="2" s="1"/>
  <c r="AD407" i="2"/>
  <c r="AE407" i="2" s="1"/>
  <c r="AF407" i="2" s="1"/>
  <c r="AD411" i="2"/>
  <c r="AE411" i="2" s="1"/>
  <c r="AF411" i="2" s="1"/>
  <c r="AD415" i="2"/>
  <c r="AE415" i="2" s="1"/>
  <c r="AF415" i="2" s="1"/>
  <c r="AD419" i="2"/>
  <c r="AE419" i="2" s="1"/>
  <c r="AF419" i="2" s="1"/>
  <c r="AD423" i="2"/>
  <c r="AE423" i="2" s="1"/>
  <c r="AF423" i="2" s="1"/>
  <c r="AD427" i="2"/>
  <c r="AE427" i="2" s="1"/>
  <c r="AF427" i="2" s="1"/>
  <c r="AD431" i="2"/>
  <c r="AE431" i="2" s="1"/>
  <c r="AF431" i="2" s="1"/>
  <c r="AD435" i="2"/>
  <c r="AE435" i="2" s="1"/>
  <c r="AF435" i="2" s="1"/>
  <c r="AD439" i="2"/>
  <c r="AE439" i="2" s="1"/>
  <c r="AF439" i="2" s="1"/>
  <c r="AD443" i="2"/>
  <c r="AE443" i="2" s="1"/>
  <c r="AF443" i="2" s="1"/>
  <c r="AD447" i="2"/>
  <c r="AE447" i="2" s="1"/>
  <c r="AF447" i="2" s="1"/>
  <c r="AD451" i="2"/>
  <c r="AE451" i="2" s="1"/>
  <c r="AF451" i="2" s="1"/>
  <c r="AD455" i="2"/>
  <c r="AE455" i="2" s="1"/>
  <c r="AF455" i="2" s="1"/>
  <c r="AD459" i="2"/>
  <c r="AE459" i="2" s="1"/>
  <c r="AF459" i="2" s="1"/>
  <c r="AD463" i="2"/>
  <c r="AE463" i="2" s="1"/>
  <c r="AF463" i="2" s="1"/>
  <c r="AD467" i="2"/>
  <c r="AE467" i="2" s="1"/>
  <c r="AF467" i="2" s="1"/>
  <c r="AD471" i="2"/>
  <c r="AE471" i="2" s="1"/>
  <c r="AF471" i="2" s="1"/>
  <c r="AD475" i="2"/>
  <c r="AE475" i="2" s="1"/>
  <c r="AF475" i="2" s="1"/>
  <c r="AD479" i="2"/>
  <c r="AE479" i="2" s="1"/>
  <c r="AF479" i="2" s="1"/>
  <c r="AD483" i="2"/>
  <c r="AE483" i="2" s="1"/>
  <c r="AF483" i="2" s="1"/>
  <c r="AD487" i="2"/>
  <c r="AE487" i="2" s="1"/>
  <c r="AF487" i="2" s="1"/>
  <c r="AD491" i="2"/>
  <c r="AE491" i="2" s="1"/>
  <c r="AF491" i="2" s="1"/>
  <c r="AD495" i="2"/>
  <c r="AE495" i="2" s="1"/>
  <c r="AF495" i="2" s="1"/>
  <c r="AD499" i="2"/>
  <c r="AE499" i="2" s="1"/>
  <c r="AF499" i="2" s="1"/>
  <c r="AD503" i="2"/>
  <c r="AE503" i="2" s="1"/>
  <c r="AF503" i="2" s="1"/>
  <c r="AD507" i="2"/>
  <c r="AE507" i="2" s="1"/>
  <c r="AF507" i="2" s="1"/>
  <c r="AD511" i="2"/>
  <c r="AE511" i="2" s="1"/>
  <c r="AF511" i="2" s="1"/>
  <c r="AD515" i="2"/>
  <c r="AE515" i="2" s="1"/>
  <c r="AF515" i="2" s="1"/>
  <c r="AD519" i="2"/>
  <c r="AE519" i="2" s="1"/>
  <c r="AF519" i="2" s="1"/>
  <c r="AD523" i="2"/>
  <c r="AE523" i="2" s="1"/>
  <c r="AF523" i="2" s="1"/>
  <c r="AD527" i="2"/>
  <c r="AE527" i="2" s="1"/>
  <c r="AF527" i="2" s="1"/>
  <c r="AD531" i="2"/>
  <c r="AE531" i="2" s="1"/>
  <c r="AF531" i="2" s="1"/>
  <c r="AD535" i="2"/>
  <c r="AE535" i="2" s="1"/>
  <c r="AF535" i="2" s="1"/>
  <c r="AD539" i="2"/>
  <c r="AE539" i="2" s="1"/>
  <c r="AF539" i="2" s="1"/>
  <c r="AD543" i="2"/>
  <c r="AE543" i="2" s="1"/>
  <c r="AF543" i="2" s="1"/>
  <c r="AD547" i="2"/>
  <c r="AE547" i="2" s="1"/>
  <c r="AF547" i="2" s="1"/>
  <c r="AD551" i="2"/>
  <c r="AE551" i="2" s="1"/>
  <c r="AF551" i="2" s="1"/>
  <c r="AD555" i="2"/>
  <c r="AE555" i="2" s="1"/>
  <c r="AF555" i="2" s="1"/>
  <c r="AD559" i="2"/>
  <c r="AE559" i="2" s="1"/>
  <c r="AF559" i="2" s="1"/>
  <c r="AD563" i="2"/>
  <c r="AE563" i="2" s="1"/>
  <c r="AF563" i="2" s="1"/>
  <c r="AD567" i="2"/>
  <c r="AE567" i="2" s="1"/>
  <c r="AF567" i="2" s="1"/>
  <c r="AD571" i="2"/>
  <c r="AE571" i="2" s="1"/>
  <c r="AF571" i="2" s="1"/>
  <c r="AD575" i="2"/>
  <c r="AE575" i="2" s="1"/>
  <c r="AF575" i="2" s="1"/>
  <c r="AD579" i="2"/>
  <c r="AE579" i="2" s="1"/>
  <c r="AF579" i="2" s="1"/>
  <c r="AD583" i="2"/>
  <c r="AE583" i="2" s="1"/>
  <c r="AF583" i="2" s="1"/>
  <c r="AD587" i="2"/>
  <c r="AE587" i="2" s="1"/>
  <c r="AF587" i="2" s="1"/>
  <c r="AD591" i="2"/>
  <c r="AE591" i="2" s="1"/>
  <c r="AF591" i="2" s="1"/>
  <c r="AD595" i="2"/>
  <c r="AE595" i="2" s="1"/>
  <c r="AF595" i="2" s="1"/>
  <c r="AD599" i="2"/>
  <c r="AE599" i="2" s="1"/>
  <c r="AF599" i="2" s="1"/>
  <c r="AD603" i="2"/>
  <c r="AE603" i="2" s="1"/>
  <c r="AF603" i="2" s="1"/>
  <c r="AD607" i="2"/>
  <c r="AE607" i="2" s="1"/>
  <c r="AF607" i="2" s="1"/>
  <c r="AD611" i="2"/>
  <c r="AE611" i="2" s="1"/>
  <c r="AF611" i="2" s="1"/>
  <c r="AD615" i="2"/>
  <c r="AE615" i="2" s="1"/>
  <c r="AF615" i="2" s="1"/>
  <c r="AD619" i="2"/>
  <c r="AE619" i="2" s="1"/>
  <c r="AF619" i="2" s="1"/>
  <c r="AD623" i="2"/>
  <c r="AE623" i="2" s="1"/>
  <c r="AF623" i="2" s="1"/>
  <c r="AD627" i="2"/>
  <c r="AE627" i="2" s="1"/>
  <c r="AF627" i="2" s="1"/>
  <c r="AD631" i="2"/>
  <c r="AE631" i="2" s="1"/>
  <c r="AF631" i="2" s="1"/>
  <c r="AD635" i="2"/>
  <c r="AE635" i="2" s="1"/>
  <c r="AF635" i="2" s="1"/>
  <c r="AD639" i="2"/>
  <c r="AE639" i="2" s="1"/>
  <c r="AF639" i="2" s="1"/>
  <c r="AD643" i="2"/>
  <c r="AE643" i="2" s="1"/>
  <c r="AF643" i="2" s="1"/>
  <c r="AD647" i="2"/>
  <c r="AE647" i="2" s="1"/>
  <c r="AF647" i="2" s="1"/>
  <c r="AD651" i="2"/>
  <c r="AE651" i="2" s="1"/>
  <c r="AF651" i="2" s="1"/>
  <c r="AD655" i="2"/>
  <c r="AE655" i="2" s="1"/>
  <c r="AF655" i="2" s="1"/>
  <c r="AD659" i="2"/>
  <c r="AE659" i="2" s="1"/>
  <c r="AF659" i="2" s="1"/>
  <c r="AD663" i="2"/>
  <c r="AE663" i="2" s="1"/>
  <c r="AF663" i="2" s="1"/>
  <c r="AD667" i="2"/>
  <c r="AE667" i="2" s="1"/>
  <c r="AF667" i="2" s="1"/>
  <c r="AD671" i="2"/>
  <c r="AE671" i="2" s="1"/>
  <c r="AF671" i="2" s="1"/>
  <c r="AD675" i="2"/>
  <c r="AE675" i="2" s="1"/>
  <c r="AF675" i="2" s="1"/>
  <c r="AD679" i="2"/>
  <c r="AE679" i="2" s="1"/>
  <c r="AF679" i="2" s="1"/>
  <c r="AD683" i="2"/>
  <c r="AE683" i="2" s="1"/>
  <c r="AF683" i="2" s="1"/>
  <c r="AD687" i="2"/>
  <c r="AE687" i="2" s="1"/>
  <c r="AF687" i="2" s="1"/>
  <c r="AD691" i="2"/>
  <c r="AE691" i="2" s="1"/>
  <c r="AF691" i="2" s="1"/>
  <c r="AD695" i="2"/>
  <c r="AE695" i="2" s="1"/>
  <c r="AF695" i="2" s="1"/>
  <c r="AD699" i="2"/>
  <c r="AE699" i="2" s="1"/>
  <c r="AF699" i="2" s="1"/>
  <c r="AD703" i="2"/>
  <c r="AE703" i="2" s="1"/>
  <c r="AF703" i="2" s="1"/>
  <c r="AD707" i="2"/>
  <c r="AE707" i="2" s="1"/>
  <c r="AF707" i="2" s="1"/>
  <c r="AD711" i="2"/>
  <c r="AE711" i="2" s="1"/>
  <c r="AF711" i="2" s="1"/>
  <c r="AD715" i="2"/>
  <c r="AE715" i="2" s="1"/>
  <c r="AF715" i="2" s="1"/>
  <c r="AD719" i="2"/>
  <c r="AE719" i="2" s="1"/>
  <c r="AF719" i="2" s="1"/>
  <c r="AD723" i="2"/>
  <c r="AE723" i="2" s="1"/>
  <c r="AF723" i="2" s="1"/>
  <c r="AD727" i="2"/>
  <c r="AE727" i="2" s="1"/>
  <c r="AF727" i="2" s="1"/>
  <c r="AD731" i="2"/>
  <c r="AE731" i="2" s="1"/>
  <c r="AF731" i="2" s="1"/>
  <c r="AD735" i="2"/>
  <c r="AE735" i="2" s="1"/>
  <c r="AF735" i="2" s="1"/>
  <c r="AD739" i="2"/>
  <c r="AE739" i="2" s="1"/>
  <c r="AF739" i="2" s="1"/>
  <c r="AD743" i="2"/>
  <c r="AE743" i="2" s="1"/>
  <c r="AF743" i="2" s="1"/>
  <c r="AD747" i="2"/>
  <c r="AE747" i="2" s="1"/>
  <c r="AF747" i="2" s="1"/>
  <c r="AD751" i="2"/>
  <c r="AE751" i="2" s="1"/>
  <c r="AF751" i="2" s="1"/>
  <c r="AD755" i="2"/>
  <c r="AE755" i="2" s="1"/>
  <c r="AF755" i="2" s="1"/>
  <c r="AD759" i="2"/>
  <c r="AE759" i="2" s="1"/>
  <c r="AF759" i="2" s="1"/>
  <c r="AD763" i="2"/>
  <c r="AE763" i="2" s="1"/>
  <c r="AF763" i="2" s="1"/>
  <c r="AD767" i="2"/>
  <c r="AE767" i="2" s="1"/>
  <c r="AF767" i="2" s="1"/>
  <c r="AD771" i="2"/>
  <c r="AE771" i="2" s="1"/>
  <c r="AF771" i="2" s="1"/>
  <c r="AD775" i="2"/>
  <c r="AE775" i="2" s="1"/>
  <c r="AF775" i="2" s="1"/>
  <c r="AD779" i="2"/>
  <c r="AE779" i="2" s="1"/>
  <c r="AF779" i="2" s="1"/>
  <c r="AD783" i="2"/>
  <c r="AE783" i="2" s="1"/>
  <c r="AF783" i="2" s="1"/>
  <c r="AD787" i="2"/>
  <c r="AE787" i="2" s="1"/>
  <c r="AF787" i="2" s="1"/>
  <c r="AD791" i="2"/>
  <c r="AE791" i="2" s="1"/>
  <c r="AF791" i="2" s="1"/>
  <c r="AD795" i="2"/>
  <c r="AE795" i="2" s="1"/>
  <c r="AF795" i="2" s="1"/>
  <c r="AD799" i="2"/>
  <c r="AE799" i="2" s="1"/>
  <c r="AF799" i="2" s="1"/>
  <c r="AD803" i="2"/>
  <c r="AE803" i="2" s="1"/>
  <c r="AF803" i="2" s="1"/>
  <c r="AD807" i="2"/>
  <c r="AE807" i="2" s="1"/>
  <c r="AF807" i="2" s="1"/>
  <c r="AD811" i="2"/>
  <c r="AE811" i="2" s="1"/>
  <c r="AF811" i="2" s="1"/>
  <c r="AD815" i="2"/>
  <c r="AE815" i="2" s="1"/>
  <c r="AF815" i="2" s="1"/>
  <c r="AD819" i="2"/>
  <c r="AE819" i="2" s="1"/>
  <c r="AF819" i="2" s="1"/>
  <c r="AD823" i="2"/>
  <c r="AE823" i="2" s="1"/>
  <c r="AF823" i="2" s="1"/>
  <c r="AD827" i="2"/>
  <c r="AE827" i="2" s="1"/>
  <c r="AF827" i="2" s="1"/>
  <c r="AD831" i="2"/>
  <c r="AE831" i="2" s="1"/>
  <c r="AF831" i="2" s="1"/>
  <c r="AD835" i="2"/>
  <c r="AE835" i="2" s="1"/>
  <c r="AF835" i="2" s="1"/>
  <c r="AD839" i="2"/>
  <c r="AE839" i="2" s="1"/>
  <c r="AF839" i="2" s="1"/>
  <c r="AD843" i="2"/>
  <c r="AE843" i="2" s="1"/>
  <c r="AF843" i="2" s="1"/>
  <c r="AD847" i="2"/>
  <c r="AE847" i="2" s="1"/>
  <c r="AF847" i="2" s="1"/>
  <c r="AD851" i="2"/>
  <c r="AE851" i="2" s="1"/>
  <c r="AF851" i="2" s="1"/>
  <c r="AD855" i="2"/>
  <c r="AE855" i="2" s="1"/>
  <c r="AF855" i="2" s="1"/>
  <c r="AD859" i="2"/>
  <c r="AE859" i="2" s="1"/>
  <c r="AF859" i="2" s="1"/>
  <c r="AD863" i="2"/>
  <c r="AE863" i="2" s="1"/>
  <c r="AF863" i="2" s="1"/>
  <c r="AD867" i="2"/>
  <c r="AE867" i="2" s="1"/>
  <c r="AF867" i="2" s="1"/>
  <c r="AD871" i="2"/>
  <c r="AE871" i="2" s="1"/>
  <c r="AF871" i="2" s="1"/>
  <c r="AD875" i="2"/>
  <c r="AE875" i="2" s="1"/>
  <c r="AF875" i="2" s="1"/>
  <c r="AD879" i="2"/>
  <c r="AE879" i="2" s="1"/>
  <c r="AF879" i="2" s="1"/>
  <c r="AD883" i="2"/>
  <c r="AE883" i="2" s="1"/>
  <c r="AF883" i="2" s="1"/>
  <c r="AD887" i="2"/>
  <c r="AE887" i="2" s="1"/>
  <c r="AF887" i="2" s="1"/>
  <c r="AD891" i="2"/>
  <c r="AE891" i="2" s="1"/>
  <c r="AF891" i="2" s="1"/>
  <c r="AD895" i="2"/>
  <c r="AE895" i="2" s="1"/>
  <c r="AF895" i="2" s="1"/>
  <c r="AD899" i="2"/>
  <c r="AE899" i="2" s="1"/>
  <c r="AF899" i="2" s="1"/>
  <c r="AD903" i="2"/>
  <c r="AE903" i="2" s="1"/>
  <c r="AF903" i="2" s="1"/>
  <c r="AD907" i="2"/>
  <c r="AE907" i="2" s="1"/>
  <c r="AF907" i="2" s="1"/>
  <c r="AD911" i="2"/>
  <c r="AE911" i="2" s="1"/>
  <c r="AF911" i="2" s="1"/>
  <c r="AD915" i="2"/>
  <c r="AE915" i="2" s="1"/>
  <c r="AF915" i="2" s="1"/>
  <c r="AD919" i="2"/>
  <c r="AE919" i="2" s="1"/>
  <c r="AF919" i="2" s="1"/>
  <c r="AD923" i="2"/>
  <c r="AE923" i="2" s="1"/>
  <c r="AF923" i="2" s="1"/>
  <c r="AD927" i="2"/>
  <c r="AE927" i="2" s="1"/>
  <c r="AF927" i="2" s="1"/>
  <c r="AD931" i="2"/>
  <c r="AE931" i="2" s="1"/>
  <c r="AF931" i="2" s="1"/>
  <c r="AD935" i="2"/>
  <c r="AE935" i="2" s="1"/>
  <c r="AF935" i="2" s="1"/>
  <c r="AD939" i="2"/>
  <c r="AE939" i="2" s="1"/>
  <c r="AF939" i="2" s="1"/>
  <c r="AD943" i="2"/>
  <c r="AE943" i="2" s="1"/>
  <c r="AF943" i="2" s="1"/>
  <c r="AD947" i="2"/>
  <c r="AE947" i="2" s="1"/>
  <c r="AF947" i="2" s="1"/>
  <c r="AD951" i="2"/>
  <c r="AE951" i="2" s="1"/>
  <c r="AF951" i="2" s="1"/>
  <c r="AD955" i="2"/>
  <c r="AE955" i="2" s="1"/>
  <c r="AF955" i="2" s="1"/>
  <c r="AD959" i="2"/>
  <c r="AE959" i="2" s="1"/>
  <c r="AF959" i="2" s="1"/>
  <c r="AD963" i="2"/>
  <c r="AE963" i="2" s="1"/>
  <c r="AF963" i="2" s="1"/>
  <c r="AD967" i="2"/>
  <c r="AE967" i="2" s="1"/>
  <c r="AF967" i="2" s="1"/>
  <c r="AD971" i="2"/>
  <c r="AE971" i="2" s="1"/>
  <c r="AF971" i="2" s="1"/>
  <c r="AD975" i="2"/>
  <c r="AE975" i="2" s="1"/>
  <c r="AF975" i="2" s="1"/>
  <c r="AD979" i="2"/>
  <c r="AE979" i="2" s="1"/>
  <c r="AF979" i="2" s="1"/>
  <c r="AD983" i="2"/>
  <c r="AE983" i="2" s="1"/>
  <c r="AF983" i="2" s="1"/>
  <c r="AD987" i="2"/>
  <c r="AE987" i="2" s="1"/>
  <c r="AF987" i="2" s="1"/>
  <c r="AD991" i="2"/>
  <c r="AE991" i="2" s="1"/>
  <c r="AF991" i="2" s="1"/>
  <c r="AD995" i="2"/>
  <c r="AE995" i="2" s="1"/>
  <c r="AF995" i="2" s="1"/>
  <c r="AD999" i="2"/>
  <c r="AE999" i="2" s="1"/>
  <c r="AF999" i="2" s="1"/>
  <c r="AD1003" i="2"/>
  <c r="AE1003" i="2" s="1"/>
  <c r="AF1003" i="2" s="1"/>
  <c r="AD1007" i="2"/>
  <c r="AE1007" i="2" s="1"/>
  <c r="AF1007" i="2" s="1"/>
  <c r="AD1011" i="2"/>
  <c r="AE1011" i="2" s="1"/>
  <c r="AF1011" i="2" s="1"/>
  <c r="AD1015" i="2"/>
  <c r="AE1015" i="2" s="1"/>
  <c r="AF1015" i="2" s="1"/>
  <c r="AD1019" i="2"/>
  <c r="AE1019" i="2" s="1"/>
  <c r="AF1019" i="2" s="1"/>
  <c r="AD1023" i="2"/>
  <c r="AE1023" i="2" s="1"/>
  <c r="AF1023" i="2" s="1"/>
  <c r="AD1027" i="2"/>
  <c r="AE1027" i="2" s="1"/>
  <c r="AF1027" i="2" s="1"/>
  <c r="AD1031" i="2"/>
  <c r="AE1031" i="2" s="1"/>
  <c r="AF1031" i="2" s="1"/>
  <c r="AD1035" i="2"/>
  <c r="AE1035" i="2" s="1"/>
  <c r="AF1035" i="2" s="1"/>
  <c r="AD1039" i="2"/>
  <c r="AE1039" i="2" s="1"/>
  <c r="AF1039" i="2" s="1"/>
  <c r="AD1043" i="2"/>
  <c r="AE1043" i="2" s="1"/>
  <c r="AF1043" i="2" s="1"/>
  <c r="AD1047" i="2"/>
  <c r="AE1047" i="2" s="1"/>
  <c r="AF1047" i="2" s="1"/>
  <c r="AD1051" i="2"/>
  <c r="AE1051" i="2" s="1"/>
  <c r="AF1051" i="2" s="1"/>
  <c r="AD1055" i="2"/>
  <c r="AE1055" i="2" s="1"/>
  <c r="AF1055" i="2" s="1"/>
  <c r="AD1059" i="2"/>
  <c r="AE1059" i="2" s="1"/>
  <c r="AF1059" i="2" s="1"/>
  <c r="AD1063" i="2"/>
  <c r="AE1063" i="2" s="1"/>
  <c r="AF1063" i="2" s="1"/>
  <c r="AD1067" i="2"/>
  <c r="AE1067" i="2" s="1"/>
  <c r="AF1067" i="2" s="1"/>
  <c r="AD1071" i="2"/>
  <c r="AE1071" i="2" s="1"/>
  <c r="AF1071" i="2" s="1"/>
  <c r="AD1075" i="2"/>
  <c r="AE1075" i="2" s="1"/>
  <c r="AF1075" i="2" s="1"/>
  <c r="AD1079" i="2"/>
  <c r="AE1079" i="2" s="1"/>
  <c r="AF1079" i="2" s="1"/>
  <c r="AD1083" i="2"/>
  <c r="AE1083" i="2" s="1"/>
  <c r="AF1083" i="2" s="1"/>
  <c r="AD1087" i="2"/>
  <c r="AE1087" i="2" s="1"/>
  <c r="AF1087" i="2" s="1"/>
  <c r="AD1091" i="2"/>
  <c r="AE1091" i="2" s="1"/>
  <c r="AF1091" i="2" s="1"/>
  <c r="AD1095" i="2"/>
  <c r="AE1095" i="2" s="1"/>
  <c r="AF1095" i="2" s="1"/>
  <c r="AD1099" i="2"/>
  <c r="AE1099" i="2" s="1"/>
  <c r="AF1099" i="2" s="1"/>
  <c r="AD1103" i="2"/>
  <c r="AE1103" i="2" s="1"/>
  <c r="AF1103" i="2" s="1"/>
  <c r="AD1107" i="2"/>
  <c r="AE1107" i="2" s="1"/>
  <c r="AF1107" i="2" s="1"/>
  <c r="AD1111" i="2"/>
  <c r="AE1111" i="2" s="1"/>
  <c r="AF1111" i="2" s="1"/>
  <c r="AD1115" i="2"/>
  <c r="AE1115" i="2" s="1"/>
  <c r="AF1115" i="2" s="1"/>
  <c r="AD1119" i="2"/>
  <c r="AE1119" i="2" s="1"/>
  <c r="AF1119" i="2" s="1"/>
  <c r="AD1123" i="2"/>
  <c r="AE1123" i="2" s="1"/>
  <c r="AF1123" i="2" s="1"/>
  <c r="AD1127" i="2"/>
  <c r="AE1127" i="2" s="1"/>
  <c r="AF1127" i="2" s="1"/>
  <c r="AD1131" i="2"/>
  <c r="AE1131" i="2" s="1"/>
  <c r="AF1131" i="2" s="1"/>
  <c r="AD1135" i="2"/>
  <c r="AE1135" i="2" s="1"/>
  <c r="AF1135" i="2" s="1"/>
  <c r="AD1139" i="2"/>
  <c r="AE1139" i="2" s="1"/>
  <c r="AF1139" i="2" s="1"/>
  <c r="AD1143" i="2"/>
  <c r="AE1143" i="2" s="1"/>
  <c r="AF1143" i="2" s="1"/>
  <c r="AD1147" i="2"/>
  <c r="AE1147" i="2" s="1"/>
  <c r="AF1147" i="2" s="1"/>
  <c r="AD1151" i="2"/>
  <c r="AE1151" i="2" s="1"/>
  <c r="AF1151" i="2" s="1"/>
  <c r="AD1155" i="2"/>
  <c r="AE1155" i="2" s="1"/>
  <c r="AF1155" i="2" s="1"/>
  <c r="AD1159" i="2"/>
  <c r="AE1159" i="2" s="1"/>
  <c r="AF1159" i="2" s="1"/>
  <c r="AD1163" i="2"/>
  <c r="AE1163" i="2" s="1"/>
  <c r="AF1163" i="2" s="1"/>
  <c r="AD1167" i="2"/>
  <c r="AE1167" i="2" s="1"/>
  <c r="AF1167" i="2" s="1"/>
  <c r="AD1171" i="2"/>
  <c r="AE1171" i="2" s="1"/>
  <c r="AF1171" i="2" s="1"/>
  <c r="AD1175" i="2"/>
  <c r="AE1175" i="2" s="1"/>
  <c r="AF1175" i="2" s="1"/>
  <c r="AD1179" i="2"/>
  <c r="AE1179" i="2" s="1"/>
  <c r="AF1179" i="2" s="1"/>
  <c r="AD1183" i="2"/>
  <c r="AE1183" i="2" s="1"/>
  <c r="AF1183" i="2" s="1"/>
  <c r="AD1187" i="2"/>
  <c r="AE1187" i="2" s="1"/>
  <c r="AF1187" i="2" s="1"/>
  <c r="AD1191" i="2"/>
  <c r="AE1191" i="2" s="1"/>
  <c r="AF1191" i="2" s="1"/>
  <c r="AD1195" i="2"/>
  <c r="AE1195" i="2" s="1"/>
  <c r="AF1195" i="2" s="1"/>
  <c r="AD1199" i="2"/>
  <c r="AE1199" i="2" s="1"/>
  <c r="AF1199" i="2" s="1"/>
  <c r="AD1203" i="2"/>
  <c r="AE1203" i="2" s="1"/>
  <c r="AF1203" i="2" s="1"/>
  <c r="AD1207" i="2"/>
  <c r="AE1207" i="2" s="1"/>
  <c r="AF1207" i="2" s="1"/>
  <c r="AD1211" i="2"/>
  <c r="AE1211" i="2" s="1"/>
  <c r="AF1211" i="2" s="1"/>
  <c r="AD1215" i="2"/>
  <c r="AE1215" i="2" s="1"/>
  <c r="AF1215" i="2" s="1"/>
  <c r="AD1219" i="2"/>
  <c r="AE1219" i="2" s="1"/>
  <c r="AF1219" i="2" s="1"/>
  <c r="AD1223" i="2"/>
  <c r="AE1223" i="2" s="1"/>
  <c r="AF1223" i="2" s="1"/>
  <c r="AD1227" i="2"/>
  <c r="AE1227" i="2" s="1"/>
  <c r="AF1227" i="2" s="1"/>
  <c r="AD2350" i="2"/>
  <c r="AE2350" i="2" s="1"/>
  <c r="AF2350" i="2" s="1"/>
  <c r="AD2354" i="2"/>
  <c r="AE2354" i="2" s="1"/>
  <c r="AF2354" i="2" s="1"/>
  <c r="AD2358" i="2"/>
  <c r="AE2358" i="2" s="1"/>
  <c r="AF2358" i="2" s="1"/>
  <c r="AD2362" i="2"/>
  <c r="AE2362" i="2" s="1"/>
  <c r="AF2362" i="2" s="1"/>
  <c r="AD2366" i="2"/>
  <c r="AE2366" i="2" s="1"/>
  <c r="AF2366" i="2" s="1"/>
  <c r="AD2370" i="2"/>
  <c r="AE2370" i="2" s="1"/>
  <c r="AF2370" i="2" s="1"/>
  <c r="AD2374" i="2"/>
  <c r="AE2374" i="2" s="1"/>
  <c r="AF2374" i="2" s="1"/>
  <c r="AD2378" i="2"/>
  <c r="AE2378" i="2" s="1"/>
  <c r="AF2378" i="2" s="1"/>
  <c r="AD2382" i="2"/>
  <c r="AE2382" i="2" s="1"/>
  <c r="AF2382" i="2" s="1"/>
  <c r="AD2386" i="2"/>
  <c r="AE2386" i="2" s="1"/>
  <c r="AF2386" i="2" s="1"/>
  <c r="AD2390" i="2"/>
  <c r="AE2390" i="2" s="1"/>
  <c r="AF2390" i="2" s="1"/>
  <c r="AD2394" i="2"/>
  <c r="AE2394" i="2" s="1"/>
  <c r="AF2394" i="2" s="1"/>
  <c r="AD2398" i="2"/>
  <c r="AE2398" i="2" s="1"/>
  <c r="AF2398" i="2" s="1"/>
  <c r="AD2402" i="2"/>
  <c r="AE2402" i="2" s="1"/>
  <c r="AF2402" i="2" s="1"/>
  <c r="AD2406" i="2"/>
  <c r="AE2406" i="2" s="1"/>
  <c r="AF2406" i="2" s="1"/>
  <c r="AD2410" i="2"/>
  <c r="AE2410" i="2" s="1"/>
  <c r="AF2410" i="2" s="1"/>
  <c r="AD2414" i="2"/>
  <c r="AE2414" i="2" s="1"/>
  <c r="AF2414" i="2" s="1"/>
  <c r="AD2418" i="2"/>
  <c r="AE2418" i="2" s="1"/>
  <c r="AF2418" i="2" s="1"/>
  <c r="AD2422" i="2"/>
  <c r="AE2422" i="2" s="1"/>
  <c r="AF2422" i="2" s="1"/>
  <c r="AD2426" i="2"/>
  <c r="AE2426" i="2" s="1"/>
  <c r="AF2426" i="2" s="1"/>
  <c r="AD2430" i="2"/>
  <c r="AE2430" i="2" s="1"/>
  <c r="AF2430" i="2" s="1"/>
  <c r="AD2434" i="2"/>
  <c r="AE2434" i="2" s="1"/>
  <c r="AF2434" i="2" s="1"/>
  <c r="AD2438" i="2"/>
  <c r="AE2438" i="2" s="1"/>
  <c r="AF2438" i="2" s="1"/>
  <c r="AD2442" i="2"/>
  <c r="AE2442" i="2" s="1"/>
  <c r="AF2442" i="2" s="1"/>
  <c r="AD2446" i="2"/>
  <c r="AE2446" i="2" s="1"/>
  <c r="AF2446" i="2" s="1"/>
  <c r="AD2450" i="2"/>
  <c r="AE2450" i="2" s="1"/>
  <c r="AF2450" i="2" s="1"/>
  <c r="AD2454" i="2"/>
  <c r="AE2454" i="2" s="1"/>
  <c r="AF2454" i="2" s="1"/>
  <c r="AD2458" i="2"/>
  <c r="AE2458" i="2" s="1"/>
  <c r="AF2458" i="2" s="1"/>
  <c r="AD2462" i="2"/>
  <c r="AE2462" i="2" s="1"/>
  <c r="AF2462" i="2" s="1"/>
  <c r="AD2466" i="2"/>
  <c r="AE2466" i="2" s="1"/>
  <c r="AF2466" i="2" s="1"/>
  <c r="AD2470" i="2"/>
  <c r="AE2470" i="2" s="1"/>
  <c r="AF2470" i="2" s="1"/>
  <c r="AD2474" i="2"/>
  <c r="AE2474" i="2" s="1"/>
  <c r="AF2474" i="2" s="1"/>
  <c r="AD2478" i="2"/>
  <c r="AE2478" i="2" s="1"/>
  <c r="AF2478" i="2" s="1"/>
  <c r="AD2482" i="2"/>
  <c r="AE2482" i="2" s="1"/>
  <c r="AF2482" i="2" s="1"/>
  <c r="AD2486" i="2"/>
  <c r="AE2486" i="2" s="1"/>
  <c r="AF2486" i="2" s="1"/>
  <c r="AD2490" i="2"/>
  <c r="AE2490" i="2" s="1"/>
  <c r="AF2490" i="2" s="1"/>
  <c r="AD2494" i="2"/>
  <c r="AE2494" i="2" s="1"/>
  <c r="AF2494" i="2" s="1"/>
  <c r="AD2498" i="2"/>
  <c r="AE2498" i="2" s="1"/>
  <c r="AF2498" i="2" s="1"/>
  <c r="AD2502" i="2"/>
  <c r="AE2502" i="2" s="1"/>
  <c r="AF2502" i="2" s="1"/>
  <c r="AD2506" i="2"/>
  <c r="AE2506" i="2" s="1"/>
  <c r="AF2506" i="2" s="1"/>
  <c r="AD2510" i="2"/>
  <c r="AE2510" i="2" s="1"/>
  <c r="AF2510" i="2" s="1"/>
  <c r="AD1231" i="2"/>
  <c r="AE1231" i="2" s="1"/>
  <c r="AF1231" i="2" s="1"/>
  <c r="AD1235" i="2"/>
  <c r="AE1235" i="2" s="1"/>
  <c r="AF1235" i="2" s="1"/>
  <c r="AD1239" i="2"/>
  <c r="AE1239" i="2" s="1"/>
  <c r="AF1239" i="2" s="1"/>
  <c r="AD1243" i="2"/>
  <c r="AE1243" i="2" s="1"/>
  <c r="AF1243" i="2" s="1"/>
  <c r="AD1247" i="2"/>
  <c r="AE1247" i="2" s="1"/>
  <c r="AF1247" i="2" s="1"/>
  <c r="AD1259" i="2"/>
  <c r="AE1259" i="2" s="1"/>
  <c r="AF1259" i="2" s="1"/>
  <c r="AD1263" i="2"/>
  <c r="AE1263" i="2" s="1"/>
  <c r="AF1263" i="2" s="1"/>
  <c r="AD1275" i="2"/>
  <c r="AE1275" i="2" s="1"/>
  <c r="AF1275" i="2" s="1"/>
  <c r="AD1279" i="2"/>
  <c r="AE1279" i="2" s="1"/>
  <c r="AF1279" i="2" s="1"/>
  <c r="AD1291" i="2"/>
  <c r="AE1291" i="2" s="1"/>
  <c r="AF1291" i="2" s="1"/>
  <c r="AD1295" i="2"/>
  <c r="AE1295" i="2" s="1"/>
  <c r="AF1295" i="2" s="1"/>
  <c r="AD1307" i="2"/>
  <c r="AE1307" i="2" s="1"/>
  <c r="AF1307" i="2" s="1"/>
  <c r="AD1311" i="2"/>
  <c r="AE1311" i="2" s="1"/>
  <c r="AF1311" i="2" s="1"/>
  <c r="AD1323" i="2"/>
  <c r="AE1323" i="2" s="1"/>
  <c r="AF1323" i="2" s="1"/>
  <c r="AD1327" i="2"/>
  <c r="AE1327" i="2" s="1"/>
  <c r="AF1327" i="2" s="1"/>
  <c r="AD1339" i="2"/>
  <c r="AE1339" i="2" s="1"/>
  <c r="AF1339" i="2" s="1"/>
  <c r="AD1343" i="2"/>
  <c r="AE1343" i="2" s="1"/>
  <c r="AF1343" i="2" s="1"/>
  <c r="AD1355" i="2"/>
  <c r="AE1355" i="2" s="1"/>
  <c r="AF1355" i="2" s="1"/>
  <c r="AD1359" i="2"/>
  <c r="AE1359" i="2" s="1"/>
  <c r="AF1359" i="2" s="1"/>
  <c r="AD1371" i="2"/>
  <c r="AE1371" i="2" s="1"/>
  <c r="AF1371" i="2" s="1"/>
  <c r="AD2003" i="2"/>
  <c r="AE2003" i="2" s="1"/>
  <c r="AF2003" i="2" s="1"/>
  <c r="AD2011" i="2"/>
  <c r="AE2011" i="2" s="1"/>
  <c r="AF2011" i="2" s="1"/>
  <c r="AD2019" i="2"/>
  <c r="AE2019" i="2" s="1"/>
  <c r="AF2019" i="2" s="1"/>
  <c r="AD2027" i="2"/>
  <c r="AE2027" i="2" s="1"/>
  <c r="AF2027" i="2" s="1"/>
  <c r="AD2035" i="2"/>
  <c r="AE2035" i="2" s="1"/>
  <c r="AF2035" i="2" s="1"/>
  <c r="AD2043" i="2"/>
  <c r="AE2043" i="2" s="1"/>
  <c r="AF2043" i="2" s="1"/>
  <c r="AD2051" i="2"/>
  <c r="AE2051" i="2" s="1"/>
  <c r="AF2051" i="2" s="1"/>
  <c r="AD2059" i="2"/>
  <c r="AE2059" i="2" s="1"/>
  <c r="AF2059" i="2" s="1"/>
  <c r="AD2067" i="2"/>
  <c r="AE2067" i="2" s="1"/>
  <c r="AF2067" i="2" s="1"/>
  <c r="AD2075" i="2"/>
  <c r="AE2075" i="2" s="1"/>
  <c r="AF2075" i="2" s="1"/>
  <c r="AD2083" i="2"/>
  <c r="AE2083" i="2" s="1"/>
  <c r="AF2083" i="2" s="1"/>
  <c r="AD2091" i="2"/>
  <c r="AE2091" i="2" s="1"/>
  <c r="AF2091" i="2" s="1"/>
  <c r="AD2099" i="2"/>
  <c r="AE2099" i="2" s="1"/>
  <c r="AF2099" i="2" s="1"/>
  <c r="AD2107" i="2"/>
  <c r="AE2107" i="2" s="1"/>
  <c r="AF2107" i="2" s="1"/>
  <c r="AD2115" i="2"/>
  <c r="AE2115" i="2" s="1"/>
  <c r="AF2115" i="2" s="1"/>
  <c r="AD2123" i="2"/>
  <c r="AE2123" i="2" s="1"/>
  <c r="AF2123" i="2" s="1"/>
  <c r="AD2131" i="2"/>
  <c r="AE2131" i="2" s="1"/>
  <c r="AF2131" i="2" s="1"/>
  <c r="AD2139" i="2"/>
  <c r="AE2139" i="2" s="1"/>
  <c r="AF2139" i="2" s="1"/>
  <c r="AD2147" i="2"/>
  <c r="AE2147" i="2" s="1"/>
  <c r="AF2147" i="2" s="1"/>
  <c r="AD2155" i="2"/>
  <c r="AE2155" i="2" s="1"/>
  <c r="AF2155" i="2" s="1"/>
  <c r="AD2163" i="2"/>
  <c r="AE2163" i="2" s="1"/>
  <c r="AF2163" i="2" s="1"/>
  <c r="AD2171" i="2"/>
  <c r="AE2171" i="2" s="1"/>
  <c r="AF2171" i="2" s="1"/>
  <c r="AD2179" i="2"/>
  <c r="AE2179" i="2" s="1"/>
  <c r="AF2179" i="2" s="1"/>
  <c r="AD2187" i="2"/>
  <c r="AE2187" i="2" s="1"/>
  <c r="AF2187" i="2" s="1"/>
  <c r="AD2195" i="2"/>
  <c r="AE2195" i="2" s="1"/>
  <c r="AF2195" i="2" s="1"/>
  <c r="AD2203" i="2"/>
  <c r="AE2203" i="2" s="1"/>
  <c r="AF2203" i="2" s="1"/>
  <c r="AD2211" i="2"/>
  <c r="AE2211" i="2" s="1"/>
  <c r="AF2211" i="2" s="1"/>
  <c r="AD2219" i="2"/>
  <c r="AE2219" i="2" s="1"/>
  <c r="AF2219" i="2" s="1"/>
  <c r="AD2227" i="2"/>
  <c r="AE2227" i="2" s="1"/>
  <c r="AF2227" i="2" s="1"/>
  <c r="AD2235" i="2"/>
  <c r="AE2235" i="2" s="1"/>
  <c r="AF2235" i="2" s="1"/>
  <c r="AD2243" i="2"/>
  <c r="AE2243" i="2" s="1"/>
  <c r="AF2243" i="2" s="1"/>
  <c r="AD2251" i="2"/>
  <c r="AE2251" i="2" s="1"/>
  <c r="AF2251" i="2" s="1"/>
  <c r="AD2259" i="2"/>
  <c r="AE2259" i="2" s="1"/>
  <c r="AF2259" i="2" s="1"/>
  <c r="AD2267" i="2"/>
  <c r="AE2267" i="2" s="1"/>
  <c r="AF2267" i="2" s="1"/>
  <c r="AD2275" i="2"/>
  <c r="AE2275" i="2" s="1"/>
  <c r="AF2275" i="2" s="1"/>
  <c r="AD2283" i="2"/>
  <c r="AE2283" i="2" s="1"/>
  <c r="AF2283" i="2" s="1"/>
  <c r="AD2291" i="2"/>
  <c r="AE2291" i="2" s="1"/>
  <c r="AF2291" i="2" s="1"/>
  <c r="AD2299" i="2"/>
  <c r="AE2299" i="2" s="1"/>
  <c r="AF2299" i="2" s="1"/>
  <c r="AD2307" i="2"/>
  <c r="AE2307" i="2" s="1"/>
  <c r="AF2307" i="2" s="1"/>
  <c r="AD2315" i="2"/>
  <c r="AE2315" i="2" s="1"/>
  <c r="AF2315" i="2" s="1"/>
  <c r="AD2323" i="2"/>
  <c r="AE2323" i="2" s="1"/>
  <c r="AF2323" i="2" s="1"/>
  <c r="AD2331" i="2"/>
  <c r="AE2331" i="2" s="1"/>
  <c r="AF2331" i="2" s="1"/>
  <c r="AD2339" i="2"/>
  <c r="AE2339" i="2" s="1"/>
  <c r="AF2339" i="2" s="1"/>
  <c r="AD2347" i="2"/>
  <c r="AE2347" i="2" s="1"/>
  <c r="AF2347" i="2" s="1"/>
  <c r="AD2355" i="2"/>
  <c r="AE2355" i="2" s="1"/>
  <c r="AF2355" i="2" s="1"/>
  <c r="AD2363" i="2"/>
  <c r="AE2363" i="2" s="1"/>
  <c r="AF2363" i="2" s="1"/>
  <c r="AD2371" i="2"/>
  <c r="AE2371" i="2" s="1"/>
  <c r="AF2371" i="2" s="1"/>
  <c r="AD2379" i="2"/>
  <c r="AE2379" i="2" s="1"/>
  <c r="AF2379" i="2" s="1"/>
  <c r="AD2387" i="2"/>
  <c r="AE2387" i="2" s="1"/>
  <c r="AF2387" i="2" s="1"/>
  <c r="AD2395" i="2"/>
  <c r="AE2395" i="2" s="1"/>
  <c r="AF2395" i="2" s="1"/>
  <c r="AD2403" i="2"/>
  <c r="AE2403" i="2" s="1"/>
  <c r="AF2403" i="2" s="1"/>
  <c r="AD2407" i="2"/>
  <c r="AE2407" i="2" s="1"/>
  <c r="AF2407" i="2" s="1"/>
  <c r="AD2411" i="2"/>
  <c r="AE2411" i="2" s="1"/>
  <c r="AF2411" i="2" s="1"/>
  <c r="AD2415" i="2"/>
  <c r="AE2415" i="2" s="1"/>
  <c r="AF2415" i="2" s="1"/>
  <c r="AD2423" i="2"/>
  <c r="AE2423" i="2" s="1"/>
  <c r="AF2423" i="2" s="1"/>
  <c r="AD2427" i="2"/>
  <c r="AE2427" i="2" s="1"/>
  <c r="AF2427" i="2" s="1"/>
  <c r="AD2435" i="2"/>
  <c r="AE2435" i="2" s="1"/>
  <c r="AF2435" i="2" s="1"/>
  <c r="AD2439" i="2"/>
  <c r="AE2439" i="2" s="1"/>
  <c r="AF2439" i="2" s="1"/>
  <c r="AD2443" i="2"/>
  <c r="AE2443" i="2" s="1"/>
  <c r="AF2443" i="2" s="1"/>
  <c r="AD2447" i="2"/>
  <c r="AE2447" i="2" s="1"/>
  <c r="AF2447" i="2" s="1"/>
  <c r="AD2455" i="2"/>
  <c r="AE2455" i="2" s="1"/>
  <c r="AF2455" i="2" s="1"/>
  <c r="AD2459" i="2"/>
  <c r="AE2459" i="2" s="1"/>
  <c r="AF2459" i="2" s="1"/>
  <c r="AD2225" i="2"/>
  <c r="AE2225" i="2" s="1"/>
  <c r="AF2225" i="2" s="1"/>
  <c r="AD2229" i="2"/>
  <c r="AE2229" i="2" s="1"/>
  <c r="AF2229" i="2" s="1"/>
  <c r="AD2233" i="2"/>
  <c r="AE2233" i="2" s="1"/>
  <c r="AF2233" i="2" s="1"/>
  <c r="AD2237" i="2"/>
  <c r="AE2237" i="2" s="1"/>
  <c r="AF2237" i="2" s="1"/>
  <c r="AD2241" i="2"/>
  <c r="AE2241" i="2" s="1"/>
  <c r="AF2241" i="2" s="1"/>
  <c r="AD2245" i="2"/>
  <c r="AE2245" i="2" s="1"/>
  <c r="AF2245" i="2" s="1"/>
  <c r="AD2249" i="2"/>
  <c r="AE2249" i="2" s="1"/>
  <c r="AF2249" i="2" s="1"/>
  <c r="AD2253" i="2"/>
  <c r="AE2253" i="2" s="1"/>
  <c r="AF2253" i="2" s="1"/>
  <c r="AD2257" i="2"/>
  <c r="AE2257" i="2" s="1"/>
  <c r="AF2257" i="2" s="1"/>
  <c r="AD2261" i="2"/>
  <c r="AE2261" i="2" s="1"/>
  <c r="AF2261" i="2" s="1"/>
  <c r="AD2265" i="2"/>
  <c r="AE2265" i="2" s="1"/>
  <c r="AF2265" i="2" s="1"/>
  <c r="AD2269" i="2"/>
  <c r="AE2269" i="2" s="1"/>
  <c r="AF2269" i="2" s="1"/>
  <c r="AD2273" i="2"/>
  <c r="AE2273" i="2" s="1"/>
  <c r="AF2273" i="2" s="1"/>
  <c r="AD2277" i="2"/>
  <c r="AE2277" i="2" s="1"/>
  <c r="AF2277" i="2" s="1"/>
  <c r="AD2281" i="2"/>
  <c r="AE2281" i="2" s="1"/>
  <c r="AF2281" i="2" s="1"/>
  <c r="AD2285" i="2"/>
  <c r="AE2285" i="2" s="1"/>
  <c r="AF2285" i="2" s="1"/>
  <c r="AD2289" i="2"/>
  <c r="AE2289" i="2" s="1"/>
  <c r="AF2289" i="2" s="1"/>
  <c r="AD2293" i="2"/>
  <c r="AE2293" i="2" s="1"/>
  <c r="AF2293" i="2" s="1"/>
  <c r="AD2297" i="2"/>
  <c r="AE2297" i="2" s="1"/>
  <c r="AF2297" i="2" s="1"/>
  <c r="AD2301" i="2"/>
  <c r="AE2301" i="2" s="1"/>
  <c r="AF2301" i="2" s="1"/>
  <c r="AD2305" i="2"/>
  <c r="AE2305" i="2" s="1"/>
  <c r="AF2305" i="2" s="1"/>
  <c r="AD2309" i="2"/>
  <c r="AE2309" i="2" s="1"/>
  <c r="AF2309" i="2" s="1"/>
  <c r="AD2313" i="2"/>
  <c r="AE2313" i="2" s="1"/>
  <c r="AF2313" i="2" s="1"/>
  <c r="AD2317" i="2"/>
  <c r="AE2317" i="2" s="1"/>
  <c r="AF2317" i="2" s="1"/>
  <c r="AD2321" i="2"/>
  <c r="AE2321" i="2" s="1"/>
  <c r="AF2321" i="2" s="1"/>
  <c r="AD2325" i="2"/>
  <c r="AE2325" i="2" s="1"/>
  <c r="AF2325" i="2" s="1"/>
  <c r="AD2329" i="2"/>
  <c r="AE2329" i="2" s="1"/>
  <c r="AF2329" i="2" s="1"/>
  <c r="AD2333" i="2"/>
  <c r="AE2333" i="2" s="1"/>
  <c r="AF2333" i="2" s="1"/>
  <c r="AD2337" i="2"/>
  <c r="AE2337" i="2" s="1"/>
  <c r="AF2337" i="2" s="1"/>
  <c r="AD2341" i="2"/>
  <c r="AE2341" i="2" s="1"/>
  <c r="AF2341" i="2" s="1"/>
  <c r="AD2345" i="2"/>
  <c r="AE2345" i="2" s="1"/>
  <c r="AF2345" i="2" s="1"/>
  <c r="AD2349" i="2"/>
  <c r="AE2349" i="2" s="1"/>
  <c r="AF2349" i="2" s="1"/>
  <c r="AD2353" i="2"/>
  <c r="AE2353" i="2" s="1"/>
  <c r="AF2353" i="2" s="1"/>
  <c r="AD2357" i="2"/>
  <c r="AE2357" i="2" s="1"/>
  <c r="AF2357" i="2" s="1"/>
  <c r="AD2361" i="2"/>
  <c r="AE2361" i="2" s="1"/>
  <c r="AF2361" i="2" s="1"/>
  <c r="AD2365" i="2"/>
  <c r="AE2365" i="2" s="1"/>
  <c r="AF2365" i="2" s="1"/>
  <c r="AD2369" i="2"/>
  <c r="AE2369" i="2" s="1"/>
  <c r="AF2369" i="2" s="1"/>
  <c r="AD2373" i="2"/>
  <c r="AE2373" i="2" s="1"/>
  <c r="AF2373" i="2" s="1"/>
  <c r="AD2377" i="2"/>
  <c r="AE2377" i="2" s="1"/>
  <c r="AF2377" i="2" s="1"/>
  <c r="AD2381" i="2"/>
  <c r="AE2381" i="2" s="1"/>
  <c r="AF2381" i="2" s="1"/>
  <c r="AD2385" i="2"/>
  <c r="AE2385" i="2" s="1"/>
  <c r="AF2385" i="2" s="1"/>
  <c r="AD2389" i="2"/>
  <c r="AE2389" i="2" s="1"/>
  <c r="AF2389" i="2" s="1"/>
  <c r="AD2393" i="2"/>
  <c r="AE2393" i="2" s="1"/>
  <c r="AF2393" i="2" s="1"/>
  <c r="AD2397" i="2"/>
  <c r="AE2397" i="2" s="1"/>
  <c r="AF2397" i="2" s="1"/>
  <c r="AD2401" i="2"/>
  <c r="AE2401" i="2" s="1"/>
  <c r="AF2401" i="2" s="1"/>
  <c r="AD2405" i="2"/>
  <c r="AE2405" i="2" s="1"/>
  <c r="AF2405" i="2" s="1"/>
  <c r="AD2409" i="2"/>
  <c r="AE2409" i="2" s="1"/>
  <c r="AF2409" i="2" s="1"/>
  <c r="AD2413" i="2"/>
  <c r="AE2413" i="2" s="1"/>
  <c r="AF2413" i="2" s="1"/>
  <c r="AD2417" i="2"/>
  <c r="AE2417" i="2" s="1"/>
  <c r="AF2417" i="2" s="1"/>
  <c r="AD2421" i="2"/>
  <c r="AE2421" i="2" s="1"/>
  <c r="AF2421" i="2" s="1"/>
  <c r="AD2425" i="2"/>
  <c r="AE2425" i="2" s="1"/>
  <c r="AF2425" i="2" s="1"/>
  <c r="AD2429" i="2"/>
  <c r="AE2429" i="2" s="1"/>
  <c r="AF2429" i="2" s="1"/>
  <c r="AD2433" i="2"/>
  <c r="AE2433" i="2" s="1"/>
  <c r="AF2433" i="2" s="1"/>
  <c r="AD2437" i="2"/>
  <c r="AE2437" i="2" s="1"/>
  <c r="AF2437" i="2" s="1"/>
  <c r="AD2441" i="2"/>
  <c r="AE2441" i="2" s="1"/>
  <c r="AF2441" i="2" s="1"/>
  <c r="AD2445" i="2"/>
  <c r="AE2445" i="2" s="1"/>
  <c r="AF2445" i="2" s="1"/>
  <c r="AD2449" i="2"/>
  <c r="AE2449" i="2" s="1"/>
  <c r="AF2449" i="2" s="1"/>
  <c r="AD2453" i="2"/>
  <c r="AE2453" i="2" s="1"/>
  <c r="AF2453" i="2" s="1"/>
  <c r="AD2457" i="2"/>
  <c r="AE2457" i="2" s="1"/>
  <c r="AF2457" i="2" s="1"/>
  <c r="AD2461" i="2"/>
  <c r="AE2461" i="2" s="1"/>
  <c r="AF2461" i="2" s="1"/>
  <c r="AD2465" i="2"/>
  <c r="AE2465" i="2" s="1"/>
  <c r="AF2465" i="2" s="1"/>
  <c r="AD2469" i="2"/>
  <c r="AE2469" i="2" s="1"/>
  <c r="AF2469" i="2" s="1"/>
  <c r="AD2473" i="2"/>
  <c r="AE2473" i="2" s="1"/>
  <c r="AF2473" i="2" s="1"/>
  <c r="AD2477" i="2"/>
  <c r="AE2477" i="2" s="1"/>
  <c r="AF2477" i="2" s="1"/>
  <c r="AD2481" i="2"/>
  <c r="AE2481" i="2" s="1"/>
  <c r="AF2481" i="2" s="1"/>
  <c r="AD2485" i="2"/>
  <c r="AE2485" i="2" s="1"/>
  <c r="AF2485" i="2" s="1"/>
  <c r="AD2489" i="2"/>
  <c r="AE2489" i="2" s="1"/>
  <c r="AF2489" i="2" s="1"/>
  <c r="AD2493" i="2"/>
  <c r="AE2493" i="2" s="1"/>
  <c r="AF2493" i="2" s="1"/>
  <c r="AD2497" i="2"/>
  <c r="AE2497" i="2" s="1"/>
  <c r="AF2497" i="2" s="1"/>
  <c r="AD2501" i="2"/>
  <c r="AE2501" i="2" s="1"/>
  <c r="AF2501" i="2" s="1"/>
  <c r="AD2505" i="2"/>
  <c r="AE2505" i="2" s="1"/>
  <c r="AF2505" i="2" s="1"/>
  <c r="AD2509" i="2"/>
  <c r="AE2509" i="2" s="1"/>
  <c r="AF2509" i="2" s="1"/>
  <c r="AD1375" i="2"/>
  <c r="AE1375" i="2" s="1"/>
  <c r="AF1375" i="2" s="1"/>
  <c r="AD1387" i="2"/>
  <c r="AE1387" i="2" s="1"/>
  <c r="AF1387" i="2" s="1"/>
  <c r="AD1391" i="2"/>
  <c r="AE1391" i="2" s="1"/>
  <c r="AF1391" i="2" s="1"/>
  <c r="AD1403" i="2"/>
  <c r="AE1403" i="2" s="1"/>
  <c r="AF1403" i="2" s="1"/>
  <c r="AD1407" i="2"/>
  <c r="AE1407" i="2" s="1"/>
  <c r="AF1407" i="2" s="1"/>
  <c r="AD1419" i="2"/>
  <c r="AE1419" i="2" s="1"/>
  <c r="AF1419" i="2" s="1"/>
  <c r="AD1423" i="2"/>
  <c r="AE1423" i="2" s="1"/>
  <c r="AF1423" i="2" s="1"/>
  <c r="AD1435" i="2"/>
  <c r="AE1435" i="2" s="1"/>
  <c r="AF1435" i="2" s="1"/>
  <c r="AD1439" i="2"/>
  <c r="AE1439" i="2" s="1"/>
  <c r="AF1439" i="2" s="1"/>
  <c r="AD1451" i="2"/>
  <c r="AE1451" i="2" s="1"/>
  <c r="AF1451" i="2" s="1"/>
  <c r="AD1455" i="2"/>
  <c r="AE1455" i="2" s="1"/>
  <c r="AF1455" i="2" s="1"/>
  <c r="AD1467" i="2"/>
  <c r="AE1467" i="2" s="1"/>
  <c r="AF1467" i="2" s="1"/>
  <c r="AD1471" i="2"/>
  <c r="AE1471" i="2" s="1"/>
  <c r="AF1471" i="2" s="1"/>
  <c r="AD1483" i="2"/>
  <c r="AE1483" i="2" s="1"/>
  <c r="AF1483" i="2" s="1"/>
  <c r="AD1487" i="2"/>
  <c r="AE1487" i="2" s="1"/>
  <c r="AF1487" i="2" s="1"/>
  <c r="AD1499" i="2"/>
  <c r="AE1499" i="2" s="1"/>
  <c r="AF1499" i="2" s="1"/>
  <c r="AD1503" i="2"/>
  <c r="AE1503" i="2" s="1"/>
  <c r="AF1503" i="2" s="1"/>
  <c r="AD1515" i="2"/>
  <c r="AE1515" i="2" s="1"/>
  <c r="AF1515" i="2" s="1"/>
  <c r="AD1519" i="2"/>
  <c r="AE1519" i="2" s="1"/>
  <c r="AF1519" i="2" s="1"/>
  <c r="AD1531" i="2"/>
  <c r="AE1531" i="2" s="1"/>
  <c r="AF1531" i="2" s="1"/>
  <c r="AD1535" i="2"/>
  <c r="AE1535" i="2" s="1"/>
  <c r="AF1535" i="2" s="1"/>
  <c r="AD1547" i="2"/>
  <c r="AE1547" i="2" s="1"/>
  <c r="AF1547" i="2" s="1"/>
  <c r="AD1551" i="2"/>
  <c r="AE1551" i="2" s="1"/>
  <c r="AF1551" i="2" s="1"/>
  <c r="AD1563" i="2"/>
  <c r="AE1563" i="2" s="1"/>
  <c r="AF1563" i="2" s="1"/>
  <c r="AD1567" i="2"/>
  <c r="AE1567" i="2" s="1"/>
  <c r="AF1567" i="2" s="1"/>
  <c r="AD1579" i="2"/>
  <c r="AE1579" i="2" s="1"/>
  <c r="AF1579" i="2" s="1"/>
  <c r="AD1583" i="2"/>
  <c r="AE1583" i="2" s="1"/>
  <c r="AF1583" i="2" s="1"/>
  <c r="AD1595" i="2"/>
  <c r="AE1595" i="2" s="1"/>
  <c r="AF1595" i="2" s="1"/>
  <c r="AD1599" i="2"/>
  <c r="AE1599" i="2" s="1"/>
  <c r="AF1599" i="2" s="1"/>
  <c r="AD1611" i="2"/>
  <c r="AE1611" i="2" s="1"/>
  <c r="AF1611" i="2" s="1"/>
  <c r="AD1619" i="2"/>
  <c r="AE1619" i="2" s="1"/>
  <c r="AF1619" i="2" s="1"/>
  <c r="AD1627" i="2"/>
  <c r="AE1627" i="2" s="1"/>
  <c r="AF1627" i="2" s="1"/>
  <c r="AD1635" i="2"/>
  <c r="AE1635" i="2" s="1"/>
  <c r="AF1635" i="2" s="1"/>
  <c r="AD1643" i="2"/>
  <c r="AE1643" i="2" s="1"/>
  <c r="AF1643" i="2" s="1"/>
  <c r="AD1651" i="2"/>
  <c r="AE1651" i="2" s="1"/>
  <c r="AF1651" i="2" s="1"/>
  <c r="AD1659" i="2"/>
  <c r="AE1659" i="2" s="1"/>
  <c r="AF1659" i="2" s="1"/>
  <c r="AD1667" i="2"/>
  <c r="AE1667" i="2" s="1"/>
  <c r="AF1667" i="2" s="1"/>
  <c r="AD1675" i="2"/>
  <c r="AE1675" i="2" s="1"/>
  <c r="AF1675" i="2" s="1"/>
  <c r="AD1683" i="2"/>
  <c r="AE1683" i="2" s="1"/>
  <c r="AF1683" i="2" s="1"/>
  <c r="AD1691" i="2"/>
  <c r="AE1691" i="2" s="1"/>
  <c r="AF1691" i="2" s="1"/>
  <c r="AD1699" i="2"/>
  <c r="AE1699" i="2" s="1"/>
  <c r="AF1699" i="2" s="1"/>
  <c r="AD1707" i="2"/>
  <c r="AE1707" i="2" s="1"/>
  <c r="AF1707" i="2" s="1"/>
  <c r="AD1715" i="2"/>
  <c r="AE1715" i="2" s="1"/>
  <c r="AF1715" i="2" s="1"/>
  <c r="AD1723" i="2"/>
  <c r="AE1723" i="2" s="1"/>
  <c r="AF1723" i="2" s="1"/>
  <c r="AD1731" i="2"/>
  <c r="AE1731" i="2" s="1"/>
  <c r="AF1731" i="2" s="1"/>
  <c r="AD1739" i="2"/>
  <c r="AE1739" i="2" s="1"/>
  <c r="AF1739" i="2" s="1"/>
  <c r="AD1747" i="2"/>
  <c r="AE1747" i="2" s="1"/>
  <c r="AF1747" i="2" s="1"/>
  <c r="AD1755" i="2"/>
  <c r="AE1755" i="2" s="1"/>
  <c r="AF1755" i="2" s="1"/>
  <c r="AD1763" i="2"/>
  <c r="AE1763" i="2" s="1"/>
  <c r="AF1763" i="2" s="1"/>
  <c r="AD1771" i="2"/>
  <c r="AE1771" i="2" s="1"/>
  <c r="AF1771" i="2" s="1"/>
  <c r="AD1779" i="2"/>
  <c r="AE1779" i="2" s="1"/>
  <c r="AF1779" i="2" s="1"/>
  <c r="AD1787" i="2"/>
  <c r="AE1787" i="2" s="1"/>
  <c r="AF1787" i="2" s="1"/>
  <c r="AD1795" i="2"/>
  <c r="AE1795" i="2" s="1"/>
  <c r="AF1795" i="2" s="1"/>
  <c r="AD1803" i="2"/>
  <c r="AE1803" i="2" s="1"/>
  <c r="AF1803" i="2" s="1"/>
  <c r="AD1811" i="2"/>
  <c r="AE1811" i="2" s="1"/>
  <c r="AF1811" i="2" s="1"/>
  <c r="AD1819" i="2"/>
  <c r="AE1819" i="2" s="1"/>
  <c r="AF1819" i="2" s="1"/>
  <c r="AD1827" i="2"/>
  <c r="AE1827" i="2" s="1"/>
  <c r="AF1827" i="2" s="1"/>
  <c r="AD1835" i="2"/>
  <c r="AE1835" i="2" s="1"/>
  <c r="AF1835" i="2" s="1"/>
  <c r="AD1843" i="2"/>
  <c r="AE1843" i="2" s="1"/>
  <c r="AF1843" i="2" s="1"/>
  <c r="AD1851" i="2"/>
  <c r="AE1851" i="2" s="1"/>
  <c r="AF1851" i="2" s="1"/>
  <c r="AD1859" i="2"/>
  <c r="AE1859" i="2" s="1"/>
  <c r="AF1859" i="2" s="1"/>
  <c r="AD1867" i="2"/>
  <c r="AE1867" i="2" s="1"/>
  <c r="AF1867" i="2" s="1"/>
  <c r="AD1875" i="2"/>
  <c r="AE1875" i="2" s="1"/>
  <c r="AF1875" i="2" s="1"/>
  <c r="AD1883" i="2"/>
  <c r="AE1883" i="2" s="1"/>
  <c r="AF1883" i="2" s="1"/>
  <c r="AD1891" i="2"/>
  <c r="AE1891" i="2" s="1"/>
  <c r="AF1891" i="2" s="1"/>
  <c r="AD1899" i="2"/>
  <c r="AE1899" i="2" s="1"/>
  <c r="AF1899" i="2" s="1"/>
  <c r="AD1907" i="2"/>
  <c r="AE1907" i="2" s="1"/>
  <c r="AF1907" i="2" s="1"/>
  <c r="AD1915" i="2"/>
  <c r="AE1915" i="2" s="1"/>
  <c r="AF1915" i="2" s="1"/>
  <c r="AD1923" i="2"/>
  <c r="AE1923" i="2" s="1"/>
  <c r="AF1923" i="2" s="1"/>
  <c r="AD1931" i="2"/>
  <c r="AE1931" i="2" s="1"/>
  <c r="AF1931" i="2" s="1"/>
  <c r="AD1939" i="2"/>
  <c r="AE1939" i="2" s="1"/>
  <c r="AF1939" i="2" s="1"/>
  <c r="AD1947" i="2"/>
  <c r="AE1947" i="2" s="1"/>
  <c r="AF1947" i="2" s="1"/>
  <c r="AD1955" i="2"/>
  <c r="AE1955" i="2" s="1"/>
  <c r="AF1955" i="2" s="1"/>
  <c r="AD1963" i="2"/>
  <c r="AE1963" i="2" s="1"/>
  <c r="AF1963" i="2" s="1"/>
  <c r="AD1971" i="2"/>
  <c r="AE1971" i="2" s="1"/>
  <c r="AF1971" i="2" s="1"/>
  <c r="AD1979" i="2"/>
  <c r="AE1979" i="2" s="1"/>
  <c r="AF1979" i="2" s="1"/>
  <c r="AD1987" i="2"/>
  <c r="AE1987" i="2" s="1"/>
  <c r="AF1987" i="2" s="1"/>
  <c r="AD1995" i="2"/>
  <c r="AE1995" i="2" s="1"/>
  <c r="AF1995" i="2" s="1"/>
  <c r="AD2467" i="2"/>
  <c r="AE2467" i="2" s="1"/>
  <c r="AF2467" i="2" s="1"/>
  <c r="AD2471" i="2"/>
  <c r="AE2471" i="2" s="1"/>
  <c r="AF2471" i="2" s="1"/>
  <c r="AD2475" i="2"/>
  <c r="AE2475" i="2" s="1"/>
  <c r="AF2475" i="2" s="1"/>
  <c r="AD2479" i="2"/>
  <c r="AE2479" i="2" s="1"/>
  <c r="AF2479" i="2" s="1"/>
  <c r="AD2487" i="2"/>
  <c r="AE2487" i="2" s="1"/>
  <c r="AF2487" i="2" s="1"/>
  <c r="AD2491" i="2"/>
  <c r="AE2491" i="2" s="1"/>
  <c r="AF2491" i="2" s="1"/>
  <c r="AD2499" i="2"/>
  <c r="AE2499" i="2" s="1"/>
  <c r="AF2499" i="2" s="1"/>
  <c r="AD2503" i="2"/>
  <c r="AE2503" i="2" s="1"/>
  <c r="AF2503" i="2" s="1"/>
  <c r="AD2507" i="2"/>
  <c r="AE2507" i="2" s="1"/>
  <c r="AF2507" i="2" s="1"/>
  <c r="AD14" i="2"/>
  <c r="AD12" i="2"/>
  <c r="AW11" i="4"/>
  <c r="AB11" i="2"/>
  <c r="AD11" i="2" s="1"/>
  <c r="Z2510" i="2"/>
  <c r="Z2509" i="2"/>
  <c r="Z2508" i="2"/>
  <c r="Z2507" i="2"/>
  <c r="Z2506" i="2"/>
  <c r="Z2505" i="2"/>
  <c r="Z2504" i="2"/>
  <c r="Z2503" i="2"/>
  <c r="Z2502" i="2"/>
  <c r="Z2501" i="2"/>
  <c r="Z2500" i="2"/>
  <c r="Z2499" i="2"/>
  <c r="Z2498" i="2"/>
  <c r="Z2497" i="2"/>
  <c r="Z2496" i="2"/>
  <c r="Z2495" i="2"/>
  <c r="Z2494" i="2"/>
  <c r="Z2493" i="2"/>
  <c r="Z2492" i="2"/>
  <c r="Z2491" i="2"/>
  <c r="Z2490" i="2"/>
  <c r="Z2489" i="2"/>
  <c r="Z2488" i="2"/>
  <c r="Z2487" i="2"/>
  <c r="Z2486" i="2"/>
  <c r="Z2485" i="2"/>
  <c r="Z2484" i="2"/>
  <c r="Z2483" i="2"/>
  <c r="Z2482" i="2"/>
  <c r="Z2481" i="2"/>
  <c r="Z2480" i="2"/>
  <c r="Z2479" i="2"/>
  <c r="Z2478" i="2"/>
  <c r="Z2477" i="2"/>
  <c r="Z2476" i="2"/>
  <c r="Z2475" i="2"/>
  <c r="Z2474" i="2"/>
  <c r="Z2473" i="2"/>
  <c r="Z2472" i="2"/>
  <c r="Z2471" i="2"/>
  <c r="Z2470" i="2"/>
  <c r="Z2469" i="2"/>
  <c r="Z2468" i="2"/>
  <c r="Z2467" i="2"/>
  <c r="Z2466" i="2"/>
  <c r="Z2465" i="2"/>
  <c r="Z2464" i="2"/>
  <c r="Z2463" i="2"/>
  <c r="Z2462" i="2"/>
  <c r="Z2461" i="2"/>
  <c r="Z2460" i="2"/>
  <c r="Z2459" i="2"/>
  <c r="Z2458" i="2"/>
  <c r="Z2457" i="2"/>
  <c r="Z2456" i="2"/>
  <c r="Z2455" i="2"/>
  <c r="Z2454" i="2"/>
  <c r="Z2453" i="2"/>
  <c r="Z2452" i="2"/>
  <c r="Z2451" i="2"/>
  <c r="Z2450" i="2"/>
  <c r="Z2449" i="2"/>
  <c r="Z2448" i="2"/>
  <c r="Z2447" i="2"/>
  <c r="Z2446" i="2"/>
  <c r="Z2445" i="2"/>
  <c r="Z2444" i="2"/>
  <c r="Z2443" i="2"/>
  <c r="Z2442" i="2"/>
  <c r="Z2441" i="2"/>
  <c r="Z2440" i="2"/>
  <c r="Z2439" i="2"/>
  <c r="Z2438" i="2"/>
  <c r="Z2437" i="2"/>
  <c r="Z2436" i="2"/>
  <c r="Z2435" i="2"/>
  <c r="Z2434" i="2"/>
  <c r="Z2433" i="2"/>
  <c r="Z2432" i="2"/>
  <c r="Z2431" i="2"/>
  <c r="Z2430" i="2"/>
  <c r="Z2429" i="2"/>
  <c r="Z2428" i="2"/>
  <c r="Z2427" i="2"/>
  <c r="Z2426" i="2"/>
  <c r="Z2425" i="2"/>
  <c r="Z2424" i="2"/>
  <c r="Z2423" i="2"/>
  <c r="Z2422" i="2"/>
  <c r="Z2421" i="2"/>
  <c r="Z2420" i="2"/>
  <c r="Z2419" i="2"/>
  <c r="Z2418" i="2"/>
  <c r="Z2417" i="2"/>
  <c r="Z2416" i="2"/>
  <c r="Z2415" i="2"/>
  <c r="Z2414" i="2"/>
  <c r="Z2413" i="2"/>
  <c r="Z2412" i="2"/>
  <c r="Z2411" i="2"/>
  <c r="Z2410" i="2"/>
  <c r="Z2409" i="2"/>
  <c r="Z2408" i="2"/>
  <c r="Z2407" i="2"/>
  <c r="Z2406" i="2"/>
  <c r="Z2405" i="2"/>
  <c r="Z2404" i="2"/>
  <c r="Z2403" i="2"/>
  <c r="Z2402" i="2"/>
  <c r="Z2401" i="2"/>
  <c r="Z2400" i="2"/>
  <c r="Z2399" i="2"/>
  <c r="Z2398" i="2"/>
  <c r="Z2397" i="2"/>
  <c r="Z2396" i="2"/>
  <c r="Z2395" i="2"/>
  <c r="Z2394" i="2"/>
  <c r="Z2393" i="2"/>
  <c r="Z2392" i="2"/>
  <c r="Z2391" i="2"/>
  <c r="Z2390" i="2"/>
  <c r="Z2389" i="2"/>
  <c r="Z2388" i="2"/>
  <c r="Z2387" i="2"/>
  <c r="Z2386" i="2"/>
  <c r="Z2385" i="2"/>
  <c r="Z2384" i="2"/>
  <c r="Z2383" i="2"/>
  <c r="Z2382" i="2"/>
  <c r="Z2381" i="2"/>
  <c r="Z2380" i="2"/>
  <c r="Z2379" i="2"/>
  <c r="Z2378" i="2"/>
  <c r="Z2377" i="2"/>
  <c r="Z2376" i="2"/>
  <c r="Z2375" i="2"/>
  <c r="Z2374" i="2"/>
  <c r="Z2373" i="2"/>
  <c r="Z2372" i="2"/>
  <c r="Z2371" i="2"/>
  <c r="Z2370" i="2"/>
  <c r="Z2369" i="2"/>
  <c r="Z2368" i="2"/>
  <c r="Z2367" i="2"/>
  <c r="Z2366" i="2"/>
  <c r="Z2365" i="2"/>
  <c r="Z2364" i="2"/>
  <c r="Z2363" i="2"/>
  <c r="Z2362" i="2"/>
  <c r="Z2361" i="2"/>
  <c r="Z2360" i="2"/>
  <c r="Z2359" i="2"/>
  <c r="Z2358" i="2"/>
  <c r="Z2357" i="2"/>
  <c r="Z2356" i="2"/>
  <c r="Z2355" i="2"/>
  <c r="Z2354" i="2"/>
  <c r="Z2353" i="2"/>
  <c r="Z2352" i="2"/>
  <c r="Z2351" i="2"/>
  <c r="Z2350" i="2"/>
  <c r="Z2349" i="2"/>
  <c r="Z2348" i="2"/>
  <c r="Z2347" i="2"/>
  <c r="Z2346" i="2"/>
  <c r="Z2345" i="2"/>
  <c r="Z2344" i="2"/>
  <c r="Z2343" i="2"/>
  <c r="Z2342" i="2"/>
  <c r="Z2341" i="2"/>
  <c r="Z2340" i="2"/>
  <c r="Z2339" i="2"/>
  <c r="Z2338" i="2"/>
  <c r="Z2337" i="2"/>
  <c r="Z2336" i="2"/>
  <c r="Z2335" i="2"/>
  <c r="Z2334" i="2"/>
  <c r="Z2333" i="2"/>
  <c r="Z2332" i="2"/>
  <c r="Z2331" i="2"/>
  <c r="Z2330" i="2"/>
  <c r="Z2329" i="2"/>
  <c r="Z2328" i="2"/>
  <c r="Z2327" i="2"/>
  <c r="Z2326" i="2"/>
  <c r="Z2325" i="2"/>
  <c r="Z2324" i="2"/>
  <c r="Z2323" i="2"/>
  <c r="Z2322" i="2"/>
  <c r="Z2321" i="2"/>
  <c r="Z2320" i="2"/>
  <c r="Z2319" i="2"/>
  <c r="Z2318" i="2"/>
  <c r="Z2317" i="2"/>
  <c r="Z2316" i="2"/>
  <c r="Z2315" i="2"/>
  <c r="Z2314" i="2"/>
  <c r="Z2313" i="2"/>
  <c r="Z2312" i="2"/>
  <c r="Z2311" i="2"/>
  <c r="Z2310" i="2"/>
  <c r="Z2309" i="2"/>
  <c r="Z2308" i="2"/>
  <c r="Z2307" i="2"/>
  <c r="Z2306" i="2"/>
  <c r="Z2305" i="2"/>
  <c r="Z2304" i="2"/>
  <c r="Z2303" i="2"/>
  <c r="Z2302" i="2"/>
  <c r="Z2301" i="2"/>
  <c r="Z2300" i="2"/>
  <c r="Z2299" i="2"/>
  <c r="Z2298" i="2"/>
  <c r="Z2297" i="2"/>
  <c r="Z2296" i="2"/>
  <c r="Z2295" i="2"/>
  <c r="Z2294" i="2"/>
  <c r="Z2293" i="2"/>
  <c r="Z2292" i="2"/>
  <c r="Z2291" i="2"/>
  <c r="Z2290" i="2"/>
  <c r="Z2289" i="2"/>
  <c r="Z2288" i="2"/>
  <c r="Z2287" i="2"/>
  <c r="Z2286" i="2"/>
  <c r="Z2285" i="2"/>
  <c r="Z2284" i="2"/>
  <c r="Z2283" i="2"/>
  <c r="Z2282" i="2"/>
  <c r="Z2281" i="2"/>
  <c r="Z2280" i="2"/>
  <c r="Z2279" i="2"/>
  <c r="Z2278" i="2"/>
  <c r="Z2277" i="2"/>
  <c r="Z2276" i="2"/>
  <c r="Z2275" i="2"/>
  <c r="Z2274" i="2"/>
  <c r="Z2273" i="2"/>
  <c r="Z2272" i="2"/>
  <c r="Z2271" i="2"/>
  <c r="Z2270" i="2"/>
  <c r="Z2269" i="2"/>
  <c r="Z2268" i="2"/>
  <c r="Z2267" i="2"/>
  <c r="Z2266" i="2"/>
  <c r="Z2265" i="2"/>
  <c r="Z2264" i="2"/>
  <c r="Z2263" i="2"/>
  <c r="Z2262" i="2"/>
  <c r="Z2261" i="2"/>
  <c r="Z2260" i="2"/>
  <c r="Z2259" i="2"/>
  <c r="Z2258" i="2"/>
  <c r="Z2257" i="2"/>
  <c r="Z2256" i="2"/>
  <c r="Z2255" i="2"/>
  <c r="Z2254" i="2"/>
  <c r="Z2253" i="2"/>
  <c r="Z2252" i="2"/>
  <c r="Z2251" i="2"/>
  <c r="Z2250" i="2"/>
  <c r="Z2249" i="2"/>
  <c r="Z2248" i="2"/>
  <c r="Z2247" i="2"/>
  <c r="Z2246" i="2"/>
  <c r="Z2245" i="2"/>
  <c r="Z2244" i="2"/>
  <c r="Z2243" i="2"/>
  <c r="Z2242" i="2"/>
  <c r="Z2241" i="2"/>
  <c r="Z2240" i="2"/>
  <c r="Z2239" i="2"/>
  <c r="Z2238" i="2"/>
  <c r="Z2237" i="2"/>
  <c r="Z2236" i="2"/>
  <c r="Z2235" i="2"/>
  <c r="Z2234" i="2"/>
  <c r="Z2233" i="2"/>
  <c r="Z2232" i="2"/>
  <c r="Z2231" i="2"/>
  <c r="Z2230" i="2"/>
  <c r="Z2229" i="2"/>
  <c r="Z2228" i="2"/>
  <c r="Z2227" i="2"/>
  <c r="Z2226" i="2"/>
  <c r="Z2225" i="2"/>
  <c r="Z2224" i="2"/>
  <c r="Z2223" i="2"/>
  <c r="Z2222" i="2"/>
  <c r="Z2221" i="2"/>
  <c r="Z2220" i="2"/>
  <c r="Z2219" i="2"/>
  <c r="Z2218" i="2"/>
  <c r="Z2217" i="2"/>
  <c r="Z2216" i="2"/>
  <c r="Z2215" i="2"/>
  <c r="Z2214" i="2"/>
  <c r="Z2213" i="2"/>
  <c r="Z2212" i="2"/>
  <c r="Z2211" i="2"/>
  <c r="Z2210" i="2"/>
  <c r="Z2209" i="2"/>
  <c r="Z2208" i="2"/>
  <c r="Z2207" i="2"/>
  <c r="Z2206" i="2"/>
  <c r="Z2205" i="2"/>
  <c r="Z2204" i="2"/>
  <c r="Z2203" i="2"/>
  <c r="Z2202" i="2"/>
  <c r="Z2201" i="2"/>
  <c r="Z2200" i="2"/>
  <c r="Z2199" i="2"/>
  <c r="Z2198" i="2"/>
  <c r="Z2197" i="2"/>
  <c r="Z2196" i="2"/>
  <c r="Z2195" i="2"/>
  <c r="Z2194" i="2"/>
  <c r="Z2193" i="2"/>
  <c r="Z2192" i="2"/>
  <c r="Z2191" i="2"/>
  <c r="Z2190" i="2"/>
  <c r="Z2189" i="2"/>
  <c r="Z2188" i="2"/>
  <c r="Z2187" i="2"/>
  <c r="Z2186" i="2"/>
  <c r="Z2185" i="2"/>
  <c r="Z2184" i="2"/>
  <c r="Z2183" i="2"/>
  <c r="Z2182" i="2"/>
  <c r="Z2181" i="2"/>
  <c r="Z2180" i="2"/>
  <c r="Z2179" i="2"/>
  <c r="Z2178" i="2"/>
  <c r="Z2177" i="2"/>
  <c r="Z2176" i="2"/>
  <c r="Z2175" i="2"/>
  <c r="Z2174" i="2"/>
  <c r="Z2173" i="2"/>
  <c r="Z2172" i="2"/>
  <c r="Z2171" i="2"/>
  <c r="Z2170" i="2"/>
  <c r="Z2169" i="2"/>
  <c r="Z2168" i="2"/>
  <c r="Z2167" i="2"/>
  <c r="Z2166" i="2"/>
  <c r="Z2165" i="2"/>
  <c r="Z2164" i="2"/>
  <c r="Z2163" i="2"/>
  <c r="Z2162" i="2"/>
  <c r="Z2161" i="2"/>
  <c r="Z2160" i="2"/>
  <c r="Z2159" i="2"/>
  <c r="Z2158" i="2"/>
  <c r="Z2157" i="2"/>
  <c r="Z2156" i="2"/>
  <c r="Z2155" i="2"/>
  <c r="Z2154" i="2"/>
  <c r="Z2153" i="2"/>
  <c r="Z2152" i="2"/>
  <c r="Z2151" i="2"/>
  <c r="Z2150" i="2"/>
  <c r="Z2149" i="2"/>
  <c r="Z2148" i="2"/>
  <c r="Z2147" i="2"/>
  <c r="Z2146" i="2"/>
  <c r="Z2145" i="2"/>
  <c r="Z2144" i="2"/>
  <c r="Z2143" i="2"/>
  <c r="Z2142" i="2"/>
  <c r="Z2141" i="2"/>
  <c r="Z2140" i="2"/>
  <c r="Z2139" i="2"/>
  <c r="Z2138" i="2"/>
  <c r="Z2137" i="2"/>
  <c r="Z2136" i="2"/>
  <c r="Z2135" i="2"/>
  <c r="Z2134" i="2"/>
  <c r="Z2133" i="2"/>
  <c r="Z2132" i="2"/>
  <c r="Z2131" i="2"/>
  <c r="Z2130" i="2"/>
  <c r="Z2129" i="2"/>
  <c r="Z2128" i="2"/>
  <c r="Z2127" i="2"/>
  <c r="Z2126" i="2"/>
  <c r="Z2125" i="2"/>
  <c r="Z2124" i="2"/>
  <c r="Z2123" i="2"/>
  <c r="Z2122" i="2"/>
  <c r="Z2121" i="2"/>
  <c r="Z2120" i="2"/>
  <c r="Z2119" i="2"/>
  <c r="Z2118" i="2"/>
  <c r="Z2117" i="2"/>
  <c r="Z2116" i="2"/>
  <c r="Z2115" i="2"/>
  <c r="Z2114" i="2"/>
  <c r="Z2113" i="2"/>
  <c r="Z2112" i="2"/>
  <c r="Z2111" i="2"/>
  <c r="Z2110" i="2"/>
  <c r="Z2109" i="2"/>
  <c r="Z2108" i="2"/>
  <c r="Z2107" i="2"/>
  <c r="Z2106" i="2"/>
  <c r="Z2105" i="2"/>
  <c r="Z2104" i="2"/>
  <c r="Z2103" i="2"/>
  <c r="Z2102" i="2"/>
  <c r="Z2101" i="2"/>
  <c r="Z2100" i="2"/>
  <c r="Z2099" i="2"/>
  <c r="Z2098" i="2"/>
  <c r="Z2097" i="2"/>
  <c r="Z2096" i="2"/>
  <c r="Z2095" i="2"/>
  <c r="Z2094" i="2"/>
  <c r="Z2093" i="2"/>
  <c r="Z2092" i="2"/>
  <c r="Z2091" i="2"/>
  <c r="Z2090" i="2"/>
  <c r="Z2089" i="2"/>
  <c r="Z2088" i="2"/>
  <c r="Z2087" i="2"/>
  <c r="Z2086" i="2"/>
  <c r="Z2085" i="2"/>
  <c r="Z2084" i="2"/>
  <c r="Z2083" i="2"/>
  <c r="Z2082" i="2"/>
  <c r="Z2081" i="2"/>
  <c r="Z2080" i="2"/>
  <c r="Z2079" i="2"/>
  <c r="Z2078" i="2"/>
  <c r="Z2077" i="2"/>
  <c r="Z2076" i="2"/>
  <c r="Z2075" i="2"/>
  <c r="Z2074" i="2"/>
  <c r="Z2073" i="2"/>
  <c r="Z2072" i="2"/>
  <c r="Z2071" i="2"/>
  <c r="Z2070" i="2"/>
  <c r="Z2069" i="2"/>
  <c r="Z2068" i="2"/>
  <c r="Z2067" i="2"/>
  <c r="Z2066" i="2"/>
  <c r="Z2065" i="2"/>
  <c r="Z2064" i="2"/>
  <c r="Z2063" i="2"/>
  <c r="Z2062" i="2"/>
  <c r="Z2061" i="2"/>
  <c r="Z2060" i="2"/>
  <c r="Z2059" i="2"/>
  <c r="Z2058" i="2"/>
  <c r="Z2057" i="2"/>
  <c r="Z2056" i="2"/>
  <c r="Z2055" i="2"/>
  <c r="Z2054" i="2"/>
  <c r="Z2053" i="2"/>
  <c r="Z2052" i="2"/>
  <c r="Z2051" i="2"/>
  <c r="Z2050" i="2"/>
  <c r="Z2049" i="2"/>
  <c r="Z2048" i="2"/>
  <c r="Z2047" i="2"/>
  <c r="Z2046" i="2"/>
  <c r="Z2045" i="2"/>
  <c r="Z2044" i="2"/>
  <c r="Z2043" i="2"/>
  <c r="Z2042" i="2"/>
  <c r="Z2041" i="2"/>
  <c r="Z2040" i="2"/>
  <c r="Z2039" i="2"/>
  <c r="Z2038" i="2"/>
  <c r="Z2037" i="2"/>
  <c r="Z2036" i="2"/>
  <c r="Z2035" i="2"/>
  <c r="Z2034" i="2"/>
  <c r="Z2033" i="2"/>
  <c r="Z2032" i="2"/>
  <c r="Z2031" i="2"/>
  <c r="Z2030" i="2"/>
  <c r="Z2029" i="2"/>
  <c r="Z2028" i="2"/>
  <c r="Z2027" i="2"/>
  <c r="Z2026" i="2"/>
  <c r="Z2025" i="2"/>
  <c r="Z2024" i="2"/>
  <c r="Z2023" i="2"/>
  <c r="Z2022" i="2"/>
  <c r="Z2021" i="2"/>
  <c r="Z2020" i="2"/>
  <c r="Z2019" i="2"/>
  <c r="Z2018" i="2"/>
  <c r="Z2017" i="2"/>
  <c r="Z2016" i="2"/>
  <c r="Z2015" i="2"/>
  <c r="Z2014" i="2"/>
  <c r="Z2013" i="2"/>
  <c r="Z2012" i="2"/>
  <c r="Z2011" i="2"/>
  <c r="Z2010" i="2"/>
  <c r="Z2009" i="2"/>
  <c r="Z2008" i="2"/>
  <c r="Z2007" i="2"/>
  <c r="Z2006" i="2"/>
  <c r="Z2005" i="2"/>
  <c r="Z2004" i="2"/>
  <c r="Z2003" i="2"/>
  <c r="Z2002" i="2"/>
  <c r="Z2001" i="2"/>
  <c r="Z2000" i="2"/>
  <c r="Z1999" i="2"/>
  <c r="Z1998" i="2"/>
  <c r="Z1997" i="2"/>
  <c r="Z1996" i="2"/>
  <c r="Z1995" i="2"/>
  <c r="Z1994" i="2"/>
  <c r="Z1993" i="2"/>
  <c r="Z1992" i="2"/>
  <c r="Z1991" i="2"/>
  <c r="Z1990" i="2"/>
  <c r="Z1989" i="2"/>
  <c r="Z1988" i="2"/>
  <c r="Z1987" i="2"/>
  <c r="Z1986" i="2"/>
  <c r="Z1985" i="2"/>
  <c r="Z1984" i="2"/>
  <c r="Z1983" i="2"/>
  <c r="Z1982" i="2"/>
  <c r="Z1981" i="2"/>
  <c r="Z1980" i="2"/>
  <c r="Z1979" i="2"/>
  <c r="Z1978" i="2"/>
  <c r="Z1977" i="2"/>
  <c r="Z1976" i="2"/>
  <c r="Z1975" i="2"/>
  <c r="Z1974" i="2"/>
  <c r="Z1973" i="2"/>
  <c r="Z1972" i="2"/>
  <c r="Z1971" i="2"/>
  <c r="Z1970" i="2"/>
  <c r="Z1969" i="2"/>
  <c r="Z1968" i="2"/>
  <c r="Z1967" i="2"/>
  <c r="Z1966" i="2"/>
  <c r="Z1965" i="2"/>
  <c r="Z1964" i="2"/>
  <c r="Z1963" i="2"/>
  <c r="Z1962" i="2"/>
  <c r="Z1961" i="2"/>
  <c r="Z1960" i="2"/>
  <c r="Z1959" i="2"/>
  <c r="Z1958" i="2"/>
  <c r="Z1957" i="2"/>
  <c r="Z1956" i="2"/>
  <c r="Z1955" i="2"/>
  <c r="Z1954" i="2"/>
  <c r="Z1953" i="2"/>
  <c r="Z1952" i="2"/>
  <c r="Z1951" i="2"/>
  <c r="Z1950" i="2"/>
  <c r="Z1949" i="2"/>
  <c r="Z1948" i="2"/>
  <c r="Z1947" i="2"/>
  <c r="Z1946" i="2"/>
  <c r="Z1945" i="2"/>
  <c r="Z1944" i="2"/>
  <c r="Z1943" i="2"/>
  <c r="Z1942" i="2"/>
  <c r="Z1941" i="2"/>
  <c r="Z1940" i="2"/>
  <c r="Z1939" i="2"/>
  <c r="Z1938" i="2"/>
  <c r="Z1937" i="2"/>
  <c r="Z1936" i="2"/>
  <c r="Z1935" i="2"/>
  <c r="Z1934" i="2"/>
  <c r="Z1933" i="2"/>
  <c r="Z1932" i="2"/>
  <c r="Z1931" i="2"/>
  <c r="Z1930" i="2"/>
  <c r="Z1929" i="2"/>
  <c r="Z1928" i="2"/>
  <c r="Z1927" i="2"/>
  <c r="Z1926" i="2"/>
  <c r="Z1925" i="2"/>
  <c r="Z1924" i="2"/>
  <c r="Z1923" i="2"/>
  <c r="Z1922" i="2"/>
  <c r="Z1921" i="2"/>
  <c r="Z1920" i="2"/>
  <c r="Z1919" i="2"/>
  <c r="Z1918" i="2"/>
  <c r="Z1917" i="2"/>
  <c r="Z1916" i="2"/>
  <c r="Z1915" i="2"/>
  <c r="Z1914" i="2"/>
  <c r="Z1913" i="2"/>
  <c r="Z1912" i="2"/>
  <c r="Z1911" i="2"/>
  <c r="Z1910" i="2"/>
  <c r="Z1909" i="2"/>
  <c r="Z1908" i="2"/>
  <c r="Z1907" i="2"/>
  <c r="Z1906" i="2"/>
  <c r="Z1905" i="2"/>
  <c r="Z1904" i="2"/>
  <c r="Z1903" i="2"/>
  <c r="Z1902" i="2"/>
  <c r="Z1901" i="2"/>
  <c r="Z1900" i="2"/>
  <c r="Z1899" i="2"/>
  <c r="Z1898" i="2"/>
  <c r="Z1897" i="2"/>
  <c r="Z1896" i="2"/>
  <c r="Z1895" i="2"/>
  <c r="Z1894" i="2"/>
  <c r="Z1893" i="2"/>
  <c r="Z1892" i="2"/>
  <c r="Z1891" i="2"/>
  <c r="Z1890" i="2"/>
  <c r="Z1889" i="2"/>
  <c r="Z1888" i="2"/>
  <c r="Z1887" i="2"/>
  <c r="Z1886" i="2"/>
  <c r="Z1885" i="2"/>
  <c r="Z1884" i="2"/>
  <c r="Z1883" i="2"/>
  <c r="Z1882" i="2"/>
  <c r="Z1881" i="2"/>
  <c r="Z1880" i="2"/>
  <c r="Z1879" i="2"/>
  <c r="Z1878" i="2"/>
  <c r="Z1877" i="2"/>
  <c r="Z1876" i="2"/>
  <c r="Z1875" i="2"/>
  <c r="Z1874" i="2"/>
  <c r="Z1873" i="2"/>
  <c r="Z1872" i="2"/>
  <c r="Z1871" i="2"/>
  <c r="Z1870" i="2"/>
  <c r="Z1869" i="2"/>
  <c r="Z1868" i="2"/>
  <c r="Z1867" i="2"/>
  <c r="Z1866" i="2"/>
  <c r="Z1865" i="2"/>
  <c r="Z1864" i="2"/>
  <c r="Z1863" i="2"/>
  <c r="Z1862" i="2"/>
  <c r="Z1861" i="2"/>
  <c r="Z1860" i="2"/>
  <c r="Z1859" i="2"/>
  <c r="Z1858" i="2"/>
  <c r="Z1857" i="2"/>
  <c r="Z1856" i="2"/>
  <c r="Z1855" i="2"/>
  <c r="Z1854" i="2"/>
  <c r="Z1853" i="2"/>
  <c r="Z1852" i="2"/>
  <c r="Z1851" i="2"/>
  <c r="Z1850" i="2"/>
  <c r="Z1849" i="2"/>
  <c r="Z1848" i="2"/>
  <c r="Z1847" i="2"/>
  <c r="Z1846" i="2"/>
  <c r="Z1845" i="2"/>
  <c r="Z1844" i="2"/>
  <c r="Z1843" i="2"/>
  <c r="Z1842" i="2"/>
  <c r="Z1841" i="2"/>
  <c r="Z1840" i="2"/>
  <c r="Z1839" i="2"/>
  <c r="Z1838" i="2"/>
  <c r="Z1837" i="2"/>
  <c r="Z1836" i="2"/>
  <c r="Z1835" i="2"/>
  <c r="Z1834" i="2"/>
  <c r="Z1833" i="2"/>
  <c r="Z1832" i="2"/>
  <c r="Z1831" i="2"/>
  <c r="Z1830" i="2"/>
  <c r="Z1829" i="2"/>
  <c r="Z1828" i="2"/>
  <c r="Z1827" i="2"/>
  <c r="Z1826" i="2"/>
  <c r="Z1825" i="2"/>
  <c r="Z1824" i="2"/>
  <c r="Z1823" i="2"/>
  <c r="Z1822" i="2"/>
  <c r="Z1821" i="2"/>
  <c r="Z1820" i="2"/>
  <c r="Z1819" i="2"/>
  <c r="Z1818" i="2"/>
  <c r="Z1817" i="2"/>
  <c r="Z1816" i="2"/>
  <c r="Z1815" i="2"/>
  <c r="Z1814" i="2"/>
  <c r="Z1813" i="2"/>
  <c r="Z1812" i="2"/>
  <c r="Z1811" i="2"/>
  <c r="Z1810" i="2"/>
  <c r="Z1809" i="2"/>
  <c r="Z1808" i="2"/>
  <c r="Z1807" i="2"/>
  <c r="Z1806" i="2"/>
  <c r="Z1805" i="2"/>
  <c r="Z1804" i="2"/>
  <c r="Z1803" i="2"/>
  <c r="Z1802" i="2"/>
  <c r="Z1801" i="2"/>
  <c r="Z1800" i="2"/>
  <c r="Z1799" i="2"/>
  <c r="Z1798" i="2"/>
  <c r="Z1797" i="2"/>
  <c r="Z1796" i="2"/>
  <c r="Z1795" i="2"/>
  <c r="Z1794" i="2"/>
  <c r="Z1793" i="2"/>
  <c r="Z1792" i="2"/>
  <c r="Z1791" i="2"/>
  <c r="Z1790" i="2"/>
  <c r="Z1789" i="2"/>
  <c r="Z1788" i="2"/>
  <c r="Z1787" i="2"/>
  <c r="Z1786" i="2"/>
  <c r="Z1785" i="2"/>
  <c r="Z1784" i="2"/>
  <c r="Z1783" i="2"/>
  <c r="Z1782" i="2"/>
  <c r="Z1781" i="2"/>
  <c r="Z1780" i="2"/>
  <c r="Z1779" i="2"/>
  <c r="Z1778" i="2"/>
  <c r="Z1777" i="2"/>
  <c r="Z1776" i="2"/>
  <c r="Z1775" i="2"/>
  <c r="Z1774" i="2"/>
  <c r="Z1773" i="2"/>
  <c r="Z1772" i="2"/>
  <c r="Z1771" i="2"/>
  <c r="Z1770" i="2"/>
  <c r="Z1769" i="2"/>
  <c r="Z1768" i="2"/>
  <c r="Z1767" i="2"/>
  <c r="Z1766" i="2"/>
  <c r="Z1765" i="2"/>
  <c r="Z1764" i="2"/>
  <c r="Z1763" i="2"/>
  <c r="Z1762" i="2"/>
  <c r="Z1761" i="2"/>
  <c r="Z1760" i="2"/>
  <c r="Z1759" i="2"/>
  <c r="Z1758" i="2"/>
  <c r="Z1757" i="2"/>
  <c r="Z1756" i="2"/>
  <c r="Z1755" i="2"/>
  <c r="Z1754" i="2"/>
  <c r="Z1753" i="2"/>
  <c r="Z1752" i="2"/>
  <c r="Z1751" i="2"/>
  <c r="Z1750" i="2"/>
  <c r="Z1749" i="2"/>
  <c r="Z1748" i="2"/>
  <c r="Z1747" i="2"/>
  <c r="Z1746" i="2"/>
  <c r="Z1745" i="2"/>
  <c r="Z1744" i="2"/>
  <c r="Z1743" i="2"/>
  <c r="Z1742" i="2"/>
  <c r="Z1741" i="2"/>
  <c r="Z1740" i="2"/>
  <c r="Z1739" i="2"/>
  <c r="Z1738" i="2"/>
  <c r="Z1737" i="2"/>
  <c r="Z1736" i="2"/>
  <c r="Z1735" i="2"/>
  <c r="Z1734" i="2"/>
  <c r="Z1733" i="2"/>
  <c r="Z1732" i="2"/>
  <c r="Z1731" i="2"/>
  <c r="Z1730" i="2"/>
  <c r="Z1729" i="2"/>
  <c r="Z1728" i="2"/>
  <c r="Z1727" i="2"/>
  <c r="Z1726" i="2"/>
  <c r="Z1725" i="2"/>
  <c r="Z1724" i="2"/>
  <c r="Z1723" i="2"/>
  <c r="Z1722" i="2"/>
  <c r="Z1721" i="2"/>
  <c r="Z1720" i="2"/>
  <c r="Z1719" i="2"/>
  <c r="Z1718" i="2"/>
  <c r="Z1717" i="2"/>
  <c r="Z1716" i="2"/>
  <c r="Z1715" i="2"/>
  <c r="Z1714" i="2"/>
  <c r="Z1713" i="2"/>
  <c r="Z1712" i="2"/>
  <c r="Z1711" i="2"/>
  <c r="Z1710" i="2"/>
  <c r="Z1709" i="2"/>
  <c r="Z1708" i="2"/>
  <c r="Z1707" i="2"/>
  <c r="Z1706" i="2"/>
  <c r="Z1705" i="2"/>
  <c r="Z1704" i="2"/>
  <c r="Z1703" i="2"/>
  <c r="Z1702" i="2"/>
  <c r="Z1701" i="2"/>
  <c r="Z1700" i="2"/>
  <c r="Z1699" i="2"/>
  <c r="Z1698" i="2"/>
  <c r="Z1697" i="2"/>
  <c r="Z1696" i="2"/>
  <c r="Z1695" i="2"/>
  <c r="Z1694" i="2"/>
  <c r="Z1693" i="2"/>
  <c r="Z1692" i="2"/>
  <c r="Z1691" i="2"/>
  <c r="Z1690" i="2"/>
  <c r="Z1689" i="2"/>
  <c r="Z1688" i="2"/>
  <c r="Z1687" i="2"/>
  <c r="Z1686" i="2"/>
  <c r="Z1685" i="2"/>
  <c r="Z1684" i="2"/>
  <c r="Z1683" i="2"/>
  <c r="Z1682" i="2"/>
  <c r="Z1681" i="2"/>
  <c r="Z1680" i="2"/>
  <c r="Z1679" i="2"/>
  <c r="Z1678" i="2"/>
  <c r="Z1677" i="2"/>
  <c r="Z1676" i="2"/>
  <c r="Z1675" i="2"/>
  <c r="Z1674" i="2"/>
  <c r="Z1673" i="2"/>
  <c r="Z1672" i="2"/>
  <c r="Z1671" i="2"/>
  <c r="Z1670" i="2"/>
  <c r="Z1669" i="2"/>
  <c r="Z1668" i="2"/>
  <c r="Z1667" i="2"/>
  <c r="Z1666" i="2"/>
  <c r="Z1665" i="2"/>
  <c r="Z1664" i="2"/>
  <c r="Z1663" i="2"/>
  <c r="Z1662" i="2"/>
  <c r="Z1661" i="2"/>
  <c r="Z1660" i="2"/>
  <c r="Z1659" i="2"/>
  <c r="Z1658" i="2"/>
  <c r="Z1657" i="2"/>
  <c r="Z1656" i="2"/>
  <c r="Z1655" i="2"/>
  <c r="Z1654" i="2"/>
  <c r="Z1653" i="2"/>
  <c r="Z1652" i="2"/>
  <c r="Z1651" i="2"/>
  <c r="Z1650" i="2"/>
  <c r="Z1649" i="2"/>
  <c r="Z1648" i="2"/>
  <c r="Z1647" i="2"/>
  <c r="Z1646" i="2"/>
  <c r="Z1645" i="2"/>
  <c r="Z1644" i="2"/>
  <c r="Z1643" i="2"/>
  <c r="Z1642" i="2"/>
  <c r="Z1641" i="2"/>
  <c r="Z1640" i="2"/>
  <c r="Z1639" i="2"/>
  <c r="Z1638" i="2"/>
  <c r="Z1637" i="2"/>
  <c r="Z1636" i="2"/>
  <c r="Z1635" i="2"/>
  <c r="Z1634" i="2"/>
  <c r="Z1633" i="2"/>
  <c r="Z1632" i="2"/>
  <c r="Z1631" i="2"/>
  <c r="Z1630" i="2"/>
  <c r="Z1629" i="2"/>
  <c r="Z1628" i="2"/>
  <c r="Z1627" i="2"/>
  <c r="Z1626" i="2"/>
  <c r="Z1625" i="2"/>
  <c r="Z1624" i="2"/>
  <c r="Z1623" i="2"/>
  <c r="Z1622" i="2"/>
  <c r="Z1621" i="2"/>
  <c r="Z1620" i="2"/>
  <c r="Z1619" i="2"/>
  <c r="Z1618" i="2"/>
  <c r="Z1617" i="2"/>
  <c r="Z1616" i="2"/>
  <c r="Z1615" i="2"/>
  <c r="Z1614" i="2"/>
  <c r="Z1613" i="2"/>
  <c r="Z1612" i="2"/>
  <c r="Z1611" i="2"/>
  <c r="Z1610" i="2"/>
  <c r="Z1609" i="2"/>
  <c r="Z1608" i="2"/>
  <c r="Z1607" i="2"/>
  <c r="Z1606" i="2"/>
  <c r="Z1605" i="2"/>
  <c r="Z1604" i="2"/>
  <c r="Z1603" i="2"/>
  <c r="Z1602" i="2"/>
  <c r="Z1601" i="2"/>
  <c r="Z1600" i="2"/>
  <c r="Z1599" i="2"/>
  <c r="Z1598" i="2"/>
  <c r="Z1597" i="2"/>
  <c r="Z1596" i="2"/>
  <c r="Z1595" i="2"/>
  <c r="Z1594" i="2"/>
  <c r="Z1593" i="2"/>
  <c r="Z1592" i="2"/>
  <c r="Z1591" i="2"/>
  <c r="Z1590" i="2"/>
  <c r="Z1589" i="2"/>
  <c r="Z1588" i="2"/>
  <c r="Z1587" i="2"/>
  <c r="Z1586" i="2"/>
  <c r="Z1585" i="2"/>
  <c r="Z1584" i="2"/>
  <c r="Z1583" i="2"/>
  <c r="Z1582" i="2"/>
  <c r="Z1581" i="2"/>
  <c r="Z1580" i="2"/>
  <c r="Z1579" i="2"/>
  <c r="Z1578" i="2"/>
  <c r="Z1577" i="2"/>
  <c r="Z1576" i="2"/>
  <c r="Z1575" i="2"/>
  <c r="Z1574" i="2"/>
  <c r="Z1573" i="2"/>
  <c r="Z1572" i="2"/>
  <c r="Z1571" i="2"/>
  <c r="Z1570" i="2"/>
  <c r="Z1569" i="2"/>
  <c r="Z1568" i="2"/>
  <c r="Z1567" i="2"/>
  <c r="Z1566" i="2"/>
  <c r="Z1565" i="2"/>
  <c r="Z1564" i="2"/>
  <c r="Z1563" i="2"/>
  <c r="Z1562" i="2"/>
  <c r="Z1561" i="2"/>
  <c r="Z1560" i="2"/>
  <c r="Z1559" i="2"/>
  <c r="Z1558" i="2"/>
  <c r="Z1557" i="2"/>
  <c r="Z1556" i="2"/>
  <c r="Z1555" i="2"/>
  <c r="Z1554" i="2"/>
  <c r="Z1553" i="2"/>
  <c r="Z1552" i="2"/>
  <c r="Z1551" i="2"/>
  <c r="Z1550" i="2"/>
  <c r="Z1549" i="2"/>
  <c r="Z1548" i="2"/>
  <c r="Z1547" i="2"/>
  <c r="Z1546" i="2"/>
  <c r="Z1545" i="2"/>
  <c r="Z1544" i="2"/>
  <c r="Z1543" i="2"/>
  <c r="Z1542" i="2"/>
  <c r="Z1541" i="2"/>
  <c r="Z1540" i="2"/>
  <c r="Z1539" i="2"/>
  <c r="Z1538" i="2"/>
  <c r="Z1537" i="2"/>
  <c r="Z1536" i="2"/>
  <c r="Z1535" i="2"/>
  <c r="Z1534" i="2"/>
  <c r="Z1533" i="2"/>
  <c r="Z1532" i="2"/>
  <c r="Z1531" i="2"/>
  <c r="Z1530" i="2"/>
  <c r="Z1529" i="2"/>
  <c r="Z1528" i="2"/>
  <c r="Z1527" i="2"/>
  <c r="Z1526" i="2"/>
  <c r="Z1525" i="2"/>
  <c r="Z1524" i="2"/>
  <c r="Z1523" i="2"/>
  <c r="Z1522" i="2"/>
  <c r="Z1521" i="2"/>
  <c r="Z1520" i="2"/>
  <c r="Z1519" i="2"/>
  <c r="Z1518" i="2"/>
  <c r="Z1517" i="2"/>
  <c r="Z1516" i="2"/>
  <c r="Z1515" i="2"/>
  <c r="Z1514" i="2"/>
  <c r="Z1513" i="2"/>
  <c r="Z1512" i="2"/>
  <c r="Z1511" i="2"/>
  <c r="Z1510" i="2"/>
  <c r="Z1509" i="2"/>
  <c r="Z1508" i="2"/>
  <c r="Z1507" i="2"/>
  <c r="Z1506" i="2"/>
  <c r="Z1505" i="2"/>
  <c r="Z1504" i="2"/>
  <c r="Z1503" i="2"/>
  <c r="Z1502" i="2"/>
  <c r="Z1501" i="2"/>
  <c r="Z1500" i="2"/>
  <c r="Z1499" i="2"/>
  <c r="Z1498" i="2"/>
  <c r="Z1497" i="2"/>
  <c r="Z1496" i="2"/>
  <c r="Z1495" i="2"/>
  <c r="Z1494" i="2"/>
  <c r="Z1493" i="2"/>
  <c r="Z1492" i="2"/>
  <c r="Z1491" i="2"/>
  <c r="Z1490" i="2"/>
  <c r="Z1489" i="2"/>
  <c r="Z1488" i="2"/>
  <c r="Z1487" i="2"/>
  <c r="Z1486" i="2"/>
  <c r="Z1485" i="2"/>
  <c r="Z1484" i="2"/>
  <c r="Z1483" i="2"/>
  <c r="Z1482" i="2"/>
  <c r="Z1481" i="2"/>
  <c r="Z1480" i="2"/>
  <c r="Z1479" i="2"/>
  <c r="Z1478" i="2"/>
  <c r="Z1477" i="2"/>
  <c r="Z1476" i="2"/>
  <c r="Z1475" i="2"/>
  <c r="Z1474" i="2"/>
  <c r="Z1473" i="2"/>
  <c r="Z1472" i="2"/>
  <c r="Z1471" i="2"/>
  <c r="Z1470" i="2"/>
  <c r="Z1469" i="2"/>
  <c r="Z1468" i="2"/>
  <c r="Z1467" i="2"/>
  <c r="Z1466" i="2"/>
  <c r="Z1465" i="2"/>
  <c r="Z1464" i="2"/>
  <c r="Z1463" i="2"/>
  <c r="Z1462" i="2"/>
  <c r="Z1461" i="2"/>
  <c r="Z1460" i="2"/>
  <c r="Z1459" i="2"/>
  <c r="Z1458" i="2"/>
  <c r="Z1457" i="2"/>
  <c r="Z1456" i="2"/>
  <c r="Z1455" i="2"/>
  <c r="Z1454" i="2"/>
  <c r="Z1453" i="2"/>
  <c r="Z1452" i="2"/>
  <c r="Z1451" i="2"/>
  <c r="Z1450" i="2"/>
  <c r="Z1449" i="2"/>
  <c r="Z1448" i="2"/>
  <c r="Z1447" i="2"/>
  <c r="Z1446" i="2"/>
  <c r="Z1445" i="2"/>
  <c r="Z1444" i="2"/>
  <c r="Z1443" i="2"/>
  <c r="Z1442" i="2"/>
  <c r="Z1441" i="2"/>
  <c r="Z1440" i="2"/>
  <c r="Z1439" i="2"/>
  <c r="Z1438" i="2"/>
  <c r="Z1437" i="2"/>
  <c r="Z1436" i="2"/>
  <c r="Z1435" i="2"/>
  <c r="Z1434" i="2"/>
  <c r="Z1433" i="2"/>
  <c r="Z1432" i="2"/>
  <c r="Z1431" i="2"/>
  <c r="Z1430" i="2"/>
  <c r="Z1429" i="2"/>
  <c r="Z1428" i="2"/>
  <c r="Z1427" i="2"/>
  <c r="Z1426" i="2"/>
  <c r="Z1425" i="2"/>
  <c r="Z1424" i="2"/>
  <c r="Z1423" i="2"/>
  <c r="Z1422" i="2"/>
  <c r="Z1421" i="2"/>
  <c r="Z1420" i="2"/>
  <c r="Z1419" i="2"/>
  <c r="Z1418" i="2"/>
  <c r="Z1417" i="2"/>
  <c r="Z1416" i="2"/>
  <c r="Z1415" i="2"/>
  <c r="Z1414" i="2"/>
  <c r="Z1413" i="2"/>
  <c r="Z1412" i="2"/>
  <c r="Z1411" i="2"/>
  <c r="Z1410" i="2"/>
  <c r="Z1409" i="2"/>
  <c r="Z1408" i="2"/>
  <c r="Z1407" i="2"/>
  <c r="Z1406" i="2"/>
  <c r="Z1405" i="2"/>
  <c r="Z1404" i="2"/>
  <c r="Z1403" i="2"/>
  <c r="Z1402" i="2"/>
  <c r="Z1401" i="2"/>
  <c r="Z1400" i="2"/>
  <c r="Z1399" i="2"/>
  <c r="Z1398" i="2"/>
  <c r="Z1397" i="2"/>
  <c r="Z1396" i="2"/>
  <c r="Z1395" i="2"/>
  <c r="Z1394" i="2"/>
  <c r="Z1393" i="2"/>
  <c r="Z1392" i="2"/>
  <c r="Z1391" i="2"/>
  <c r="Z1390" i="2"/>
  <c r="Z1389" i="2"/>
  <c r="Z1388" i="2"/>
  <c r="Z1387" i="2"/>
  <c r="Z1386" i="2"/>
  <c r="Z1385" i="2"/>
  <c r="Z1384" i="2"/>
  <c r="Z1383" i="2"/>
  <c r="Z1382" i="2"/>
  <c r="Z1381" i="2"/>
  <c r="Z1380" i="2"/>
  <c r="Z1379" i="2"/>
  <c r="Z1378" i="2"/>
  <c r="Z1377" i="2"/>
  <c r="Z1376" i="2"/>
  <c r="Z1375" i="2"/>
  <c r="Z1374" i="2"/>
  <c r="Z1373" i="2"/>
  <c r="Z1372" i="2"/>
  <c r="Z1371" i="2"/>
  <c r="Z1370" i="2"/>
  <c r="Z1369" i="2"/>
  <c r="Z1368" i="2"/>
  <c r="Z1367" i="2"/>
  <c r="Z1366" i="2"/>
  <c r="Z1365" i="2"/>
  <c r="Z1364" i="2"/>
  <c r="Z1363" i="2"/>
  <c r="Z1362" i="2"/>
  <c r="Z1361" i="2"/>
  <c r="Z1360" i="2"/>
  <c r="Z1359" i="2"/>
  <c r="Z1358" i="2"/>
  <c r="Z1357" i="2"/>
  <c r="Z1356" i="2"/>
  <c r="Z1355" i="2"/>
  <c r="Z1354" i="2"/>
  <c r="Z1353" i="2"/>
  <c r="Z1352" i="2"/>
  <c r="Z1351" i="2"/>
  <c r="Z1350" i="2"/>
  <c r="Z1349" i="2"/>
  <c r="Z1348" i="2"/>
  <c r="Z1347" i="2"/>
  <c r="Z1346" i="2"/>
  <c r="Z1345" i="2"/>
  <c r="Z1344" i="2"/>
  <c r="Z1343" i="2"/>
  <c r="Z1342" i="2"/>
  <c r="Z1341" i="2"/>
  <c r="Z1340" i="2"/>
  <c r="Z1339" i="2"/>
  <c r="Z1338" i="2"/>
  <c r="Z1337" i="2"/>
  <c r="Z1336" i="2"/>
  <c r="Z1335" i="2"/>
  <c r="Z1334" i="2"/>
  <c r="Z1333" i="2"/>
  <c r="Z1332" i="2"/>
  <c r="Z1331" i="2"/>
  <c r="Z1330" i="2"/>
  <c r="Z1329" i="2"/>
  <c r="Z1328" i="2"/>
  <c r="Z1327" i="2"/>
  <c r="Z1326" i="2"/>
  <c r="Z1325" i="2"/>
  <c r="Z1324" i="2"/>
  <c r="Z1323" i="2"/>
  <c r="Z1322" i="2"/>
  <c r="Z1321" i="2"/>
  <c r="Z1320" i="2"/>
  <c r="Z1319" i="2"/>
  <c r="Z1318" i="2"/>
  <c r="Z1317" i="2"/>
  <c r="Z1316" i="2"/>
  <c r="Z1315" i="2"/>
  <c r="Z1314" i="2"/>
  <c r="Z1313" i="2"/>
  <c r="Z1312" i="2"/>
  <c r="Z1311" i="2"/>
  <c r="Z1310" i="2"/>
  <c r="Z1309" i="2"/>
  <c r="Z1308" i="2"/>
  <c r="Z1307" i="2"/>
  <c r="Z1306" i="2"/>
  <c r="Z1305" i="2"/>
  <c r="Z1304" i="2"/>
  <c r="Z1303" i="2"/>
  <c r="Z1302" i="2"/>
  <c r="Z1301" i="2"/>
  <c r="Z1300" i="2"/>
  <c r="Z1299" i="2"/>
  <c r="Z1298" i="2"/>
  <c r="Z1297" i="2"/>
  <c r="Z1296" i="2"/>
  <c r="Z1295" i="2"/>
  <c r="Z1294" i="2"/>
  <c r="Z1293" i="2"/>
  <c r="Z1292" i="2"/>
  <c r="Z1291" i="2"/>
  <c r="Z1290" i="2"/>
  <c r="Z1289" i="2"/>
  <c r="Z1288" i="2"/>
  <c r="Z1287" i="2"/>
  <c r="Z1286" i="2"/>
  <c r="Z1285" i="2"/>
  <c r="Z1284" i="2"/>
  <c r="Z1283" i="2"/>
  <c r="Z1282" i="2"/>
  <c r="Z1281" i="2"/>
  <c r="Z1280" i="2"/>
  <c r="Z1279" i="2"/>
  <c r="Z1278" i="2"/>
  <c r="Z1277" i="2"/>
  <c r="Z1276" i="2"/>
  <c r="Z1275" i="2"/>
  <c r="Z1274" i="2"/>
  <c r="Z1273" i="2"/>
  <c r="Z1272" i="2"/>
  <c r="Z1271" i="2"/>
  <c r="Z1270" i="2"/>
  <c r="Z1269" i="2"/>
  <c r="Z1268" i="2"/>
  <c r="Z1267" i="2"/>
  <c r="Z1266" i="2"/>
  <c r="Z1265" i="2"/>
  <c r="Z1264" i="2"/>
  <c r="Z1263" i="2"/>
  <c r="Z1262" i="2"/>
  <c r="Z1261" i="2"/>
  <c r="Z1260" i="2"/>
  <c r="Z1259" i="2"/>
  <c r="Z1258" i="2"/>
  <c r="Z1257" i="2"/>
  <c r="Z1256" i="2"/>
  <c r="Z1255" i="2"/>
  <c r="Z1254" i="2"/>
  <c r="Z1253" i="2"/>
  <c r="Z1252" i="2"/>
  <c r="Z1251" i="2"/>
  <c r="Z1250" i="2"/>
  <c r="Z1249" i="2"/>
  <c r="Z1248" i="2"/>
  <c r="Z1247" i="2"/>
  <c r="Z1246" i="2"/>
  <c r="Z1245" i="2"/>
  <c r="Z1244" i="2"/>
  <c r="Z1243" i="2"/>
  <c r="Z1242" i="2"/>
  <c r="Z1241" i="2"/>
  <c r="Z1240" i="2"/>
  <c r="Z1239" i="2"/>
  <c r="Z1238" i="2"/>
  <c r="Z1237" i="2"/>
  <c r="Z1236" i="2"/>
  <c r="Z1235" i="2"/>
  <c r="Z1234" i="2"/>
  <c r="Z1233" i="2"/>
  <c r="Z1232" i="2"/>
  <c r="Z1231" i="2"/>
  <c r="Z1230" i="2"/>
  <c r="Z1229" i="2"/>
  <c r="Z1228" i="2"/>
  <c r="Z1227" i="2"/>
  <c r="Z1226" i="2"/>
  <c r="Z1225" i="2"/>
  <c r="Z1224" i="2"/>
  <c r="Z1223" i="2"/>
  <c r="Z1222" i="2"/>
  <c r="Z1221" i="2"/>
  <c r="Z1220" i="2"/>
  <c r="Z1219" i="2"/>
  <c r="Z1218" i="2"/>
  <c r="Z1217" i="2"/>
  <c r="Z1216" i="2"/>
  <c r="Z1215" i="2"/>
  <c r="Z1214" i="2"/>
  <c r="Z1213" i="2"/>
  <c r="Z1212" i="2"/>
  <c r="Z1211" i="2"/>
  <c r="Z1210" i="2"/>
  <c r="Z1209" i="2"/>
  <c r="Z1208" i="2"/>
  <c r="Z1207" i="2"/>
  <c r="Z1206" i="2"/>
  <c r="Z1205" i="2"/>
  <c r="Z1204" i="2"/>
  <c r="Z1203" i="2"/>
  <c r="Z1202" i="2"/>
  <c r="Z1201" i="2"/>
  <c r="Z1200" i="2"/>
  <c r="Z1199" i="2"/>
  <c r="Z1198" i="2"/>
  <c r="Z1197" i="2"/>
  <c r="Z1196" i="2"/>
  <c r="Z1195" i="2"/>
  <c r="Z1194" i="2"/>
  <c r="Z1193" i="2"/>
  <c r="Z1192" i="2"/>
  <c r="Z1191" i="2"/>
  <c r="Z1190" i="2"/>
  <c r="Z1189" i="2"/>
  <c r="Z1188" i="2"/>
  <c r="Z1187" i="2"/>
  <c r="Z1186" i="2"/>
  <c r="Z1185" i="2"/>
  <c r="Z1184" i="2"/>
  <c r="Z1183" i="2"/>
  <c r="Z1182" i="2"/>
  <c r="Z1181" i="2"/>
  <c r="Z1180" i="2"/>
  <c r="Z1179" i="2"/>
  <c r="Z1178" i="2"/>
  <c r="Z1177" i="2"/>
  <c r="Z1176" i="2"/>
  <c r="Z1175" i="2"/>
  <c r="Z1174" i="2"/>
  <c r="Z1173" i="2"/>
  <c r="Z1172" i="2"/>
  <c r="Z1171" i="2"/>
  <c r="Z1170" i="2"/>
  <c r="Z1169" i="2"/>
  <c r="Z1168" i="2"/>
  <c r="Z1167" i="2"/>
  <c r="Z1166" i="2"/>
  <c r="Z1165" i="2"/>
  <c r="Z1164" i="2"/>
  <c r="Z1163" i="2"/>
  <c r="Z1162" i="2"/>
  <c r="Z1161" i="2"/>
  <c r="Z1160" i="2"/>
  <c r="Z1159" i="2"/>
  <c r="Z1158" i="2"/>
  <c r="Z1157" i="2"/>
  <c r="Z1156" i="2"/>
  <c r="Z1155" i="2"/>
  <c r="Z1154" i="2"/>
  <c r="Z1153" i="2"/>
  <c r="Z1152" i="2"/>
  <c r="Z1151" i="2"/>
  <c r="Z1150" i="2"/>
  <c r="Z1149" i="2"/>
  <c r="Z1148" i="2"/>
  <c r="Z1147" i="2"/>
  <c r="Z1146" i="2"/>
  <c r="Z1145" i="2"/>
  <c r="Z1144" i="2"/>
  <c r="Z1143" i="2"/>
  <c r="Z1142" i="2"/>
  <c r="Z1141" i="2"/>
  <c r="Z1140" i="2"/>
  <c r="Z1139" i="2"/>
  <c r="Z1138" i="2"/>
  <c r="Z1137" i="2"/>
  <c r="Z1136" i="2"/>
  <c r="Z1135" i="2"/>
  <c r="Z1134" i="2"/>
  <c r="Z1133" i="2"/>
  <c r="Z1132" i="2"/>
  <c r="Z1131" i="2"/>
  <c r="Z1130" i="2"/>
  <c r="Z1129" i="2"/>
  <c r="Z1128" i="2"/>
  <c r="Z1127" i="2"/>
  <c r="Z1126" i="2"/>
  <c r="Z1125" i="2"/>
  <c r="Z1124" i="2"/>
  <c r="Z1123" i="2"/>
  <c r="Z1122" i="2"/>
  <c r="Z1121" i="2"/>
  <c r="Z1120" i="2"/>
  <c r="Z1119" i="2"/>
  <c r="Z1118" i="2"/>
  <c r="Z1117" i="2"/>
  <c r="Z1116" i="2"/>
  <c r="Z1115" i="2"/>
  <c r="Z1114" i="2"/>
  <c r="Z1113" i="2"/>
  <c r="Z1112" i="2"/>
  <c r="Z1111" i="2"/>
  <c r="Z1110" i="2"/>
  <c r="Z1109" i="2"/>
  <c r="Z1108" i="2"/>
  <c r="Z1107" i="2"/>
  <c r="Z1106" i="2"/>
  <c r="Z1105" i="2"/>
  <c r="Z1104" i="2"/>
  <c r="Z1103" i="2"/>
  <c r="Z1102" i="2"/>
  <c r="Z1101" i="2"/>
  <c r="Z1100" i="2"/>
  <c r="Z1099" i="2"/>
  <c r="Z1098" i="2"/>
  <c r="Z1097" i="2"/>
  <c r="Z1096" i="2"/>
  <c r="Z1095" i="2"/>
  <c r="Z1094" i="2"/>
  <c r="Z1093" i="2"/>
  <c r="Z1092" i="2"/>
  <c r="Z1091" i="2"/>
  <c r="Z1090" i="2"/>
  <c r="Z1089" i="2"/>
  <c r="Z1088" i="2"/>
  <c r="Z1087" i="2"/>
  <c r="Z1086" i="2"/>
  <c r="Z1085" i="2"/>
  <c r="Z1084" i="2"/>
  <c r="Z1083" i="2"/>
  <c r="Z1082" i="2"/>
  <c r="Z1081" i="2"/>
  <c r="Z1080" i="2"/>
  <c r="Z1079" i="2"/>
  <c r="Z1078" i="2"/>
  <c r="Z1077" i="2"/>
  <c r="Z1076" i="2"/>
  <c r="Z1075" i="2"/>
  <c r="Z1074" i="2"/>
  <c r="Z1073" i="2"/>
  <c r="Z1072" i="2"/>
  <c r="Z1071" i="2"/>
  <c r="Z1070" i="2"/>
  <c r="Z1069" i="2"/>
  <c r="Z1068" i="2"/>
  <c r="Z1067" i="2"/>
  <c r="Z1066" i="2"/>
  <c r="Z1065" i="2"/>
  <c r="Z1064" i="2"/>
  <c r="Z1063" i="2"/>
  <c r="Z1062" i="2"/>
  <c r="Z1061" i="2"/>
  <c r="Z1060" i="2"/>
  <c r="Z1059" i="2"/>
  <c r="Z1058" i="2"/>
  <c r="Z1057" i="2"/>
  <c r="Z1056" i="2"/>
  <c r="Z1055" i="2"/>
  <c r="Z1054" i="2"/>
  <c r="Z1053" i="2"/>
  <c r="Z1052" i="2"/>
  <c r="Z1051" i="2"/>
  <c r="Z1050" i="2"/>
  <c r="Z1049" i="2"/>
  <c r="Z1048" i="2"/>
  <c r="Z1047" i="2"/>
  <c r="Z1046" i="2"/>
  <c r="Z1045" i="2"/>
  <c r="Z1044" i="2"/>
  <c r="Z1043" i="2"/>
  <c r="Z1042" i="2"/>
  <c r="Z1041" i="2"/>
  <c r="Z1040" i="2"/>
  <c r="Z1039" i="2"/>
  <c r="Z1038" i="2"/>
  <c r="Z1037" i="2"/>
  <c r="Z1036" i="2"/>
  <c r="Z1035" i="2"/>
  <c r="Z1034" i="2"/>
  <c r="Z1033" i="2"/>
  <c r="Z1032" i="2"/>
  <c r="Z1031" i="2"/>
  <c r="Z1030" i="2"/>
  <c r="Z1029" i="2"/>
  <c r="Z1028" i="2"/>
  <c r="Z1027" i="2"/>
  <c r="Z1026" i="2"/>
  <c r="Z1025" i="2"/>
  <c r="Z1024" i="2"/>
  <c r="Z1023" i="2"/>
  <c r="Z1022" i="2"/>
  <c r="Z1021" i="2"/>
  <c r="Z1020" i="2"/>
  <c r="Z1019" i="2"/>
  <c r="Z1018" i="2"/>
  <c r="Z1017" i="2"/>
  <c r="Z1016" i="2"/>
  <c r="Z1015" i="2"/>
  <c r="Z1014" i="2"/>
  <c r="Z1013" i="2"/>
  <c r="Z1012" i="2"/>
  <c r="Z1011" i="2"/>
  <c r="Z1010" i="2"/>
  <c r="Z1009" i="2"/>
  <c r="Z1008" i="2"/>
  <c r="Z1007" i="2"/>
  <c r="Z1006" i="2"/>
  <c r="Z1005" i="2"/>
  <c r="Z1004" i="2"/>
  <c r="Z1003" i="2"/>
  <c r="Z1002" i="2"/>
  <c r="Z1001" i="2"/>
  <c r="Z1000" i="2"/>
  <c r="Z999" i="2"/>
  <c r="Z998" i="2"/>
  <c r="Z997" i="2"/>
  <c r="Z996" i="2"/>
  <c r="Z995" i="2"/>
  <c r="Z994" i="2"/>
  <c r="Z993" i="2"/>
  <c r="Z992" i="2"/>
  <c r="Z991" i="2"/>
  <c r="Z990" i="2"/>
  <c r="Z989" i="2"/>
  <c r="Z988" i="2"/>
  <c r="Z987" i="2"/>
  <c r="Z986" i="2"/>
  <c r="Z985" i="2"/>
  <c r="Z984" i="2"/>
  <c r="Z983" i="2"/>
  <c r="Z982" i="2"/>
  <c r="Z981" i="2"/>
  <c r="Z980" i="2"/>
  <c r="Z979" i="2"/>
  <c r="Z978" i="2"/>
  <c r="Z977" i="2"/>
  <c r="Z976" i="2"/>
  <c r="Z975" i="2"/>
  <c r="Z974" i="2"/>
  <c r="Z973" i="2"/>
  <c r="Z972" i="2"/>
  <c r="Z971" i="2"/>
  <c r="Z970" i="2"/>
  <c r="Z969" i="2"/>
  <c r="Z968" i="2"/>
  <c r="Z967" i="2"/>
  <c r="Z966" i="2"/>
  <c r="Z965" i="2"/>
  <c r="Z964" i="2"/>
  <c r="Z963" i="2"/>
  <c r="Z962" i="2"/>
  <c r="Z961" i="2"/>
  <c r="Z960" i="2"/>
  <c r="Z959" i="2"/>
  <c r="Z958" i="2"/>
  <c r="Z957" i="2"/>
  <c r="Z956" i="2"/>
  <c r="Z955" i="2"/>
  <c r="Z954" i="2"/>
  <c r="Z953" i="2"/>
  <c r="Z952" i="2"/>
  <c r="Z951" i="2"/>
  <c r="Z950" i="2"/>
  <c r="Z949" i="2"/>
  <c r="Z948" i="2"/>
  <c r="Z947" i="2"/>
  <c r="Z946" i="2"/>
  <c r="Z945" i="2"/>
  <c r="Z944" i="2"/>
  <c r="Z943" i="2"/>
  <c r="Z942" i="2"/>
  <c r="Z941" i="2"/>
  <c r="Z940" i="2"/>
  <c r="Z939" i="2"/>
  <c r="Z938" i="2"/>
  <c r="Z937" i="2"/>
  <c r="Z936" i="2"/>
  <c r="Z935" i="2"/>
  <c r="Z934" i="2"/>
  <c r="Z933" i="2"/>
  <c r="Z932" i="2"/>
  <c r="Z931" i="2"/>
  <c r="Z930" i="2"/>
  <c r="Z929" i="2"/>
  <c r="Z928" i="2"/>
  <c r="Z927" i="2"/>
  <c r="Z926" i="2"/>
  <c r="Z925" i="2"/>
  <c r="Z924" i="2"/>
  <c r="Z923" i="2"/>
  <c r="Z922" i="2"/>
  <c r="Z921" i="2"/>
  <c r="Z920" i="2"/>
  <c r="Z919" i="2"/>
  <c r="Z918" i="2"/>
  <c r="Z917" i="2"/>
  <c r="Z916" i="2"/>
  <c r="Z915" i="2"/>
  <c r="Z914" i="2"/>
  <c r="Z913" i="2"/>
  <c r="Z912" i="2"/>
  <c r="Z911" i="2"/>
  <c r="Z910" i="2"/>
  <c r="Z909" i="2"/>
  <c r="Z908" i="2"/>
  <c r="Z907" i="2"/>
  <c r="Z906" i="2"/>
  <c r="Z905" i="2"/>
  <c r="Z904" i="2"/>
  <c r="Z903" i="2"/>
  <c r="Z902" i="2"/>
  <c r="Z901" i="2"/>
  <c r="Z900" i="2"/>
  <c r="Z899" i="2"/>
  <c r="Z898" i="2"/>
  <c r="Z897" i="2"/>
  <c r="Z896" i="2"/>
  <c r="Z895" i="2"/>
  <c r="Z894" i="2"/>
  <c r="Z893" i="2"/>
  <c r="Z892" i="2"/>
  <c r="Z891" i="2"/>
  <c r="Z890" i="2"/>
  <c r="Z889" i="2"/>
  <c r="Z888" i="2"/>
  <c r="Z887" i="2"/>
  <c r="Z886" i="2"/>
  <c r="Z885" i="2"/>
  <c r="Z884" i="2"/>
  <c r="Z883" i="2"/>
  <c r="Z882" i="2"/>
  <c r="Z881" i="2"/>
  <c r="Z880" i="2"/>
  <c r="Z879" i="2"/>
  <c r="Z878" i="2"/>
  <c r="Z877" i="2"/>
  <c r="Z876" i="2"/>
  <c r="Z875" i="2"/>
  <c r="Z874" i="2"/>
  <c r="Z873" i="2"/>
  <c r="Z872" i="2"/>
  <c r="Z871" i="2"/>
  <c r="Z870" i="2"/>
  <c r="Z869" i="2"/>
  <c r="Z868" i="2"/>
  <c r="Z867" i="2"/>
  <c r="Z866" i="2"/>
  <c r="Z865" i="2"/>
  <c r="Z864" i="2"/>
  <c r="Z863" i="2"/>
  <c r="Z862" i="2"/>
  <c r="Z861" i="2"/>
  <c r="Z860" i="2"/>
  <c r="Z859" i="2"/>
  <c r="Z858" i="2"/>
  <c r="Z857" i="2"/>
  <c r="Z856" i="2"/>
  <c r="Z855" i="2"/>
  <c r="Z854" i="2"/>
  <c r="Z853" i="2"/>
  <c r="Z852" i="2"/>
  <c r="Z851" i="2"/>
  <c r="Z850" i="2"/>
  <c r="Z849" i="2"/>
  <c r="Z848" i="2"/>
  <c r="Z847" i="2"/>
  <c r="Z846" i="2"/>
  <c r="Z845" i="2"/>
  <c r="Z844" i="2"/>
  <c r="Z843" i="2"/>
  <c r="Z842" i="2"/>
  <c r="Z841" i="2"/>
  <c r="Z840" i="2"/>
  <c r="Z839" i="2"/>
  <c r="Z838" i="2"/>
  <c r="Z837" i="2"/>
  <c r="Z836" i="2"/>
  <c r="Z835" i="2"/>
  <c r="Z834" i="2"/>
  <c r="Z833" i="2"/>
  <c r="Z832" i="2"/>
  <c r="Z831" i="2"/>
  <c r="Z830" i="2"/>
  <c r="Z829" i="2"/>
  <c r="Z828" i="2"/>
  <c r="Z827" i="2"/>
  <c r="Z826" i="2"/>
  <c r="Z825" i="2"/>
  <c r="Z824" i="2"/>
  <c r="Z823" i="2"/>
  <c r="Z822" i="2"/>
  <c r="Z821" i="2"/>
  <c r="Z820" i="2"/>
  <c r="Z819" i="2"/>
  <c r="Z818" i="2"/>
  <c r="Z817" i="2"/>
  <c r="Z816" i="2"/>
  <c r="Z815" i="2"/>
  <c r="Z814" i="2"/>
  <c r="Z813" i="2"/>
  <c r="Z812" i="2"/>
  <c r="Z811" i="2"/>
  <c r="Z810" i="2"/>
  <c r="Z809" i="2"/>
  <c r="Z808" i="2"/>
  <c r="Z807" i="2"/>
  <c r="Z806" i="2"/>
  <c r="Z805" i="2"/>
  <c r="Z804" i="2"/>
  <c r="Z803" i="2"/>
  <c r="Z802" i="2"/>
  <c r="Z801" i="2"/>
  <c r="Z800" i="2"/>
  <c r="Z799" i="2"/>
  <c r="Z798" i="2"/>
  <c r="Z797" i="2"/>
  <c r="Z796" i="2"/>
  <c r="Z795" i="2"/>
  <c r="Z794" i="2"/>
  <c r="Z793" i="2"/>
  <c r="Z792" i="2"/>
  <c r="Z791" i="2"/>
  <c r="Z790" i="2"/>
  <c r="Z789" i="2"/>
  <c r="Z788" i="2"/>
  <c r="Z787" i="2"/>
  <c r="Z786" i="2"/>
  <c r="Z785" i="2"/>
  <c r="Z784" i="2"/>
  <c r="Z783" i="2"/>
  <c r="Z782" i="2"/>
  <c r="Z781" i="2"/>
  <c r="Z780" i="2"/>
  <c r="Z779" i="2"/>
  <c r="Z778" i="2"/>
  <c r="Z777" i="2"/>
  <c r="Z776" i="2"/>
  <c r="Z775" i="2"/>
  <c r="Z774" i="2"/>
  <c r="Z773" i="2"/>
  <c r="Z772" i="2"/>
  <c r="Z771" i="2"/>
  <c r="Z770" i="2"/>
  <c r="Z769" i="2"/>
  <c r="Z768" i="2"/>
  <c r="Z767" i="2"/>
  <c r="Z766" i="2"/>
  <c r="Z765" i="2"/>
  <c r="Z764" i="2"/>
  <c r="Z763" i="2"/>
  <c r="Z762" i="2"/>
  <c r="Z761" i="2"/>
  <c r="Z760" i="2"/>
  <c r="Z759" i="2"/>
  <c r="Z758" i="2"/>
  <c r="Z757" i="2"/>
  <c r="Z756" i="2"/>
  <c r="Z755" i="2"/>
  <c r="Z754" i="2"/>
  <c r="Z753" i="2"/>
  <c r="Z752" i="2"/>
  <c r="Z751" i="2"/>
  <c r="Z750" i="2"/>
  <c r="Z749" i="2"/>
  <c r="Z748" i="2"/>
  <c r="Z747" i="2"/>
  <c r="Z746" i="2"/>
  <c r="Z745" i="2"/>
  <c r="Z744" i="2"/>
  <c r="Z743" i="2"/>
  <c r="Z742" i="2"/>
  <c r="Z741" i="2"/>
  <c r="Z740" i="2"/>
  <c r="Z739" i="2"/>
  <c r="Z738" i="2"/>
  <c r="Z737" i="2"/>
  <c r="Z736" i="2"/>
  <c r="Z735" i="2"/>
  <c r="Z734" i="2"/>
  <c r="Z733" i="2"/>
  <c r="Z732" i="2"/>
  <c r="Z731" i="2"/>
  <c r="Z730" i="2"/>
  <c r="Z729" i="2"/>
  <c r="Z728" i="2"/>
  <c r="Z727" i="2"/>
  <c r="Z726" i="2"/>
  <c r="Z725" i="2"/>
  <c r="Z724" i="2"/>
  <c r="Z723" i="2"/>
  <c r="Z722" i="2"/>
  <c r="Z721" i="2"/>
  <c r="Z720" i="2"/>
  <c r="Z719" i="2"/>
  <c r="Z718" i="2"/>
  <c r="Z717" i="2"/>
  <c r="Z716" i="2"/>
  <c r="Z715" i="2"/>
  <c r="Z714" i="2"/>
  <c r="Z713" i="2"/>
  <c r="Z712" i="2"/>
  <c r="Z711" i="2"/>
  <c r="Z710" i="2"/>
  <c r="Z709" i="2"/>
  <c r="Z708" i="2"/>
  <c r="Z707" i="2"/>
  <c r="Z706" i="2"/>
  <c r="Z705" i="2"/>
  <c r="Z704" i="2"/>
  <c r="Z703" i="2"/>
  <c r="Z702" i="2"/>
  <c r="Z701" i="2"/>
  <c r="Z700" i="2"/>
  <c r="Z699" i="2"/>
  <c r="Z698" i="2"/>
  <c r="Z697" i="2"/>
  <c r="Z696" i="2"/>
  <c r="Z695" i="2"/>
  <c r="Z694" i="2"/>
  <c r="Z693" i="2"/>
  <c r="Z692" i="2"/>
  <c r="Z691" i="2"/>
  <c r="Z690" i="2"/>
  <c r="Z689" i="2"/>
  <c r="Z688" i="2"/>
  <c r="Z687" i="2"/>
  <c r="Z686" i="2"/>
  <c r="Z685" i="2"/>
  <c r="Z684" i="2"/>
  <c r="Z683" i="2"/>
  <c r="Z682" i="2"/>
  <c r="Z681" i="2"/>
  <c r="Z680" i="2"/>
  <c r="Z679" i="2"/>
  <c r="Z678" i="2"/>
  <c r="Z677" i="2"/>
  <c r="Z676" i="2"/>
  <c r="Z675" i="2"/>
  <c r="Z674" i="2"/>
  <c r="Z673" i="2"/>
  <c r="Z672" i="2"/>
  <c r="Z671" i="2"/>
  <c r="Z670" i="2"/>
  <c r="Z669" i="2"/>
  <c r="Z668" i="2"/>
  <c r="Z667" i="2"/>
  <c r="Z666" i="2"/>
  <c r="Z665" i="2"/>
  <c r="Z664" i="2"/>
  <c r="Z663" i="2"/>
  <c r="Z662" i="2"/>
  <c r="Z661" i="2"/>
  <c r="Z660" i="2"/>
  <c r="Z659" i="2"/>
  <c r="Z658" i="2"/>
  <c r="Z657" i="2"/>
  <c r="Z656" i="2"/>
  <c r="Z655" i="2"/>
  <c r="Z654" i="2"/>
  <c r="Z653" i="2"/>
  <c r="Z652" i="2"/>
  <c r="Z651" i="2"/>
  <c r="Z650" i="2"/>
  <c r="Z649" i="2"/>
  <c r="Z648" i="2"/>
  <c r="Z647" i="2"/>
  <c r="Z646" i="2"/>
  <c r="Z645" i="2"/>
  <c r="Z644" i="2"/>
  <c r="Z643" i="2"/>
  <c r="Z642" i="2"/>
  <c r="Z641" i="2"/>
  <c r="Z640" i="2"/>
  <c r="Z639" i="2"/>
  <c r="Z638" i="2"/>
  <c r="Z637" i="2"/>
  <c r="Z636" i="2"/>
  <c r="Z635" i="2"/>
  <c r="Z634" i="2"/>
  <c r="Z633" i="2"/>
  <c r="Z632" i="2"/>
  <c r="Z631" i="2"/>
  <c r="Z630" i="2"/>
  <c r="Z629" i="2"/>
  <c r="Z628" i="2"/>
  <c r="Z627" i="2"/>
  <c r="Z626" i="2"/>
  <c r="Z625" i="2"/>
  <c r="Z624" i="2"/>
  <c r="Z623" i="2"/>
  <c r="Z622" i="2"/>
  <c r="Z621" i="2"/>
  <c r="Z620" i="2"/>
  <c r="Z619" i="2"/>
  <c r="Z618" i="2"/>
  <c r="Z617" i="2"/>
  <c r="Z616" i="2"/>
  <c r="Z615" i="2"/>
  <c r="Z614" i="2"/>
  <c r="Z613" i="2"/>
  <c r="Z612" i="2"/>
  <c r="Z611" i="2"/>
  <c r="Z610" i="2"/>
  <c r="Z609" i="2"/>
  <c r="Z608" i="2"/>
  <c r="Z607" i="2"/>
  <c r="Z606" i="2"/>
  <c r="Z605" i="2"/>
  <c r="Z604" i="2"/>
  <c r="Z603" i="2"/>
  <c r="Z602" i="2"/>
  <c r="Z601" i="2"/>
  <c r="Z600" i="2"/>
  <c r="Z599" i="2"/>
  <c r="Z598" i="2"/>
  <c r="Z597" i="2"/>
  <c r="Z596" i="2"/>
  <c r="Z595" i="2"/>
  <c r="Z594" i="2"/>
  <c r="Z593" i="2"/>
  <c r="Z592" i="2"/>
  <c r="Z591" i="2"/>
  <c r="Z590" i="2"/>
  <c r="Z589" i="2"/>
  <c r="Z588" i="2"/>
  <c r="Z587" i="2"/>
  <c r="Z586" i="2"/>
  <c r="Z585" i="2"/>
  <c r="Z584" i="2"/>
  <c r="Z583" i="2"/>
  <c r="Z582" i="2"/>
  <c r="Z581" i="2"/>
  <c r="Z580" i="2"/>
  <c r="Z579" i="2"/>
  <c r="Z578" i="2"/>
  <c r="Z577" i="2"/>
  <c r="Z576" i="2"/>
  <c r="Z575" i="2"/>
  <c r="Z574" i="2"/>
  <c r="Z573" i="2"/>
  <c r="Z572" i="2"/>
  <c r="Z571" i="2"/>
  <c r="Z570" i="2"/>
  <c r="Z569" i="2"/>
  <c r="Z568" i="2"/>
  <c r="Z567" i="2"/>
  <c r="Z566" i="2"/>
  <c r="Z565" i="2"/>
  <c r="Z564" i="2"/>
  <c r="Z563" i="2"/>
  <c r="Z562" i="2"/>
  <c r="Z561" i="2"/>
  <c r="Z560" i="2"/>
  <c r="Z559" i="2"/>
  <c r="Z558" i="2"/>
  <c r="Z557" i="2"/>
  <c r="Z556" i="2"/>
  <c r="Z555" i="2"/>
  <c r="Z554" i="2"/>
  <c r="Z553" i="2"/>
  <c r="Z552" i="2"/>
  <c r="Z551" i="2"/>
  <c r="Z550" i="2"/>
  <c r="Z549" i="2"/>
  <c r="Z548" i="2"/>
  <c r="Z547" i="2"/>
  <c r="Z546" i="2"/>
  <c r="Z545" i="2"/>
  <c r="Z544" i="2"/>
  <c r="Z543" i="2"/>
  <c r="Z542" i="2"/>
  <c r="Z541" i="2"/>
  <c r="Z540" i="2"/>
  <c r="Z539" i="2"/>
  <c r="Z538" i="2"/>
  <c r="Z537" i="2"/>
  <c r="Z536" i="2"/>
  <c r="Z535" i="2"/>
  <c r="Z534" i="2"/>
  <c r="Z533" i="2"/>
  <c r="Z532" i="2"/>
  <c r="Z531" i="2"/>
  <c r="Z530" i="2"/>
  <c r="Z529" i="2"/>
  <c r="Z528" i="2"/>
  <c r="Z527" i="2"/>
  <c r="Z526" i="2"/>
  <c r="Z525" i="2"/>
  <c r="Z524" i="2"/>
  <c r="Z523" i="2"/>
  <c r="Z522" i="2"/>
  <c r="Z521" i="2"/>
  <c r="Z520" i="2"/>
  <c r="Z519" i="2"/>
  <c r="Z518" i="2"/>
  <c r="Z517" i="2"/>
  <c r="Z516" i="2"/>
  <c r="Z515" i="2"/>
  <c r="Z514" i="2"/>
  <c r="Z513" i="2"/>
  <c r="Z512" i="2"/>
  <c r="Z511" i="2"/>
  <c r="Z510" i="2"/>
  <c r="Z509" i="2"/>
  <c r="Z508" i="2"/>
  <c r="Z507" i="2"/>
  <c r="Z506" i="2"/>
  <c r="Z505" i="2"/>
  <c r="Z504" i="2"/>
  <c r="Z503" i="2"/>
  <c r="Z502" i="2"/>
  <c r="Z501" i="2"/>
  <c r="Z500" i="2"/>
  <c r="Z499" i="2"/>
  <c r="Z498" i="2"/>
  <c r="Z497" i="2"/>
  <c r="Z496" i="2"/>
  <c r="Z495" i="2"/>
  <c r="Z494" i="2"/>
  <c r="Z493" i="2"/>
  <c r="Z492" i="2"/>
  <c r="Z491" i="2"/>
  <c r="Z490" i="2"/>
  <c r="Z489" i="2"/>
  <c r="Z488" i="2"/>
  <c r="Z487" i="2"/>
  <c r="Z486" i="2"/>
  <c r="Z485" i="2"/>
  <c r="Z484" i="2"/>
  <c r="Z483" i="2"/>
  <c r="Z482" i="2"/>
  <c r="Z481" i="2"/>
  <c r="Z480" i="2"/>
  <c r="Z479" i="2"/>
  <c r="Z478" i="2"/>
  <c r="Z477" i="2"/>
  <c r="Z476" i="2"/>
  <c r="Z475" i="2"/>
  <c r="Z474" i="2"/>
  <c r="Z473" i="2"/>
  <c r="Z472" i="2"/>
  <c r="Z471" i="2"/>
  <c r="Z470" i="2"/>
  <c r="Z469" i="2"/>
  <c r="Z468" i="2"/>
  <c r="Z467" i="2"/>
  <c r="Z466" i="2"/>
  <c r="Z465" i="2"/>
  <c r="Z464" i="2"/>
  <c r="Z463" i="2"/>
  <c r="Z462" i="2"/>
  <c r="Z461" i="2"/>
  <c r="Z460" i="2"/>
  <c r="Z459" i="2"/>
  <c r="Z458" i="2"/>
  <c r="Z457" i="2"/>
  <c r="Z456" i="2"/>
  <c r="Z455" i="2"/>
  <c r="Z454" i="2"/>
  <c r="Z453" i="2"/>
  <c r="Z452" i="2"/>
  <c r="Z451" i="2"/>
  <c r="Z450" i="2"/>
  <c r="Z449" i="2"/>
  <c r="Z448" i="2"/>
  <c r="Z447" i="2"/>
  <c r="Z446" i="2"/>
  <c r="Z445" i="2"/>
  <c r="Z444" i="2"/>
  <c r="Z443" i="2"/>
  <c r="Z442" i="2"/>
  <c r="Z441" i="2"/>
  <c r="Z440" i="2"/>
  <c r="Z439" i="2"/>
  <c r="Z438" i="2"/>
  <c r="Z437" i="2"/>
  <c r="Z436" i="2"/>
  <c r="Z435" i="2"/>
  <c r="Z434" i="2"/>
  <c r="Z433" i="2"/>
  <c r="Z432" i="2"/>
  <c r="Z431" i="2"/>
  <c r="Z430" i="2"/>
  <c r="Z429" i="2"/>
  <c r="Z428" i="2"/>
  <c r="Z427" i="2"/>
  <c r="Z426" i="2"/>
  <c r="Z425" i="2"/>
  <c r="Z424" i="2"/>
  <c r="Z423" i="2"/>
  <c r="Z422" i="2"/>
  <c r="Z421" i="2"/>
  <c r="Z420" i="2"/>
  <c r="Z419" i="2"/>
  <c r="Z418" i="2"/>
  <c r="Z417" i="2"/>
  <c r="Z416" i="2"/>
  <c r="Z415" i="2"/>
  <c r="Z414" i="2"/>
  <c r="Z413" i="2"/>
  <c r="Z412" i="2"/>
  <c r="Z411" i="2"/>
  <c r="Z410" i="2"/>
  <c r="Z409" i="2"/>
  <c r="Z408" i="2"/>
  <c r="Z407" i="2"/>
  <c r="Z406" i="2"/>
  <c r="Z405" i="2"/>
  <c r="Z404" i="2"/>
  <c r="Z403" i="2"/>
  <c r="Z402" i="2"/>
  <c r="Z401" i="2"/>
  <c r="Z400" i="2"/>
  <c r="Z399" i="2"/>
  <c r="Z398" i="2"/>
  <c r="Z397" i="2"/>
  <c r="Z396" i="2"/>
  <c r="Z395" i="2"/>
  <c r="Z394" i="2"/>
  <c r="Z393" i="2"/>
  <c r="Z392" i="2"/>
  <c r="Z391" i="2"/>
  <c r="Z390" i="2"/>
  <c r="Z389" i="2"/>
  <c r="Z388" i="2"/>
  <c r="Z387" i="2"/>
  <c r="Z386" i="2"/>
  <c r="Z385" i="2"/>
  <c r="Z384" i="2"/>
  <c r="Z383" i="2"/>
  <c r="Z382" i="2"/>
  <c r="Z381" i="2"/>
  <c r="Z380" i="2"/>
  <c r="Z379" i="2"/>
  <c r="Z378" i="2"/>
  <c r="Z377" i="2"/>
  <c r="Z376" i="2"/>
  <c r="Z375" i="2"/>
  <c r="Z374" i="2"/>
  <c r="Z373" i="2"/>
  <c r="Z372" i="2"/>
  <c r="Z371" i="2"/>
  <c r="Z370" i="2"/>
  <c r="Z369" i="2"/>
  <c r="Z368" i="2"/>
  <c r="Z367" i="2"/>
  <c r="Z366" i="2"/>
  <c r="Z365" i="2"/>
  <c r="Z364" i="2"/>
  <c r="Z363" i="2"/>
  <c r="Z362" i="2"/>
  <c r="Z361" i="2"/>
  <c r="Z360" i="2"/>
  <c r="Z359" i="2"/>
  <c r="Z358" i="2"/>
  <c r="Z357" i="2"/>
  <c r="Z356" i="2"/>
  <c r="Z355" i="2"/>
  <c r="Z354" i="2"/>
  <c r="Z353" i="2"/>
  <c r="Z352" i="2"/>
  <c r="Z351" i="2"/>
  <c r="Z350" i="2"/>
  <c r="Z349" i="2"/>
  <c r="Z348" i="2"/>
  <c r="Z347" i="2"/>
  <c r="Z346" i="2"/>
  <c r="Z345" i="2"/>
  <c r="Z344" i="2"/>
  <c r="Z343" i="2"/>
  <c r="Z342" i="2"/>
  <c r="Z341" i="2"/>
  <c r="Z340" i="2"/>
  <c r="Z339" i="2"/>
  <c r="Z338" i="2"/>
  <c r="Z337" i="2"/>
  <c r="Z336" i="2"/>
  <c r="Z335" i="2"/>
  <c r="Z334" i="2"/>
  <c r="Z333" i="2"/>
  <c r="Z332" i="2"/>
  <c r="Z331" i="2"/>
  <c r="Z330" i="2"/>
  <c r="Z329" i="2"/>
  <c r="Z328" i="2"/>
  <c r="Z327" i="2"/>
  <c r="Z326" i="2"/>
  <c r="Z325" i="2"/>
  <c r="Z324" i="2"/>
  <c r="Z323" i="2"/>
  <c r="Z322" i="2"/>
  <c r="Z321" i="2"/>
  <c r="Z320" i="2"/>
  <c r="Z319" i="2"/>
  <c r="Z318" i="2"/>
  <c r="Z317" i="2"/>
  <c r="Z316" i="2"/>
  <c r="Z315" i="2"/>
  <c r="Z314" i="2"/>
  <c r="Z313" i="2"/>
  <c r="Z312" i="2"/>
  <c r="Z311" i="2"/>
  <c r="Z310" i="2"/>
  <c r="Z309" i="2"/>
  <c r="Z308" i="2"/>
  <c r="Z307" i="2"/>
  <c r="Z306" i="2"/>
  <c r="Z305" i="2"/>
  <c r="Z304" i="2"/>
  <c r="Z303" i="2"/>
  <c r="Z302" i="2"/>
  <c r="Z301" i="2"/>
  <c r="Z300" i="2"/>
  <c r="Z299" i="2"/>
  <c r="Z298" i="2"/>
  <c r="Z297" i="2"/>
  <c r="Z296" i="2"/>
  <c r="Z295" i="2"/>
  <c r="Z294" i="2"/>
  <c r="Z293" i="2"/>
  <c r="Z292" i="2"/>
  <c r="Z291" i="2"/>
  <c r="Z290" i="2"/>
  <c r="Z289" i="2"/>
  <c r="Z288" i="2"/>
  <c r="Z287" i="2"/>
  <c r="Z286" i="2"/>
  <c r="Z285" i="2"/>
  <c r="Z284" i="2"/>
  <c r="Z283" i="2"/>
  <c r="Z282" i="2"/>
  <c r="Z281" i="2"/>
  <c r="Z280" i="2"/>
  <c r="Z279" i="2"/>
  <c r="Z278" i="2"/>
  <c r="Z277" i="2"/>
  <c r="Z276" i="2"/>
  <c r="Z275" i="2"/>
  <c r="Z274" i="2"/>
  <c r="Z273" i="2"/>
  <c r="Z272" i="2"/>
  <c r="Z271" i="2"/>
  <c r="Z270" i="2"/>
  <c r="Z269" i="2"/>
  <c r="Z268" i="2"/>
  <c r="Z267" i="2"/>
  <c r="Z266" i="2"/>
  <c r="Z265" i="2"/>
  <c r="Z264" i="2"/>
  <c r="Z263" i="2"/>
  <c r="Z262" i="2"/>
  <c r="Z261" i="2"/>
  <c r="Z260" i="2"/>
  <c r="Z259" i="2"/>
  <c r="Z258" i="2"/>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P11" i="2"/>
  <c r="J2510" i="2"/>
  <c r="J2509" i="2"/>
  <c r="J2508" i="2"/>
  <c r="J2507" i="2"/>
  <c r="J2506" i="2"/>
  <c r="J2505" i="2"/>
  <c r="J2504" i="2"/>
  <c r="J2503" i="2"/>
  <c r="J2502" i="2"/>
  <c r="J2501" i="2"/>
  <c r="J2500" i="2"/>
  <c r="J2499" i="2"/>
  <c r="J2498" i="2"/>
  <c r="J2497" i="2"/>
  <c r="J2496" i="2"/>
  <c r="J2495" i="2"/>
  <c r="J2494" i="2"/>
  <c r="J2493" i="2"/>
  <c r="J2492" i="2"/>
  <c r="J2491" i="2"/>
  <c r="J2490" i="2"/>
  <c r="J2489" i="2"/>
  <c r="J2488" i="2"/>
  <c r="J2487" i="2"/>
  <c r="J2486" i="2"/>
  <c r="J2485" i="2"/>
  <c r="J2484" i="2"/>
  <c r="J2483" i="2"/>
  <c r="J2482" i="2"/>
  <c r="J2481" i="2"/>
  <c r="J2480" i="2"/>
  <c r="J2479" i="2"/>
  <c r="J2478" i="2"/>
  <c r="J2477" i="2"/>
  <c r="J2476" i="2"/>
  <c r="J2475" i="2"/>
  <c r="J2474" i="2"/>
  <c r="J2473" i="2"/>
  <c r="J2472" i="2"/>
  <c r="J2471" i="2"/>
  <c r="J2470" i="2"/>
  <c r="J2469" i="2"/>
  <c r="J2468" i="2"/>
  <c r="J2467" i="2"/>
  <c r="J2466" i="2"/>
  <c r="J2465" i="2"/>
  <c r="J2464" i="2"/>
  <c r="J2463" i="2"/>
  <c r="J2462" i="2"/>
  <c r="J2461" i="2"/>
  <c r="J2460" i="2"/>
  <c r="J2459" i="2"/>
  <c r="J2458" i="2"/>
  <c r="J2457" i="2"/>
  <c r="J2456" i="2"/>
  <c r="J2455" i="2"/>
  <c r="J2454" i="2"/>
  <c r="J2453" i="2"/>
  <c r="J2452" i="2"/>
  <c r="J2451" i="2"/>
  <c r="J2450" i="2"/>
  <c r="J2449" i="2"/>
  <c r="J2448" i="2"/>
  <c r="J2447" i="2"/>
  <c r="J2446" i="2"/>
  <c r="J2445" i="2"/>
  <c r="J2444" i="2"/>
  <c r="J2443" i="2"/>
  <c r="J2442" i="2"/>
  <c r="J2441" i="2"/>
  <c r="J2440" i="2"/>
  <c r="J2439" i="2"/>
  <c r="J2438" i="2"/>
  <c r="J2437" i="2"/>
  <c r="J2436" i="2"/>
  <c r="J2435" i="2"/>
  <c r="J2434" i="2"/>
  <c r="J2433" i="2"/>
  <c r="J2432" i="2"/>
  <c r="J2431" i="2"/>
  <c r="J2430" i="2"/>
  <c r="J2429" i="2"/>
  <c r="J2428" i="2"/>
  <c r="J2427" i="2"/>
  <c r="J2426" i="2"/>
  <c r="J2425" i="2"/>
  <c r="J2424" i="2"/>
  <c r="J2423" i="2"/>
  <c r="J2422" i="2"/>
  <c r="J2421" i="2"/>
  <c r="J2420" i="2"/>
  <c r="J2419" i="2"/>
  <c r="J2418" i="2"/>
  <c r="J2417" i="2"/>
  <c r="J2416" i="2"/>
  <c r="J2415" i="2"/>
  <c r="J2414" i="2"/>
  <c r="J2413" i="2"/>
  <c r="J2412" i="2"/>
  <c r="J2411" i="2"/>
  <c r="J2410" i="2"/>
  <c r="J2409" i="2"/>
  <c r="J2408" i="2"/>
  <c r="J2407" i="2"/>
  <c r="J2406" i="2"/>
  <c r="J2405" i="2"/>
  <c r="J2404" i="2"/>
  <c r="J2403" i="2"/>
  <c r="J2402" i="2"/>
  <c r="J2401" i="2"/>
  <c r="J2400" i="2"/>
  <c r="J2399" i="2"/>
  <c r="J2398" i="2"/>
  <c r="J2397" i="2"/>
  <c r="J2396" i="2"/>
  <c r="J2395" i="2"/>
  <c r="J2394" i="2"/>
  <c r="J2393" i="2"/>
  <c r="J2392" i="2"/>
  <c r="J2391" i="2"/>
  <c r="J2390" i="2"/>
  <c r="J2389" i="2"/>
  <c r="J2388" i="2"/>
  <c r="J2387" i="2"/>
  <c r="J2386" i="2"/>
  <c r="J2385" i="2"/>
  <c r="J2384" i="2"/>
  <c r="J2383" i="2"/>
  <c r="J2382" i="2"/>
  <c r="J2381" i="2"/>
  <c r="J2380" i="2"/>
  <c r="J2379" i="2"/>
  <c r="J2378" i="2"/>
  <c r="J2377" i="2"/>
  <c r="J2376" i="2"/>
  <c r="J2375" i="2"/>
  <c r="J2374" i="2"/>
  <c r="J2373" i="2"/>
  <c r="J2372" i="2"/>
  <c r="J2371" i="2"/>
  <c r="J2370" i="2"/>
  <c r="J2369" i="2"/>
  <c r="J2368" i="2"/>
  <c r="J2367" i="2"/>
  <c r="J2366" i="2"/>
  <c r="J2365" i="2"/>
  <c r="J2364" i="2"/>
  <c r="J2363" i="2"/>
  <c r="J2362" i="2"/>
  <c r="J2361" i="2"/>
  <c r="J2360" i="2"/>
  <c r="J2359" i="2"/>
  <c r="J2358" i="2"/>
  <c r="J2357" i="2"/>
  <c r="J2356" i="2"/>
  <c r="J2355" i="2"/>
  <c r="J2354" i="2"/>
  <c r="J2353" i="2"/>
  <c r="J2352" i="2"/>
  <c r="J2351" i="2"/>
  <c r="J2350" i="2"/>
  <c r="J2349" i="2"/>
  <c r="J2348" i="2"/>
  <c r="J2347" i="2"/>
  <c r="J2346" i="2"/>
  <c r="J2345" i="2"/>
  <c r="J2344" i="2"/>
  <c r="J2343" i="2"/>
  <c r="J2342" i="2"/>
  <c r="J2341" i="2"/>
  <c r="J2340" i="2"/>
  <c r="J2339" i="2"/>
  <c r="J2338" i="2"/>
  <c r="J2337" i="2"/>
  <c r="J2336" i="2"/>
  <c r="J2335" i="2"/>
  <c r="J2334" i="2"/>
  <c r="J2333" i="2"/>
  <c r="J2332" i="2"/>
  <c r="J2331" i="2"/>
  <c r="J2330" i="2"/>
  <c r="J2329" i="2"/>
  <c r="J2328" i="2"/>
  <c r="J2327" i="2"/>
  <c r="J2326" i="2"/>
  <c r="J2325" i="2"/>
  <c r="J2324" i="2"/>
  <c r="J2323" i="2"/>
  <c r="J2322" i="2"/>
  <c r="J2321" i="2"/>
  <c r="J2320" i="2"/>
  <c r="J2319" i="2"/>
  <c r="J2318" i="2"/>
  <c r="J2317" i="2"/>
  <c r="J2316" i="2"/>
  <c r="J2315" i="2"/>
  <c r="J2314" i="2"/>
  <c r="J2313" i="2"/>
  <c r="J2312" i="2"/>
  <c r="J2311" i="2"/>
  <c r="J2310" i="2"/>
  <c r="J2309" i="2"/>
  <c r="J2308" i="2"/>
  <c r="J2307" i="2"/>
  <c r="J2306" i="2"/>
  <c r="J2305" i="2"/>
  <c r="J2304" i="2"/>
  <c r="J2303" i="2"/>
  <c r="J2302" i="2"/>
  <c r="J2301" i="2"/>
  <c r="J2300" i="2"/>
  <c r="J2299" i="2"/>
  <c r="J2298" i="2"/>
  <c r="J2297" i="2"/>
  <c r="J2296" i="2"/>
  <c r="J2295" i="2"/>
  <c r="J2294" i="2"/>
  <c r="J2293" i="2"/>
  <c r="J2292" i="2"/>
  <c r="J2291" i="2"/>
  <c r="J2290" i="2"/>
  <c r="J2289" i="2"/>
  <c r="J2288" i="2"/>
  <c r="J2287" i="2"/>
  <c r="J2286" i="2"/>
  <c r="J2285" i="2"/>
  <c r="J2284" i="2"/>
  <c r="J2283" i="2"/>
  <c r="J2282" i="2"/>
  <c r="J2281" i="2"/>
  <c r="J2280" i="2"/>
  <c r="J2279" i="2"/>
  <c r="J2278" i="2"/>
  <c r="J2277" i="2"/>
  <c r="J2276" i="2"/>
  <c r="J2275" i="2"/>
  <c r="J2274" i="2"/>
  <c r="J2273" i="2"/>
  <c r="J2272" i="2"/>
  <c r="J2271" i="2"/>
  <c r="J2270" i="2"/>
  <c r="J2269" i="2"/>
  <c r="J2268" i="2"/>
  <c r="J2267" i="2"/>
  <c r="J2266" i="2"/>
  <c r="J2265" i="2"/>
  <c r="J2264" i="2"/>
  <c r="J2263" i="2"/>
  <c r="J2262" i="2"/>
  <c r="J2261" i="2"/>
  <c r="J2260" i="2"/>
  <c r="J2259" i="2"/>
  <c r="J2258" i="2"/>
  <c r="J2257" i="2"/>
  <c r="J2256" i="2"/>
  <c r="J2255" i="2"/>
  <c r="J2254" i="2"/>
  <c r="J2253" i="2"/>
  <c r="J2252" i="2"/>
  <c r="J2251" i="2"/>
  <c r="J2250" i="2"/>
  <c r="J2249" i="2"/>
  <c r="J2248" i="2"/>
  <c r="J2247" i="2"/>
  <c r="J2246" i="2"/>
  <c r="J2245" i="2"/>
  <c r="J2244" i="2"/>
  <c r="J2243" i="2"/>
  <c r="J2242" i="2"/>
  <c r="J2241" i="2"/>
  <c r="J2240" i="2"/>
  <c r="J2239" i="2"/>
  <c r="J2238" i="2"/>
  <c r="J2237" i="2"/>
  <c r="J2236" i="2"/>
  <c r="J2235" i="2"/>
  <c r="J2234" i="2"/>
  <c r="J2233" i="2"/>
  <c r="J2232" i="2"/>
  <c r="J2231" i="2"/>
  <c r="J2230" i="2"/>
  <c r="J2229" i="2"/>
  <c r="J2228" i="2"/>
  <c r="J2227" i="2"/>
  <c r="J2226" i="2"/>
  <c r="J2225" i="2"/>
  <c r="J2224" i="2"/>
  <c r="J2223" i="2"/>
  <c r="J2222" i="2"/>
  <c r="J2221" i="2"/>
  <c r="J2220" i="2"/>
  <c r="J2219" i="2"/>
  <c r="J2218" i="2"/>
  <c r="J2217" i="2"/>
  <c r="J2216" i="2"/>
  <c r="J2215" i="2"/>
  <c r="J2214" i="2"/>
  <c r="J2213" i="2"/>
  <c r="J2212" i="2"/>
  <c r="J2211" i="2"/>
  <c r="J2210" i="2"/>
  <c r="J2209" i="2"/>
  <c r="J2208" i="2"/>
  <c r="J2207" i="2"/>
  <c r="J2206" i="2"/>
  <c r="J2205" i="2"/>
  <c r="J2204" i="2"/>
  <c r="J2203" i="2"/>
  <c r="J2202" i="2"/>
  <c r="J2201" i="2"/>
  <c r="J2200" i="2"/>
  <c r="J2199" i="2"/>
  <c r="J2198" i="2"/>
  <c r="J2197" i="2"/>
  <c r="J2196" i="2"/>
  <c r="J2195" i="2"/>
  <c r="J2194" i="2"/>
  <c r="J2193" i="2"/>
  <c r="J2192" i="2"/>
  <c r="J2191" i="2"/>
  <c r="J2190" i="2"/>
  <c r="J2189" i="2"/>
  <c r="J2188" i="2"/>
  <c r="J2187" i="2"/>
  <c r="J2186" i="2"/>
  <c r="J2185" i="2"/>
  <c r="J2184" i="2"/>
  <c r="J2183" i="2"/>
  <c r="J2182" i="2"/>
  <c r="J2181" i="2"/>
  <c r="J2180" i="2"/>
  <c r="J2179" i="2"/>
  <c r="J2178" i="2"/>
  <c r="J2177" i="2"/>
  <c r="J2176" i="2"/>
  <c r="J2175" i="2"/>
  <c r="J2174" i="2"/>
  <c r="J2173" i="2"/>
  <c r="J2172" i="2"/>
  <c r="J2171" i="2"/>
  <c r="J2170" i="2"/>
  <c r="J2169" i="2"/>
  <c r="J2168" i="2"/>
  <c r="J2167" i="2"/>
  <c r="J2166" i="2"/>
  <c r="J2165" i="2"/>
  <c r="J2164" i="2"/>
  <c r="J2163" i="2"/>
  <c r="J2162" i="2"/>
  <c r="J2161" i="2"/>
  <c r="J2160" i="2"/>
  <c r="J2159" i="2"/>
  <c r="J2158" i="2"/>
  <c r="J2157" i="2"/>
  <c r="J2156" i="2"/>
  <c r="J2155" i="2"/>
  <c r="J2154" i="2"/>
  <c r="J2153" i="2"/>
  <c r="J2152" i="2"/>
  <c r="J2151" i="2"/>
  <c r="J2150" i="2"/>
  <c r="J2149" i="2"/>
  <c r="J2148" i="2"/>
  <c r="J2147" i="2"/>
  <c r="J2146" i="2"/>
  <c r="J2145" i="2"/>
  <c r="J2144" i="2"/>
  <c r="J2143" i="2"/>
  <c r="J2142" i="2"/>
  <c r="J2141" i="2"/>
  <c r="J2140" i="2"/>
  <c r="J2139" i="2"/>
  <c r="J2138" i="2"/>
  <c r="J2137" i="2"/>
  <c r="J2136" i="2"/>
  <c r="J2135" i="2"/>
  <c r="J2134" i="2"/>
  <c r="J2133" i="2"/>
  <c r="J2132" i="2"/>
  <c r="J2131" i="2"/>
  <c r="J2130" i="2"/>
  <c r="J2129" i="2"/>
  <c r="J2128" i="2"/>
  <c r="J2127" i="2"/>
  <c r="J2126" i="2"/>
  <c r="J2125" i="2"/>
  <c r="J2124" i="2"/>
  <c r="J2123" i="2"/>
  <c r="J2122" i="2"/>
  <c r="J2121" i="2"/>
  <c r="J2120" i="2"/>
  <c r="J2119" i="2"/>
  <c r="J2118" i="2"/>
  <c r="J2117" i="2"/>
  <c r="J2116" i="2"/>
  <c r="J2115" i="2"/>
  <c r="J2114" i="2"/>
  <c r="J2113" i="2"/>
  <c r="J2112" i="2"/>
  <c r="J2111" i="2"/>
  <c r="J2110" i="2"/>
  <c r="J2109" i="2"/>
  <c r="J2108" i="2"/>
  <c r="J2107" i="2"/>
  <c r="J2106" i="2"/>
  <c r="J2105" i="2"/>
  <c r="J2104" i="2"/>
  <c r="J2103" i="2"/>
  <c r="J2102" i="2"/>
  <c r="J2101" i="2"/>
  <c r="J2100" i="2"/>
  <c r="J2099" i="2"/>
  <c r="J2098" i="2"/>
  <c r="J2097" i="2"/>
  <c r="J2096" i="2"/>
  <c r="J2095" i="2"/>
  <c r="J2094" i="2"/>
  <c r="J2093" i="2"/>
  <c r="J2092" i="2"/>
  <c r="J2091" i="2"/>
  <c r="J2090" i="2"/>
  <c r="J2089" i="2"/>
  <c r="J2088" i="2"/>
  <c r="J2087" i="2"/>
  <c r="J2086" i="2"/>
  <c r="J2085" i="2"/>
  <c r="J2084" i="2"/>
  <c r="J2083" i="2"/>
  <c r="J2082" i="2"/>
  <c r="J2081" i="2"/>
  <c r="J2080" i="2"/>
  <c r="J2079" i="2"/>
  <c r="J2078" i="2"/>
  <c r="J2077" i="2"/>
  <c r="J2076" i="2"/>
  <c r="J2075" i="2"/>
  <c r="J2074" i="2"/>
  <c r="J2073" i="2"/>
  <c r="J2072" i="2"/>
  <c r="J2071" i="2"/>
  <c r="J2070" i="2"/>
  <c r="J2069" i="2"/>
  <c r="J2068" i="2"/>
  <c r="J2067" i="2"/>
  <c r="J2066" i="2"/>
  <c r="J2065" i="2"/>
  <c r="J2064" i="2"/>
  <c r="J2063" i="2"/>
  <c r="J2062" i="2"/>
  <c r="J2061" i="2"/>
  <c r="J2060" i="2"/>
  <c r="J2059" i="2"/>
  <c r="J2058" i="2"/>
  <c r="J2057" i="2"/>
  <c r="J2056" i="2"/>
  <c r="J2055" i="2"/>
  <c r="J2054" i="2"/>
  <c r="J2053" i="2"/>
  <c r="J2052" i="2"/>
  <c r="J2051" i="2"/>
  <c r="J2050" i="2"/>
  <c r="J2049" i="2"/>
  <c r="J2048" i="2"/>
  <c r="J2047" i="2"/>
  <c r="J2046" i="2"/>
  <c r="J2045" i="2"/>
  <c r="J2044" i="2"/>
  <c r="J2043" i="2"/>
  <c r="J2042" i="2"/>
  <c r="J2041" i="2"/>
  <c r="J2040" i="2"/>
  <c r="J2039" i="2"/>
  <c r="J2038" i="2"/>
  <c r="J2037" i="2"/>
  <c r="J2036" i="2"/>
  <c r="J2035" i="2"/>
  <c r="J2034" i="2"/>
  <c r="J2033" i="2"/>
  <c r="J2032" i="2"/>
  <c r="J2031" i="2"/>
  <c r="J2030" i="2"/>
  <c r="J2029" i="2"/>
  <c r="J2028" i="2"/>
  <c r="J2027" i="2"/>
  <c r="J2026" i="2"/>
  <c r="J2025" i="2"/>
  <c r="J2024" i="2"/>
  <c r="J2023" i="2"/>
  <c r="J2022" i="2"/>
  <c r="J2021" i="2"/>
  <c r="J2020" i="2"/>
  <c r="J2019" i="2"/>
  <c r="J2018" i="2"/>
  <c r="J2017" i="2"/>
  <c r="J2016" i="2"/>
  <c r="J2015" i="2"/>
  <c r="J2014" i="2"/>
  <c r="J2013" i="2"/>
  <c r="J2012" i="2"/>
  <c r="J2011" i="2"/>
  <c r="J2010" i="2"/>
  <c r="J2009" i="2"/>
  <c r="J2008" i="2"/>
  <c r="J2007" i="2"/>
  <c r="J2006" i="2"/>
  <c r="J2005" i="2"/>
  <c r="J2004" i="2"/>
  <c r="J2003" i="2"/>
  <c r="J2002" i="2"/>
  <c r="J2001" i="2"/>
  <c r="J2000" i="2"/>
  <c r="J1999" i="2"/>
  <c r="J1998" i="2"/>
  <c r="J1997" i="2"/>
  <c r="J1996" i="2"/>
  <c r="J1995" i="2"/>
  <c r="J1994" i="2"/>
  <c r="J1993" i="2"/>
  <c r="J1992" i="2"/>
  <c r="J1991" i="2"/>
  <c r="J1990" i="2"/>
  <c r="J1989" i="2"/>
  <c r="J1988" i="2"/>
  <c r="J1987" i="2"/>
  <c r="J1986" i="2"/>
  <c r="J1985" i="2"/>
  <c r="J1984" i="2"/>
  <c r="J1983" i="2"/>
  <c r="J1982" i="2"/>
  <c r="J1981" i="2"/>
  <c r="J1980" i="2"/>
  <c r="J1979" i="2"/>
  <c r="J1978" i="2"/>
  <c r="J1977" i="2"/>
  <c r="J1976" i="2"/>
  <c r="J1975" i="2"/>
  <c r="J1974" i="2"/>
  <c r="J1973" i="2"/>
  <c r="J1972" i="2"/>
  <c r="J1971" i="2"/>
  <c r="J1970" i="2"/>
  <c r="J1969" i="2"/>
  <c r="J1968" i="2"/>
  <c r="J1967" i="2"/>
  <c r="J1966" i="2"/>
  <c r="J1965" i="2"/>
  <c r="J1964" i="2"/>
  <c r="J1963" i="2"/>
  <c r="J1962" i="2"/>
  <c r="J1961" i="2"/>
  <c r="J1960" i="2"/>
  <c r="J1959" i="2"/>
  <c r="J1958" i="2"/>
  <c r="J1957" i="2"/>
  <c r="J1956" i="2"/>
  <c r="J1955" i="2"/>
  <c r="J1954" i="2"/>
  <c r="J1953" i="2"/>
  <c r="J1952" i="2"/>
  <c r="J1951" i="2"/>
  <c r="J1950" i="2"/>
  <c r="J1949" i="2"/>
  <c r="J1948" i="2"/>
  <c r="J1947" i="2"/>
  <c r="J1946" i="2"/>
  <c r="J1945" i="2"/>
  <c r="J1944" i="2"/>
  <c r="J1943" i="2"/>
  <c r="J1942" i="2"/>
  <c r="J1941" i="2"/>
  <c r="J1940" i="2"/>
  <c r="J1939" i="2"/>
  <c r="J1938" i="2"/>
  <c r="J1937" i="2"/>
  <c r="J1936" i="2"/>
  <c r="J1935" i="2"/>
  <c r="J1934" i="2"/>
  <c r="J1933" i="2"/>
  <c r="J1932" i="2"/>
  <c r="J1931" i="2"/>
  <c r="J1930" i="2"/>
  <c r="J1929" i="2"/>
  <c r="J1928" i="2"/>
  <c r="J1927" i="2"/>
  <c r="J1926" i="2"/>
  <c r="J1925" i="2"/>
  <c r="J1924" i="2"/>
  <c r="J1923" i="2"/>
  <c r="J1922" i="2"/>
  <c r="J1921" i="2"/>
  <c r="J1920" i="2"/>
  <c r="J1919" i="2"/>
  <c r="J1918" i="2"/>
  <c r="J1917" i="2"/>
  <c r="J1916" i="2"/>
  <c r="J1915" i="2"/>
  <c r="J1914" i="2"/>
  <c r="J1913" i="2"/>
  <c r="J1912" i="2"/>
  <c r="J1911" i="2"/>
  <c r="J1910" i="2"/>
  <c r="J1909" i="2"/>
  <c r="J1908" i="2"/>
  <c r="J1907" i="2"/>
  <c r="J1906" i="2"/>
  <c r="J1905" i="2"/>
  <c r="J1904" i="2"/>
  <c r="J1903" i="2"/>
  <c r="J1902" i="2"/>
  <c r="J1901" i="2"/>
  <c r="J1900" i="2"/>
  <c r="J1899" i="2"/>
  <c r="J1898" i="2"/>
  <c r="J1897" i="2"/>
  <c r="J1896" i="2"/>
  <c r="J1895" i="2"/>
  <c r="J1894" i="2"/>
  <c r="J1893" i="2"/>
  <c r="J1892" i="2"/>
  <c r="J1891" i="2"/>
  <c r="J1890" i="2"/>
  <c r="J1889" i="2"/>
  <c r="J1888" i="2"/>
  <c r="J1887" i="2"/>
  <c r="J1886" i="2"/>
  <c r="J1885" i="2"/>
  <c r="J1884" i="2"/>
  <c r="J1883" i="2"/>
  <c r="J1882" i="2"/>
  <c r="J1881" i="2"/>
  <c r="J1880" i="2"/>
  <c r="J1879" i="2"/>
  <c r="J1878" i="2"/>
  <c r="J1877" i="2"/>
  <c r="J1876" i="2"/>
  <c r="J1875" i="2"/>
  <c r="J1874" i="2"/>
  <c r="J1873" i="2"/>
  <c r="J1872" i="2"/>
  <c r="J1871" i="2"/>
  <c r="J1870" i="2"/>
  <c r="J1869" i="2"/>
  <c r="J1868" i="2"/>
  <c r="J1867" i="2"/>
  <c r="J1866" i="2"/>
  <c r="J1865" i="2"/>
  <c r="J1864" i="2"/>
  <c r="J1863" i="2"/>
  <c r="J1862" i="2"/>
  <c r="J1861" i="2"/>
  <c r="J1860" i="2"/>
  <c r="J1859" i="2"/>
  <c r="J1858" i="2"/>
  <c r="J1857" i="2"/>
  <c r="J1856" i="2"/>
  <c r="J1855" i="2"/>
  <c r="J1854" i="2"/>
  <c r="J1853" i="2"/>
  <c r="J1852" i="2"/>
  <c r="J1851" i="2"/>
  <c r="J1850" i="2"/>
  <c r="J1849" i="2"/>
  <c r="J1848" i="2"/>
  <c r="J1847" i="2"/>
  <c r="J1846" i="2"/>
  <c r="J1845" i="2"/>
  <c r="J1844" i="2"/>
  <c r="J1843" i="2"/>
  <c r="J1842" i="2"/>
  <c r="J1841" i="2"/>
  <c r="J1840" i="2"/>
  <c r="J1839" i="2"/>
  <c r="J1838" i="2"/>
  <c r="J1837" i="2"/>
  <c r="J1836" i="2"/>
  <c r="J1835" i="2"/>
  <c r="J1834" i="2"/>
  <c r="J1833" i="2"/>
  <c r="J1832" i="2"/>
  <c r="J1831" i="2"/>
  <c r="J1830" i="2"/>
  <c r="J1829" i="2"/>
  <c r="J1828" i="2"/>
  <c r="J1827" i="2"/>
  <c r="J1826" i="2"/>
  <c r="J1825" i="2"/>
  <c r="J1824" i="2"/>
  <c r="J1823" i="2"/>
  <c r="J1822" i="2"/>
  <c r="J1821" i="2"/>
  <c r="J1820" i="2"/>
  <c r="J1819" i="2"/>
  <c r="J1818" i="2"/>
  <c r="J1817" i="2"/>
  <c r="J1816" i="2"/>
  <c r="J1815" i="2"/>
  <c r="J1814" i="2"/>
  <c r="J1813" i="2"/>
  <c r="J1812" i="2"/>
  <c r="J1811" i="2"/>
  <c r="J1810" i="2"/>
  <c r="J1809" i="2"/>
  <c r="J1808" i="2"/>
  <c r="J1807" i="2"/>
  <c r="J1806" i="2"/>
  <c r="J1805" i="2"/>
  <c r="J1804" i="2"/>
  <c r="J1803" i="2"/>
  <c r="J1802" i="2"/>
  <c r="J1801" i="2"/>
  <c r="J1800" i="2"/>
  <c r="J1799" i="2"/>
  <c r="J1798" i="2"/>
  <c r="J1797" i="2"/>
  <c r="J1796" i="2"/>
  <c r="J1795" i="2"/>
  <c r="J1794" i="2"/>
  <c r="J1793" i="2"/>
  <c r="J1792" i="2"/>
  <c r="J1791" i="2"/>
  <c r="J1790" i="2"/>
  <c r="J1789" i="2"/>
  <c r="J1788" i="2"/>
  <c r="J1787" i="2"/>
  <c r="J1786" i="2"/>
  <c r="J1785" i="2"/>
  <c r="J1784" i="2"/>
  <c r="J1783" i="2"/>
  <c r="J1782" i="2"/>
  <c r="J1781" i="2"/>
  <c r="J1780" i="2"/>
  <c r="J1779" i="2"/>
  <c r="J1778" i="2"/>
  <c r="J1777" i="2"/>
  <c r="J1776" i="2"/>
  <c r="J1775" i="2"/>
  <c r="J1774" i="2"/>
  <c r="J1773" i="2"/>
  <c r="J1772" i="2"/>
  <c r="J1771" i="2"/>
  <c r="J1770" i="2"/>
  <c r="J1769" i="2"/>
  <c r="J1768" i="2"/>
  <c r="J1767" i="2"/>
  <c r="J1766" i="2"/>
  <c r="J1765" i="2"/>
  <c r="J1764" i="2"/>
  <c r="J1763" i="2"/>
  <c r="J1762" i="2"/>
  <c r="J1761" i="2"/>
  <c r="J1760" i="2"/>
  <c r="J1759" i="2"/>
  <c r="J1758" i="2"/>
  <c r="J1757" i="2"/>
  <c r="J1756" i="2"/>
  <c r="J1755" i="2"/>
  <c r="J1754" i="2"/>
  <c r="J1753" i="2"/>
  <c r="J1752" i="2"/>
  <c r="J1751" i="2"/>
  <c r="J1750" i="2"/>
  <c r="J1749" i="2"/>
  <c r="J1748" i="2"/>
  <c r="J1747" i="2"/>
  <c r="J1746" i="2"/>
  <c r="J1745" i="2"/>
  <c r="J1744" i="2"/>
  <c r="J1743" i="2"/>
  <c r="J1742" i="2"/>
  <c r="J1741" i="2"/>
  <c r="J1740" i="2"/>
  <c r="J1739" i="2"/>
  <c r="J1738" i="2"/>
  <c r="J1737" i="2"/>
  <c r="J1736" i="2"/>
  <c r="J1735" i="2"/>
  <c r="J1734" i="2"/>
  <c r="J1733" i="2"/>
  <c r="J1732" i="2"/>
  <c r="J1731" i="2"/>
  <c r="J1730" i="2"/>
  <c r="J1729" i="2"/>
  <c r="J1728" i="2"/>
  <c r="J1727" i="2"/>
  <c r="J1726" i="2"/>
  <c r="J1725" i="2"/>
  <c r="J1724" i="2"/>
  <c r="J1723" i="2"/>
  <c r="J1722" i="2"/>
  <c r="J1721" i="2"/>
  <c r="J1720" i="2"/>
  <c r="J1719" i="2"/>
  <c r="J1718" i="2"/>
  <c r="J1717" i="2"/>
  <c r="J1716" i="2"/>
  <c r="J1715" i="2"/>
  <c r="J1714" i="2"/>
  <c r="J1713" i="2"/>
  <c r="J1712" i="2"/>
  <c r="J1711" i="2"/>
  <c r="J1710" i="2"/>
  <c r="J1709" i="2"/>
  <c r="J1708" i="2"/>
  <c r="J1707" i="2"/>
  <c r="J1706" i="2"/>
  <c r="J1705" i="2"/>
  <c r="J1704" i="2"/>
  <c r="J1703" i="2"/>
  <c r="J1702" i="2"/>
  <c r="J1701" i="2"/>
  <c r="J1700" i="2"/>
  <c r="J1699" i="2"/>
  <c r="J1698" i="2"/>
  <c r="J1697" i="2"/>
  <c r="J1696" i="2"/>
  <c r="J1695" i="2"/>
  <c r="J1694" i="2"/>
  <c r="J1693" i="2"/>
  <c r="J1692" i="2"/>
  <c r="J1691" i="2"/>
  <c r="J1690" i="2"/>
  <c r="J1689" i="2"/>
  <c r="J1688" i="2"/>
  <c r="J1687" i="2"/>
  <c r="J1686" i="2"/>
  <c r="J1685" i="2"/>
  <c r="J1684" i="2"/>
  <c r="J1683" i="2"/>
  <c r="J1682" i="2"/>
  <c r="J1681" i="2"/>
  <c r="J1680" i="2"/>
  <c r="J1679" i="2"/>
  <c r="J1678" i="2"/>
  <c r="J1677" i="2"/>
  <c r="J1676" i="2"/>
  <c r="J1675" i="2"/>
  <c r="J1674" i="2"/>
  <c r="J1673" i="2"/>
  <c r="J1672" i="2"/>
  <c r="J1671" i="2"/>
  <c r="J1670" i="2"/>
  <c r="J1669" i="2"/>
  <c r="J1668" i="2"/>
  <c r="J1667" i="2"/>
  <c r="J1666" i="2"/>
  <c r="J1665" i="2"/>
  <c r="J1664" i="2"/>
  <c r="J1663" i="2"/>
  <c r="J1662" i="2"/>
  <c r="J1661" i="2"/>
  <c r="J1660" i="2"/>
  <c r="J1659" i="2"/>
  <c r="J1658" i="2"/>
  <c r="J1657" i="2"/>
  <c r="J1656" i="2"/>
  <c r="J1655" i="2"/>
  <c r="J1654" i="2"/>
  <c r="J1653" i="2"/>
  <c r="J1652" i="2"/>
  <c r="J1651" i="2"/>
  <c r="J1650" i="2"/>
  <c r="J1649" i="2"/>
  <c r="J1648" i="2"/>
  <c r="J1647" i="2"/>
  <c r="J1646" i="2"/>
  <c r="J1645" i="2"/>
  <c r="J1644" i="2"/>
  <c r="J1643" i="2"/>
  <c r="J1642" i="2"/>
  <c r="J1641" i="2"/>
  <c r="J1640" i="2"/>
  <c r="J1639" i="2"/>
  <c r="J1638" i="2"/>
  <c r="J1637" i="2"/>
  <c r="J1636" i="2"/>
  <c r="J1635" i="2"/>
  <c r="J1634" i="2"/>
  <c r="J1633" i="2"/>
  <c r="J1632" i="2"/>
  <c r="J1631" i="2"/>
  <c r="J1630" i="2"/>
  <c r="J1629" i="2"/>
  <c r="J1628" i="2"/>
  <c r="J1627" i="2"/>
  <c r="J1626" i="2"/>
  <c r="J1625" i="2"/>
  <c r="J1624" i="2"/>
  <c r="J1623" i="2"/>
  <c r="J1622" i="2"/>
  <c r="J1621" i="2"/>
  <c r="J1620" i="2"/>
  <c r="J1619" i="2"/>
  <c r="J1618" i="2"/>
  <c r="J1617" i="2"/>
  <c r="J1616" i="2"/>
  <c r="J1615" i="2"/>
  <c r="J1614" i="2"/>
  <c r="J1613" i="2"/>
  <c r="J1612" i="2"/>
  <c r="J1611" i="2"/>
  <c r="J1610" i="2"/>
  <c r="J1609" i="2"/>
  <c r="J1608" i="2"/>
  <c r="J1607" i="2"/>
  <c r="J1606" i="2"/>
  <c r="J1605" i="2"/>
  <c r="J1604" i="2"/>
  <c r="J1603" i="2"/>
  <c r="J1602" i="2"/>
  <c r="J1601" i="2"/>
  <c r="J1600" i="2"/>
  <c r="J1599" i="2"/>
  <c r="J1598" i="2"/>
  <c r="J1597" i="2"/>
  <c r="J1596" i="2"/>
  <c r="J1595" i="2"/>
  <c r="J1594" i="2"/>
  <c r="J1593" i="2"/>
  <c r="J1592" i="2"/>
  <c r="J1591" i="2"/>
  <c r="J1590" i="2"/>
  <c r="J1589" i="2"/>
  <c r="J1588" i="2"/>
  <c r="J1587" i="2"/>
  <c r="J1586" i="2"/>
  <c r="J1585" i="2"/>
  <c r="J1584" i="2"/>
  <c r="J1583" i="2"/>
  <c r="J1582" i="2"/>
  <c r="J1581" i="2"/>
  <c r="J1580" i="2"/>
  <c r="J1579" i="2"/>
  <c r="J1578" i="2"/>
  <c r="J1577" i="2"/>
  <c r="J1576" i="2"/>
  <c r="J1575" i="2"/>
  <c r="J1574" i="2"/>
  <c r="J1573" i="2"/>
  <c r="J1572" i="2"/>
  <c r="J1571" i="2"/>
  <c r="J1570" i="2"/>
  <c r="J1569" i="2"/>
  <c r="J1568" i="2"/>
  <c r="J1567" i="2"/>
  <c r="J1566" i="2"/>
  <c r="J1565" i="2"/>
  <c r="J1564" i="2"/>
  <c r="J1563" i="2"/>
  <c r="J1562" i="2"/>
  <c r="J1561" i="2"/>
  <c r="J1560" i="2"/>
  <c r="J1559" i="2"/>
  <c r="J1558" i="2"/>
  <c r="J1557" i="2"/>
  <c r="J1556" i="2"/>
  <c r="J1555" i="2"/>
  <c r="J1554" i="2"/>
  <c r="J1553" i="2"/>
  <c r="J1552" i="2"/>
  <c r="J1551" i="2"/>
  <c r="J1550" i="2"/>
  <c r="J1549" i="2"/>
  <c r="J1548" i="2"/>
  <c r="J1547" i="2"/>
  <c r="J1546" i="2"/>
  <c r="J1545" i="2"/>
  <c r="J1544" i="2"/>
  <c r="J1543" i="2"/>
  <c r="J1542" i="2"/>
  <c r="J1541" i="2"/>
  <c r="J1540" i="2"/>
  <c r="J1539" i="2"/>
  <c r="J1538" i="2"/>
  <c r="J1537" i="2"/>
  <c r="J1536" i="2"/>
  <c r="J1535" i="2"/>
  <c r="J1534" i="2"/>
  <c r="J1533" i="2"/>
  <c r="J1532" i="2"/>
  <c r="J1531" i="2"/>
  <c r="J1530" i="2"/>
  <c r="J1529" i="2"/>
  <c r="J1528" i="2"/>
  <c r="J1527" i="2"/>
  <c r="J1526" i="2"/>
  <c r="J1525" i="2"/>
  <c r="J1524" i="2"/>
  <c r="J1523" i="2"/>
  <c r="J1522" i="2"/>
  <c r="J1521" i="2"/>
  <c r="J1520" i="2"/>
  <c r="J1519" i="2"/>
  <c r="J1518" i="2"/>
  <c r="J1517" i="2"/>
  <c r="J1516" i="2"/>
  <c r="J1515" i="2"/>
  <c r="J1514" i="2"/>
  <c r="J1513" i="2"/>
  <c r="J1512" i="2"/>
  <c r="J1511" i="2"/>
  <c r="J1510" i="2"/>
  <c r="J1509" i="2"/>
  <c r="J1508" i="2"/>
  <c r="J1507" i="2"/>
  <c r="J1506" i="2"/>
  <c r="J1505" i="2"/>
  <c r="J1504" i="2"/>
  <c r="J1503" i="2"/>
  <c r="J1502" i="2"/>
  <c r="J1501" i="2"/>
  <c r="J1500" i="2"/>
  <c r="J1499" i="2"/>
  <c r="J1498" i="2"/>
  <c r="J1497" i="2"/>
  <c r="J1496" i="2"/>
  <c r="J1495" i="2"/>
  <c r="J1494" i="2"/>
  <c r="J1493" i="2"/>
  <c r="J1492" i="2"/>
  <c r="J1491" i="2"/>
  <c r="J1490" i="2"/>
  <c r="J1489" i="2"/>
  <c r="J1488" i="2"/>
  <c r="J1487" i="2"/>
  <c r="J1486" i="2"/>
  <c r="J1485" i="2"/>
  <c r="J1484" i="2"/>
  <c r="J1483" i="2"/>
  <c r="J1482" i="2"/>
  <c r="J1481" i="2"/>
  <c r="J1480" i="2"/>
  <c r="J1479" i="2"/>
  <c r="J1478" i="2"/>
  <c r="J1477" i="2"/>
  <c r="J1476" i="2"/>
  <c r="J1475" i="2"/>
  <c r="J1474" i="2"/>
  <c r="J1473" i="2"/>
  <c r="J1472" i="2"/>
  <c r="J1471" i="2"/>
  <c r="J1470" i="2"/>
  <c r="J1469" i="2"/>
  <c r="J1468" i="2"/>
  <c r="J1467" i="2"/>
  <c r="J1466" i="2"/>
  <c r="J1465" i="2"/>
  <c r="J1464" i="2"/>
  <c r="J1463" i="2"/>
  <c r="J1462" i="2"/>
  <c r="J1461" i="2"/>
  <c r="J1460" i="2"/>
  <c r="J1459" i="2"/>
  <c r="J1458" i="2"/>
  <c r="J1457" i="2"/>
  <c r="J1456" i="2"/>
  <c r="J1455" i="2"/>
  <c r="J1454" i="2"/>
  <c r="J1453" i="2"/>
  <c r="J1452" i="2"/>
  <c r="J1451" i="2"/>
  <c r="J1450" i="2"/>
  <c r="J1449" i="2"/>
  <c r="J1448" i="2"/>
  <c r="J1447" i="2"/>
  <c r="J1446" i="2"/>
  <c r="J1445" i="2"/>
  <c r="J1444" i="2"/>
  <c r="J1443" i="2"/>
  <c r="J1442" i="2"/>
  <c r="J1441" i="2"/>
  <c r="J1440" i="2"/>
  <c r="J1439" i="2"/>
  <c r="J1438" i="2"/>
  <c r="J1437" i="2"/>
  <c r="J1436" i="2"/>
  <c r="J1435" i="2"/>
  <c r="J1434" i="2"/>
  <c r="J1433" i="2"/>
  <c r="J1432" i="2"/>
  <c r="J1431" i="2"/>
  <c r="J1430" i="2"/>
  <c r="J1429" i="2"/>
  <c r="J1428" i="2"/>
  <c r="J1427" i="2"/>
  <c r="J1426" i="2"/>
  <c r="J1425" i="2"/>
  <c r="J1424" i="2"/>
  <c r="J1423" i="2"/>
  <c r="J1422" i="2"/>
  <c r="J1421" i="2"/>
  <c r="J1420" i="2"/>
  <c r="J1419" i="2"/>
  <c r="J1418" i="2"/>
  <c r="J1417" i="2"/>
  <c r="J1416" i="2"/>
  <c r="J1415" i="2"/>
  <c r="J1414" i="2"/>
  <c r="J1413" i="2"/>
  <c r="J1412" i="2"/>
  <c r="J1411" i="2"/>
  <c r="J1410" i="2"/>
  <c r="J1409" i="2"/>
  <c r="J1408" i="2"/>
  <c r="J1407" i="2"/>
  <c r="J1406" i="2"/>
  <c r="J1405" i="2"/>
  <c r="J1404" i="2"/>
  <c r="J1403" i="2"/>
  <c r="J1402" i="2"/>
  <c r="J1401" i="2"/>
  <c r="J1400" i="2"/>
  <c r="J1399" i="2"/>
  <c r="J1398" i="2"/>
  <c r="J1397" i="2"/>
  <c r="J1396" i="2"/>
  <c r="J1395" i="2"/>
  <c r="J1394" i="2"/>
  <c r="J1393" i="2"/>
  <c r="J1392" i="2"/>
  <c r="J1391" i="2"/>
  <c r="J1390" i="2"/>
  <c r="J1389" i="2"/>
  <c r="J1388" i="2"/>
  <c r="J1387" i="2"/>
  <c r="J1386" i="2"/>
  <c r="J1385" i="2"/>
  <c r="J1384" i="2"/>
  <c r="J1383" i="2"/>
  <c r="J1382" i="2"/>
  <c r="J1381" i="2"/>
  <c r="J1380" i="2"/>
  <c r="J1379" i="2"/>
  <c r="J1378" i="2"/>
  <c r="J1377" i="2"/>
  <c r="J1376" i="2"/>
  <c r="J1375" i="2"/>
  <c r="J1374" i="2"/>
  <c r="J1373" i="2"/>
  <c r="J1372" i="2"/>
  <c r="J1371" i="2"/>
  <c r="J1370" i="2"/>
  <c r="J1369" i="2"/>
  <c r="J1368" i="2"/>
  <c r="J1367" i="2"/>
  <c r="J1366" i="2"/>
  <c r="J1365" i="2"/>
  <c r="J1364" i="2"/>
  <c r="J1363" i="2"/>
  <c r="J1362" i="2"/>
  <c r="J1361" i="2"/>
  <c r="J1360" i="2"/>
  <c r="J1359" i="2"/>
  <c r="J1358" i="2"/>
  <c r="J1357" i="2"/>
  <c r="J1356" i="2"/>
  <c r="J1355" i="2"/>
  <c r="J1354" i="2"/>
  <c r="J1353" i="2"/>
  <c r="J1352" i="2"/>
  <c r="J1351" i="2"/>
  <c r="J1350" i="2"/>
  <c r="J1349" i="2"/>
  <c r="J1348" i="2"/>
  <c r="J1347" i="2"/>
  <c r="J1346" i="2"/>
  <c r="J1345" i="2"/>
  <c r="J1344" i="2"/>
  <c r="J1343" i="2"/>
  <c r="J1342" i="2"/>
  <c r="J1341" i="2"/>
  <c r="J1340" i="2"/>
  <c r="J1339" i="2"/>
  <c r="J1338" i="2"/>
  <c r="J1337" i="2"/>
  <c r="J1336" i="2"/>
  <c r="J1335" i="2"/>
  <c r="J1334" i="2"/>
  <c r="J1333" i="2"/>
  <c r="J1332" i="2"/>
  <c r="J1331" i="2"/>
  <c r="J1330" i="2"/>
  <c r="J1329" i="2"/>
  <c r="J1328" i="2"/>
  <c r="J1327" i="2"/>
  <c r="J1326" i="2"/>
  <c r="J1325" i="2"/>
  <c r="J1324" i="2"/>
  <c r="J1323" i="2"/>
  <c r="J1322" i="2"/>
  <c r="J1321" i="2"/>
  <c r="J1320" i="2"/>
  <c r="J1319" i="2"/>
  <c r="J1318" i="2"/>
  <c r="J1317" i="2"/>
  <c r="J1316" i="2"/>
  <c r="J1315" i="2"/>
  <c r="J1314" i="2"/>
  <c r="J1313" i="2"/>
  <c r="J1312" i="2"/>
  <c r="J1311" i="2"/>
  <c r="J1310" i="2"/>
  <c r="J1309" i="2"/>
  <c r="J1308" i="2"/>
  <c r="J1307" i="2"/>
  <c r="J1306" i="2"/>
  <c r="J1305" i="2"/>
  <c r="J1304" i="2"/>
  <c r="J1303" i="2"/>
  <c r="J1302" i="2"/>
  <c r="J1301" i="2"/>
  <c r="J1300" i="2"/>
  <c r="J1299" i="2"/>
  <c r="J1298" i="2"/>
  <c r="J1297" i="2"/>
  <c r="J1296" i="2"/>
  <c r="J1295" i="2"/>
  <c r="J1294" i="2"/>
  <c r="J1293" i="2"/>
  <c r="J1292" i="2"/>
  <c r="J1291" i="2"/>
  <c r="J1290" i="2"/>
  <c r="J1289" i="2"/>
  <c r="J1288" i="2"/>
  <c r="J1287" i="2"/>
  <c r="J1286" i="2"/>
  <c r="J1285" i="2"/>
  <c r="J1284" i="2"/>
  <c r="J1283" i="2"/>
  <c r="J1282" i="2"/>
  <c r="J1281" i="2"/>
  <c r="J1280" i="2"/>
  <c r="J1279" i="2"/>
  <c r="J1278" i="2"/>
  <c r="J1277" i="2"/>
  <c r="J1276" i="2"/>
  <c r="J1275" i="2"/>
  <c r="J1274" i="2"/>
  <c r="J1273" i="2"/>
  <c r="J1272" i="2"/>
  <c r="J1271" i="2"/>
  <c r="J1270" i="2"/>
  <c r="J1269" i="2"/>
  <c r="J1268" i="2"/>
  <c r="J1267" i="2"/>
  <c r="J1266" i="2"/>
  <c r="J1265" i="2"/>
  <c r="J1264" i="2"/>
  <c r="J1263" i="2"/>
  <c r="J1262" i="2"/>
  <c r="J1261" i="2"/>
  <c r="J1260" i="2"/>
  <c r="J1259" i="2"/>
  <c r="J1258" i="2"/>
  <c r="J1257" i="2"/>
  <c r="J1256" i="2"/>
  <c r="J1255" i="2"/>
  <c r="J1254" i="2"/>
  <c r="J1253" i="2"/>
  <c r="J1252" i="2"/>
  <c r="J1251" i="2"/>
  <c r="J1250" i="2"/>
  <c r="J1249" i="2"/>
  <c r="J1248" i="2"/>
  <c r="J1247" i="2"/>
  <c r="J1246" i="2"/>
  <c r="J1245" i="2"/>
  <c r="J1244" i="2"/>
  <c r="J1243" i="2"/>
  <c r="J1242" i="2"/>
  <c r="J1241" i="2"/>
  <c r="J1240" i="2"/>
  <c r="J1239" i="2"/>
  <c r="J1238" i="2"/>
  <c r="J1237" i="2"/>
  <c r="J1236" i="2"/>
  <c r="J1235" i="2"/>
  <c r="J1234" i="2"/>
  <c r="J1233" i="2"/>
  <c r="J1232" i="2"/>
  <c r="J1231" i="2"/>
  <c r="J1230" i="2"/>
  <c r="J1229" i="2"/>
  <c r="J1228" i="2"/>
  <c r="J1227" i="2"/>
  <c r="J1226" i="2"/>
  <c r="J1225" i="2"/>
  <c r="J1224" i="2"/>
  <c r="J1223" i="2"/>
  <c r="J1222" i="2"/>
  <c r="J1221" i="2"/>
  <c r="J1220" i="2"/>
  <c r="J1219" i="2"/>
  <c r="J1218" i="2"/>
  <c r="J1217" i="2"/>
  <c r="J1216" i="2"/>
  <c r="J1215" i="2"/>
  <c r="J1214" i="2"/>
  <c r="J1213" i="2"/>
  <c r="J1212" i="2"/>
  <c r="J1211" i="2"/>
  <c r="J1210" i="2"/>
  <c r="J1209" i="2"/>
  <c r="J1208" i="2"/>
  <c r="J1207" i="2"/>
  <c r="J1206" i="2"/>
  <c r="J1205" i="2"/>
  <c r="J1204" i="2"/>
  <c r="J1203" i="2"/>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P2510" i="2"/>
  <c r="U2510" i="2" s="1"/>
  <c r="W2510" i="2" s="1"/>
  <c r="P2509" i="2"/>
  <c r="P2508" i="2"/>
  <c r="P2507" i="2"/>
  <c r="P2506" i="2"/>
  <c r="P2505" i="2"/>
  <c r="P2504" i="2"/>
  <c r="P2503" i="2"/>
  <c r="P2502" i="2"/>
  <c r="P2501" i="2"/>
  <c r="P2500" i="2"/>
  <c r="P2499" i="2"/>
  <c r="P2498" i="2"/>
  <c r="P2497" i="2"/>
  <c r="P2496" i="2"/>
  <c r="P2495" i="2"/>
  <c r="P2494" i="2"/>
  <c r="U2494" i="2" s="1"/>
  <c r="W2494" i="2" s="1"/>
  <c r="P2493" i="2"/>
  <c r="P2492" i="2"/>
  <c r="P2491" i="2"/>
  <c r="P2490" i="2"/>
  <c r="P2489" i="2"/>
  <c r="P2488" i="2"/>
  <c r="P2487" i="2"/>
  <c r="P2486" i="2"/>
  <c r="P2485" i="2"/>
  <c r="P2484" i="2"/>
  <c r="P2483" i="2"/>
  <c r="P2482" i="2"/>
  <c r="P2481" i="2"/>
  <c r="P2480" i="2"/>
  <c r="P2479" i="2"/>
  <c r="P2478" i="2"/>
  <c r="U2478" i="2" s="1"/>
  <c r="W2478" i="2" s="1"/>
  <c r="P2477" i="2"/>
  <c r="P2476" i="2"/>
  <c r="P2475" i="2"/>
  <c r="P2474" i="2"/>
  <c r="P2473" i="2"/>
  <c r="P2472" i="2"/>
  <c r="P2471" i="2"/>
  <c r="P2470" i="2"/>
  <c r="P2469" i="2"/>
  <c r="P2468" i="2"/>
  <c r="P2467" i="2"/>
  <c r="P2466" i="2"/>
  <c r="P2465" i="2"/>
  <c r="P2464" i="2"/>
  <c r="P2463" i="2"/>
  <c r="P2462" i="2"/>
  <c r="U2462" i="2" s="1"/>
  <c r="W2462" i="2" s="1"/>
  <c r="P2461" i="2"/>
  <c r="P2460" i="2"/>
  <c r="P2459" i="2"/>
  <c r="P2458" i="2"/>
  <c r="P2457" i="2"/>
  <c r="P2456" i="2"/>
  <c r="P2455" i="2"/>
  <c r="P2454" i="2"/>
  <c r="P2453" i="2"/>
  <c r="P2452" i="2"/>
  <c r="P2451" i="2"/>
  <c r="P2450" i="2"/>
  <c r="P2449" i="2"/>
  <c r="P2448" i="2"/>
  <c r="P2447" i="2"/>
  <c r="P2446" i="2"/>
  <c r="U2446" i="2" s="1"/>
  <c r="W2446" i="2" s="1"/>
  <c r="P2445" i="2"/>
  <c r="P2444" i="2"/>
  <c r="P2443" i="2"/>
  <c r="P2442" i="2"/>
  <c r="P2441" i="2"/>
  <c r="P2440" i="2"/>
  <c r="P2439" i="2"/>
  <c r="P2438" i="2"/>
  <c r="P2437" i="2"/>
  <c r="P2436" i="2"/>
  <c r="P2435" i="2"/>
  <c r="P2434" i="2"/>
  <c r="P2433" i="2"/>
  <c r="P2432" i="2"/>
  <c r="P2431" i="2"/>
  <c r="P2430" i="2"/>
  <c r="U2430" i="2" s="1"/>
  <c r="W2430" i="2" s="1"/>
  <c r="P2429" i="2"/>
  <c r="P2428" i="2"/>
  <c r="P2427" i="2"/>
  <c r="P2426" i="2"/>
  <c r="P2425" i="2"/>
  <c r="P2424" i="2"/>
  <c r="P2423" i="2"/>
  <c r="P2422" i="2"/>
  <c r="P2421" i="2"/>
  <c r="P2420" i="2"/>
  <c r="P2419" i="2"/>
  <c r="P2418" i="2"/>
  <c r="P2417" i="2"/>
  <c r="P2416" i="2"/>
  <c r="P2415" i="2"/>
  <c r="P2414" i="2"/>
  <c r="U2414" i="2" s="1"/>
  <c r="W2414" i="2" s="1"/>
  <c r="P2413" i="2"/>
  <c r="P2412" i="2"/>
  <c r="P2411" i="2"/>
  <c r="P2410" i="2"/>
  <c r="P2409" i="2"/>
  <c r="P2408" i="2"/>
  <c r="P2407" i="2"/>
  <c r="P2406" i="2"/>
  <c r="P2405" i="2"/>
  <c r="P2404" i="2"/>
  <c r="P2403" i="2"/>
  <c r="P2402" i="2"/>
  <c r="P2401" i="2"/>
  <c r="P2400" i="2"/>
  <c r="P2399" i="2"/>
  <c r="P2398" i="2"/>
  <c r="U2398" i="2" s="1"/>
  <c r="W2398" i="2" s="1"/>
  <c r="P2397" i="2"/>
  <c r="P2396" i="2"/>
  <c r="P2395" i="2"/>
  <c r="P2394" i="2"/>
  <c r="P2393" i="2"/>
  <c r="P2392" i="2"/>
  <c r="P2391" i="2"/>
  <c r="P2390" i="2"/>
  <c r="P2389" i="2"/>
  <c r="P2388" i="2"/>
  <c r="P2387" i="2"/>
  <c r="P2386" i="2"/>
  <c r="P2385" i="2"/>
  <c r="P2384" i="2"/>
  <c r="P2383" i="2"/>
  <c r="P2382" i="2"/>
  <c r="U2382" i="2" s="1"/>
  <c r="W2382" i="2" s="1"/>
  <c r="P2381" i="2"/>
  <c r="P2380" i="2"/>
  <c r="P2379" i="2"/>
  <c r="P2378" i="2"/>
  <c r="P2377" i="2"/>
  <c r="P2376" i="2"/>
  <c r="P2375" i="2"/>
  <c r="P2374" i="2"/>
  <c r="P2373" i="2"/>
  <c r="P2372" i="2"/>
  <c r="P2371" i="2"/>
  <c r="P2370" i="2"/>
  <c r="P2369" i="2"/>
  <c r="P2368" i="2"/>
  <c r="P2367" i="2"/>
  <c r="P2366" i="2"/>
  <c r="U2366" i="2" s="1"/>
  <c r="W2366" i="2" s="1"/>
  <c r="P2365" i="2"/>
  <c r="P2364" i="2"/>
  <c r="P2363" i="2"/>
  <c r="P2362" i="2"/>
  <c r="P2361" i="2"/>
  <c r="P2360" i="2"/>
  <c r="P2359" i="2"/>
  <c r="P2358" i="2"/>
  <c r="P2357" i="2"/>
  <c r="P2356" i="2"/>
  <c r="P2355" i="2"/>
  <c r="P2354" i="2"/>
  <c r="P2353" i="2"/>
  <c r="P2352" i="2"/>
  <c r="P2351" i="2"/>
  <c r="P2350" i="2"/>
  <c r="U2350" i="2" s="1"/>
  <c r="W2350" i="2" s="1"/>
  <c r="P2349" i="2"/>
  <c r="P2348" i="2"/>
  <c r="P2347" i="2"/>
  <c r="P2346" i="2"/>
  <c r="P2345" i="2"/>
  <c r="P2344" i="2"/>
  <c r="P2343" i="2"/>
  <c r="P2342" i="2"/>
  <c r="P2341" i="2"/>
  <c r="P2340" i="2"/>
  <c r="P2339" i="2"/>
  <c r="P2338" i="2"/>
  <c r="P2337" i="2"/>
  <c r="P2336" i="2"/>
  <c r="P2335" i="2"/>
  <c r="P2334" i="2"/>
  <c r="U2334" i="2" s="1"/>
  <c r="W2334" i="2" s="1"/>
  <c r="P2333" i="2"/>
  <c r="P2332" i="2"/>
  <c r="P2331" i="2"/>
  <c r="P2330" i="2"/>
  <c r="P2329" i="2"/>
  <c r="P2328" i="2"/>
  <c r="P2327" i="2"/>
  <c r="P2326" i="2"/>
  <c r="P2325" i="2"/>
  <c r="P2324" i="2"/>
  <c r="P2323" i="2"/>
  <c r="P2322" i="2"/>
  <c r="P2321" i="2"/>
  <c r="P2320" i="2"/>
  <c r="P2319" i="2"/>
  <c r="P2318" i="2"/>
  <c r="U2318" i="2" s="1"/>
  <c r="W2318" i="2" s="1"/>
  <c r="P2317" i="2"/>
  <c r="P2316" i="2"/>
  <c r="P2315" i="2"/>
  <c r="P2314" i="2"/>
  <c r="P2313" i="2"/>
  <c r="P2312" i="2"/>
  <c r="P2311" i="2"/>
  <c r="P2310" i="2"/>
  <c r="P2309" i="2"/>
  <c r="P2308" i="2"/>
  <c r="P2307" i="2"/>
  <c r="P2306" i="2"/>
  <c r="P2305" i="2"/>
  <c r="P2304" i="2"/>
  <c r="P2303" i="2"/>
  <c r="P2302" i="2"/>
  <c r="U2302" i="2" s="1"/>
  <c r="W2302" i="2" s="1"/>
  <c r="P2301" i="2"/>
  <c r="P2300" i="2"/>
  <c r="P2299" i="2"/>
  <c r="P2298" i="2"/>
  <c r="P2297" i="2"/>
  <c r="P2296" i="2"/>
  <c r="P2295" i="2"/>
  <c r="P2294" i="2"/>
  <c r="P2293" i="2"/>
  <c r="P2292" i="2"/>
  <c r="P2291" i="2"/>
  <c r="P2290" i="2"/>
  <c r="P2289" i="2"/>
  <c r="P2288" i="2"/>
  <c r="P2287" i="2"/>
  <c r="P2286" i="2"/>
  <c r="U2286" i="2" s="1"/>
  <c r="W2286" i="2" s="1"/>
  <c r="P2285" i="2"/>
  <c r="P2284" i="2"/>
  <c r="P2283" i="2"/>
  <c r="P2282" i="2"/>
  <c r="P2281" i="2"/>
  <c r="P2280" i="2"/>
  <c r="P2279" i="2"/>
  <c r="P2278" i="2"/>
  <c r="P2277" i="2"/>
  <c r="P2276" i="2"/>
  <c r="P2275" i="2"/>
  <c r="P2274" i="2"/>
  <c r="P2273" i="2"/>
  <c r="P2272" i="2"/>
  <c r="P2271" i="2"/>
  <c r="P2270" i="2"/>
  <c r="U2270" i="2" s="1"/>
  <c r="W2270" i="2" s="1"/>
  <c r="P2269" i="2"/>
  <c r="P2268" i="2"/>
  <c r="P2267" i="2"/>
  <c r="P2266" i="2"/>
  <c r="P2265" i="2"/>
  <c r="P2264" i="2"/>
  <c r="P2263" i="2"/>
  <c r="P2262" i="2"/>
  <c r="P2261" i="2"/>
  <c r="P2260" i="2"/>
  <c r="P2259" i="2"/>
  <c r="P2258" i="2"/>
  <c r="P2257" i="2"/>
  <c r="P2256" i="2"/>
  <c r="P2255" i="2"/>
  <c r="P2254" i="2"/>
  <c r="U2254" i="2" s="1"/>
  <c r="W2254" i="2" s="1"/>
  <c r="P2253" i="2"/>
  <c r="P2252" i="2"/>
  <c r="P2251" i="2"/>
  <c r="P2250" i="2"/>
  <c r="P2249" i="2"/>
  <c r="P2248" i="2"/>
  <c r="P2247" i="2"/>
  <c r="P2246" i="2"/>
  <c r="P2245" i="2"/>
  <c r="P2244" i="2"/>
  <c r="P2243" i="2"/>
  <c r="P2242" i="2"/>
  <c r="P2241" i="2"/>
  <c r="P2240" i="2"/>
  <c r="P2239" i="2"/>
  <c r="P2238" i="2"/>
  <c r="U2238" i="2" s="1"/>
  <c r="W2238" i="2" s="1"/>
  <c r="P2237" i="2"/>
  <c r="P2236" i="2"/>
  <c r="P2235" i="2"/>
  <c r="P2234" i="2"/>
  <c r="P2233" i="2"/>
  <c r="P2232" i="2"/>
  <c r="P2231" i="2"/>
  <c r="P2230" i="2"/>
  <c r="P2229" i="2"/>
  <c r="P2228" i="2"/>
  <c r="P2227" i="2"/>
  <c r="P2226" i="2"/>
  <c r="P2225" i="2"/>
  <c r="P2224" i="2"/>
  <c r="P2223" i="2"/>
  <c r="P2222" i="2"/>
  <c r="U2222" i="2" s="1"/>
  <c r="W2222" i="2" s="1"/>
  <c r="P2221" i="2"/>
  <c r="P2220" i="2"/>
  <c r="P2219" i="2"/>
  <c r="P2218" i="2"/>
  <c r="P2217" i="2"/>
  <c r="P2216" i="2"/>
  <c r="P2215" i="2"/>
  <c r="P2214" i="2"/>
  <c r="P2213" i="2"/>
  <c r="P2212" i="2"/>
  <c r="P2211" i="2"/>
  <c r="P2210" i="2"/>
  <c r="P2209" i="2"/>
  <c r="P2208" i="2"/>
  <c r="P2207" i="2"/>
  <c r="P2206" i="2"/>
  <c r="U2206" i="2" s="1"/>
  <c r="W2206" i="2" s="1"/>
  <c r="P2205" i="2"/>
  <c r="P2204" i="2"/>
  <c r="P2203" i="2"/>
  <c r="P2202" i="2"/>
  <c r="P2201" i="2"/>
  <c r="P2200" i="2"/>
  <c r="P2199" i="2"/>
  <c r="P2198" i="2"/>
  <c r="P2197" i="2"/>
  <c r="P2196" i="2"/>
  <c r="P2195" i="2"/>
  <c r="P2194" i="2"/>
  <c r="P2193" i="2"/>
  <c r="P2192" i="2"/>
  <c r="P2191" i="2"/>
  <c r="P2190" i="2"/>
  <c r="U2190" i="2" s="1"/>
  <c r="W2190" i="2" s="1"/>
  <c r="P2189" i="2"/>
  <c r="P2188" i="2"/>
  <c r="P2187" i="2"/>
  <c r="P2186" i="2"/>
  <c r="P2185" i="2"/>
  <c r="P2184" i="2"/>
  <c r="P2183" i="2"/>
  <c r="P2182" i="2"/>
  <c r="P2181" i="2"/>
  <c r="P2180" i="2"/>
  <c r="P2179" i="2"/>
  <c r="P2178" i="2"/>
  <c r="P2177" i="2"/>
  <c r="P2176" i="2"/>
  <c r="P2175" i="2"/>
  <c r="P2174" i="2"/>
  <c r="U2174" i="2" s="1"/>
  <c r="W2174" i="2" s="1"/>
  <c r="P2173" i="2"/>
  <c r="P2172" i="2"/>
  <c r="P2171" i="2"/>
  <c r="P2170" i="2"/>
  <c r="P2169" i="2"/>
  <c r="P2168" i="2"/>
  <c r="P2167" i="2"/>
  <c r="P2166" i="2"/>
  <c r="P2165" i="2"/>
  <c r="P2164" i="2"/>
  <c r="P2163" i="2"/>
  <c r="P2162" i="2"/>
  <c r="P2161" i="2"/>
  <c r="P2160" i="2"/>
  <c r="P2159" i="2"/>
  <c r="P2158" i="2"/>
  <c r="U2158" i="2" s="1"/>
  <c r="W2158" i="2" s="1"/>
  <c r="P2157" i="2"/>
  <c r="P2156" i="2"/>
  <c r="P2155" i="2"/>
  <c r="P2154" i="2"/>
  <c r="P2153" i="2"/>
  <c r="P2152" i="2"/>
  <c r="P2151" i="2"/>
  <c r="P2150" i="2"/>
  <c r="P2149" i="2"/>
  <c r="P2148" i="2"/>
  <c r="P2147" i="2"/>
  <c r="P2146" i="2"/>
  <c r="P2145" i="2"/>
  <c r="P2144" i="2"/>
  <c r="P2143" i="2"/>
  <c r="P2142" i="2"/>
  <c r="U2142" i="2" s="1"/>
  <c r="W2142" i="2" s="1"/>
  <c r="P2141" i="2"/>
  <c r="P2140" i="2"/>
  <c r="P2139" i="2"/>
  <c r="P2138" i="2"/>
  <c r="P2137" i="2"/>
  <c r="P2136" i="2"/>
  <c r="P2135" i="2"/>
  <c r="P2134" i="2"/>
  <c r="P2133" i="2"/>
  <c r="P2132" i="2"/>
  <c r="P2131" i="2"/>
  <c r="P2130" i="2"/>
  <c r="P2129" i="2"/>
  <c r="P2128" i="2"/>
  <c r="P2127" i="2"/>
  <c r="P2126" i="2"/>
  <c r="U2126" i="2" s="1"/>
  <c r="W2126" i="2" s="1"/>
  <c r="P2125" i="2"/>
  <c r="P2124" i="2"/>
  <c r="P2123" i="2"/>
  <c r="P2122" i="2"/>
  <c r="P2121" i="2"/>
  <c r="P2120" i="2"/>
  <c r="P2119" i="2"/>
  <c r="P2118" i="2"/>
  <c r="P2117" i="2"/>
  <c r="P2116" i="2"/>
  <c r="P2115" i="2"/>
  <c r="P2114" i="2"/>
  <c r="P2113" i="2"/>
  <c r="P2112" i="2"/>
  <c r="P2111" i="2"/>
  <c r="P2110" i="2"/>
  <c r="U2110" i="2" s="1"/>
  <c r="W2110" i="2" s="1"/>
  <c r="P2109" i="2"/>
  <c r="P2108" i="2"/>
  <c r="P2107" i="2"/>
  <c r="P2106" i="2"/>
  <c r="P2105" i="2"/>
  <c r="P2104" i="2"/>
  <c r="P2103" i="2"/>
  <c r="P2102" i="2"/>
  <c r="P2101" i="2"/>
  <c r="P2100" i="2"/>
  <c r="P2099" i="2"/>
  <c r="P2098" i="2"/>
  <c r="P2097" i="2"/>
  <c r="P2096" i="2"/>
  <c r="P2095" i="2"/>
  <c r="P2094" i="2"/>
  <c r="U2094" i="2" s="1"/>
  <c r="W2094" i="2" s="1"/>
  <c r="P2093" i="2"/>
  <c r="P2092" i="2"/>
  <c r="P2091" i="2"/>
  <c r="P2090" i="2"/>
  <c r="P2089" i="2"/>
  <c r="P2088" i="2"/>
  <c r="P2087" i="2"/>
  <c r="P2086" i="2"/>
  <c r="P2085" i="2"/>
  <c r="P2084" i="2"/>
  <c r="P2083" i="2"/>
  <c r="P2082" i="2"/>
  <c r="P2081" i="2"/>
  <c r="P2080" i="2"/>
  <c r="P2079" i="2"/>
  <c r="P2078" i="2"/>
  <c r="U2078" i="2" s="1"/>
  <c r="W2078" i="2" s="1"/>
  <c r="P2077" i="2"/>
  <c r="P2076" i="2"/>
  <c r="P2075" i="2"/>
  <c r="P2074" i="2"/>
  <c r="P2073" i="2"/>
  <c r="P2072" i="2"/>
  <c r="P2071" i="2"/>
  <c r="P2070" i="2"/>
  <c r="P2069" i="2"/>
  <c r="P2068" i="2"/>
  <c r="P2067" i="2"/>
  <c r="P2066" i="2"/>
  <c r="P2065" i="2"/>
  <c r="P2064" i="2"/>
  <c r="P2063" i="2"/>
  <c r="P2062" i="2"/>
  <c r="U2062" i="2" s="1"/>
  <c r="W2062" i="2" s="1"/>
  <c r="P2061" i="2"/>
  <c r="P2060" i="2"/>
  <c r="P2059" i="2"/>
  <c r="P2058" i="2"/>
  <c r="P2057" i="2"/>
  <c r="P2056" i="2"/>
  <c r="P2055" i="2"/>
  <c r="P2054" i="2"/>
  <c r="P2053" i="2"/>
  <c r="P2052" i="2"/>
  <c r="P2051" i="2"/>
  <c r="P2050" i="2"/>
  <c r="P2049" i="2"/>
  <c r="P2048" i="2"/>
  <c r="P2047" i="2"/>
  <c r="P2046" i="2"/>
  <c r="U2046" i="2" s="1"/>
  <c r="W2046" i="2" s="1"/>
  <c r="P2045" i="2"/>
  <c r="P2044" i="2"/>
  <c r="P2043" i="2"/>
  <c r="P2042" i="2"/>
  <c r="P2041" i="2"/>
  <c r="P2040" i="2"/>
  <c r="P2039" i="2"/>
  <c r="P2038" i="2"/>
  <c r="P2037" i="2"/>
  <c r="P2036" i="2"/>
  <c r="P2035" i="2"/>
  <c r="P2034" i="2"/>
  <c r="P2033" i="2"/>
  <c r="P2032" i="2"/>
  <c r="P2031" i="2"/>
  <c r="P2030" i="2"/>
  <c r="U2030" i="2" s="1"/>
  <c r="W2030" i="2" s="1"/>
  <c r="P2029" i="2"/>
  <c r="P2028" i="2"/>
  <c r="P2027" i="2"/>
  <c r="P2026" i="2"/>
  <c r="P2025" i="2"/>
  <c r="P2024" i="2"/>
  <c r="P2023" i="2"/>
  <c r="P2022" i="2"/>
  <c r="P2021" i="2"/>
  <c r="P2020" i="2"/>
  <c r="P2019" i="2"/>
  <c r="P2018" i="2"/>
  <c r="P2017" i="2"/>
  <c r="P2016" i="2"/>
  <c r="P2015" i="2"/>
  <c r="P2014" i="2"/>
  <c r="U2014" i="2" s="1"/>
  <c r="W2014" i="2" s="1"/>
  <c r="P2013" i="2"/>
  <c r="P2012" i="2"/>
  <c r="P2011" i="2"/>
  <c r="P2010" i="2"/>
  <c r="P2009" i="2"/>
  <c r="P2008" i="2"/>
  <c r="P2007" i="2"/>
  <c r="P2006" i="2"/>
  <c r="P2005" i="2"/>
  <c r="P2004" i="2"/>
  <c r="P2003" i="2"/>
  <c r="P2002" i="2"/>
  <c r="P2001" i="2"/>
  <c r="P2000" i="2"/>
  <c r="P1999" i="2"/>
  <c r="P1998" i="2"/>
  <c r="U1998" i="2" s="1"/>
  <c r="W1998" i="2" s="1"/>
  <c r="P1997" i="2"/>
  <c r="P1996" i="2"/>
  <c r="P1995" i="2"/>
  <c r="P1994" i="2"/>
  <c r="P1993" i="2"/>
  <c r="P1992" i="2"/>
  <c r="P1991" i="2"/>
  <c r="P1990" i="2"/>
  <c r="P1989" i="2"/>
  <c r="P1988" i="2"/>
  <c r="P1987" i="2"/>
  <c r="P1986" i="2"/>
  <c r="P1985" i="2"/>
  <c r="P1984" i="2"/>
  <c r="P1983" i="2"/>
  <c r="P1982" i="2"/>
  <c r="U1982" i="2" s="1"/>
  <c r="W1982" i="2" s="1"/>
  <c r="P1981" i="2"/>
  <c r="P1980" i="2"/>
  <c r="P1979" i="2"/>
  <c r="P1978" i="2"/>
  <c r="P1977" i="2"/>
  <c r="P1976" i="2"/>
  <c r="P1975" i="2"/>
  <c r="P1974" i="2"/>
  <c r="P1973" i="2"/>
  <c r="P1972" i="2"/>
  <c r="P1971" i="2"/>
  <c r="P1970" i="2"/>
  <c r="P1969" i="2"/>
  <c r="P1968" i="2"/>
  <c r="P1967" i="2"/>
  <c r="P1966" i="2"/>
  <c r="U1966" i="2" s="1"/>
  <c r="W1966" i="2" s="1"/>
  <c r="P1965" i="2"/>
  <c r="P1964" i="2"/>
  <c r="P1963" i="2"/>
  <c r="P1962" i="2"/>
  <c r="P1961" i="2"/>
  <c r="P1960" i="2"/>
  <c r="P1959" i="2"/>
  <c r="P1958" i="2"/>
  <c r="P1957" i="2"/>
  <c r="P1956" i="2"/>
  <c r="P1955" i="2"/>
  <c r="P1954" i="2"/>
  <c r="P1953" i="2"/>
  <c r="P1952" i="2"/>
  <c r="P1951" i="2"/>
  <c r="P1950" i="2"/>
  <c r="U1950" i="2" s="1"/>
  <c r="W1950" i="2" s="1"/>
  <c r="P1949" i="2"/>
  <c r="P1948" i="2"/>
  <c r="P1947" i="2"/>
  <c r="P1946" i="2"/>
  <c r="P1945" i="2"/>
  <c r="P1944" i="2"/>
  <c r="P1943" i="2"/>
  <c r="P1942" i="2"/>
  <c r="P1941" i="2"/>
  <c r="P1940" i="2"/>
  <c r="P1939" i="2"/>
  <c r="P1938" i="2"/>
  <c r="P1937" i="2"/>
  <c r="P1936" i="2"/>
  <c r="P1935" i="2"/>
  <c r="P1934" i="2"/>
  <c r="U1934" i="2" s="1"/>
  <c r="W1934" i="2" s="1"/>
  <c r="P1933" i="2"/>
  <c r="P1932" i="2"/>
  <c r="P1931" i="2"/>
  <c r="P1930" i="2"/>
  <c r="P1929" i="2"/>
  <c r="P1928" i="2"/>
  <c r="P1927" i="2"/>
  <c r="P1926" i="2"/>
  <c r="P1925" i="2"/>
  <c r="P1924" i="2"/>
  <c r="P1923" i="2"/>
  <c r="P1922" i="2"/>
  <c r="P1921" i="2"/>
  <c r="P1920" i="2"/>
  <c r="P1919" i="2"/>
  <c r="P1918" i="2"/>
  <c r="U1918" i="2" s="1"/>
  <c r="W1918" i="2" s="1"/>
  <c r="P1917" i="2"/>
  <c r="P1916" i="2"/>
  <c r="P1915" i="2"/>
  <c r="P1914" i="2"/>
  <c r="P1913" i="2"/>
  <c r="P1912" i="2"/>
  <c r="P1911" i="2"/>
  <c r="P1910" i="2"/>
  <c r="P1909" i="2"/>
  <c r="P1908" i="2"/>
  <c r="P1907" i="2"/>
  <c r="P1906" i="2"/>
  <c r="P1905" i="2"/>
  <c r="P1904" i="2"/>
  <c r="P1903" i="2"/>
  <c r="P1902" i="2"/>
  <c r="U1902" i="2" s="1"/>
  <c r="W1902" i="2" s="1"/>
  <c r="P1901" i="2"/>
  <c r="P1900" i="2"/>
  <c r="P1899" i="2"/>
  <c r="P1898" i="2"/>
  <c r="P1897" i="2"/>
  <c r="P1896" i="2"/>
  <c r="P1895" i="2"/>
  <c r="P1894" i="2"/>
  <c r="P1893" i="2"/>
  <c r="P1892" i="2"/>
  <c r="P1891" i="2"/>
  <c r="P1890" i="2"/>
  <c r="P1889" i="2"/>
  <c r="P1888" i="2"/>
  <c r="P1887" i="2"/>
  <c r="P1886" i="2"/>
  <c r="U1886" i="2" s="1"/>
  <c r="W1886" i="2" s="1"/>
  <c r="P1885" i="2"/>
  <c r="P1884" i="2"/>
  <c r="P1883" i="2"/>
  <c r="P1882" i="2"/>
  <c r="P1881" i="2"/>
  <c r="P1880" i="2"/>
  <c r="P1879" i="2"/>
  <c r="P1878" i="2"/>
  <c r="P1877" i="2"/>
  <c r="P1876" i="2"/>
  <c r="P1875" i="2"/>
  <c r="P1874" i="2"/>
  <c r="P1873" i="2"/>
  <c r="P1872" i="2"/>
  <c r="P1871" i="2"/>
  <c r="P1870" i="2"/>
  <c r="U1870" i="2" s="1"/>
  <c r="W1870" i="2" s="1"/>
  <c r="P1869" i="2"/>
  <c r="P1868" i="2"/>
  <c r="P1867" i="2"/>
  <c r="P1866" i="2"/>
  <c r="P1865" i="2"/>
  <c r="P1864" i="2"/>
  <c r="P1863" i="2"/>
  <c r="P1862" i="2"/>
  <c r="P1861" i="2"/>
  <c r="P1860" i="2"/>
  <c r="P1859" i="2"/>
  <c r="P1858" i="2"/>
  <c r="P1857" i="2"/>
  <c r="P1856" i="2"/>
  <c r="U1856" i="2" s="1"/>
  <c r="W1856" i="2" s="1"/>
  <c r="P1855" i="2"/>
  <c r="P1854" i="2"/>
  <c r="P1853" i="2"/>
  <c r="P1852" i="2"/>
  <c r="P1851" i="2"/>
  <c r="P1850" i="2"/>
  <c r="P1849" i="2"/>
  <c r="P1848" i="2"/>
  <c r="U1848" i="2" s="1"/>
  <c r="W1848" i="2" s="1"/>
  <c r="P1847" i="2"/>
  <c r="P1846" i="2"/>
  <c r="P1845" i="2"/>
  <c r="P1844" i="2"/>
  <c r="P1843" i="2"/>
  <c r="P1842" i="2"/>
  <c r="P1841" i="2"/>
  <c r="P1840" i="2"/>
  <c r="U1840" i="2" s="1"/>
  <c r="W1840" i="2" s="1"/>
  <c r="P1839" i="2"/>
  <c r="P1838" i="2"/>
  <c r="P1837" i="2"/>
  <c r="P1836" i="2"/>
  <c r="P1835" i="2"/>
  <c r="P1834" i="2"/>
  <c r="P1833" i="2"/>
  <c r="P1832" i="2"/>
  <c r="U1832" i="2" s="1"/>
  <c r="W1832" i="2" s="1"/>
  <c r="P1831" i="2"/>
  <c r="P1830" i="2"/>
  <c r="P1829" i="2"/>
  <c r="P1828" i="2"/>
  <c r="P1827" i="2"/>
  <c r="P1826" i="2"/>
  <c r="P1825" i="2"/>
  <c r="P1824" i="2"/>
  <c r="U1824" i="2" s="1"/>
  <c r="W1824" i="2" s="1"/>
  <c r="P1823" i="2"/>
  <c r="P1822" i="2"/>
  <c r="P1821" i="2"/>
  <c r="P1820" i="2"/>
  <c r="P1819" i="2"/>
  <c r="P1818" i="2"/>
  <c r="P1817" i="2"/>
  <c r="P1816" i="2"/>
  <c r="U1816" i="2" s="1"/>
  <c r="W1816" i="2" s="1"/>
  <c r="P1815" i="2"/>
  <c r="P1814" i="2"/>
  <c r="P1813" i="2"/>
  <c r="P1812" i="2"/>
  <c r="P1811" i="2"/>
  <c r="P1810" i="2"/>
  <c r="P1809" i="2"/>
  <c r="P1808" i="2"/>
  <c r="U1808" i="2" s="1"/>
  <c r="W1808" i="2" s="1"/>
  <c r="P1807" i="2"/>
  <c r="P1806" i="2"/>
  <c r="P1805" i="2"/>
  <c r="P1804" i="2"/>
  <c r="P1803" i="2"/>
  <c r="P1802" i="2"/>
  <c r="P1801" i="2"/>
  <c r="P1800" i="2"/>
  <c r="U1800" i="2" s="1"/>
  <c r="W1800" i="2" s="1"/>
  <c r="P1799" i="2"/>
  <c r="P1798" i="2"/>
  <c r="P1797" i="2"/>
  <c r="P1796" i="2"/>
  <c r="P1795" i="2"/>
  <c r="P1794" i="2"/>
  <c r="P1793" i="2"/>
  <c r="P1792" i="2"/>
  <c r="U1792" i="2" s="1"/>
  <c r="W1792" i="2" s="1"/>
  <c r="P1791" i="2"/>
  <c r="P1790" i="2"/>
  <c r="P1789" i="2"/>
  <c r="P1788" i="2"/>
  <c r="P1787" i="2"/>
  <c r="P1786" i="2"/>
  <c r="P1785" i="2"/>
  <c r="P1784" i="2"/>
  <c r="U1784" i="2" s="1"/>
  <c r="W1784" i="2" s="1"/>
  <c r="P1783" i="2"/>
  <c r="P1782" i="2"/>
  <c r="P1781" i="2"/>
  <c r="P1780" i="2"/>
  <c r="P1779" i="2"/>
  <c r="P1778" i="2"/>
  <c r="P1777" i="2"/>
  <c r="P1776" i="2"/>
  <c r="U1776" i="2" s="1"/>
  <c r="W1776" i="2" s="1"/>
  <c r="P1775" i="2"/>
  <c r="P1774" i="2"/>
  <c r="P1773" i="2"/>
  <c r="P1772" i="2"/>
  <c r="P1771" i="2"/>
  <c r="P1770" i="2"/>
  <c r="P1769" i="2"/>
  <c r="P1768" i="2"/>
  <c r="U1768" i="2" s="1"/>
  <c r="W1768" i="2" s="1"/>
  <c r="P1767" i="2"/>
  <c r="P1766" i="2"/>
  <c r="P1765" i="2"/>
  <c r="P1764" i="2"/>
  <c r="P1763" i="2"/>
  <c r="P1762" i="2"/>
  <c r="P1761" i="2"/>
  <c r="P1760" i="2"/>
  <c r="U1760" i="2" s="1"/>
  <c r="W1760" i="2" s="1"/>
  <c r="P1759" i="2"/>
  <c r="P1758" i="2"/>
  <c r="P1757" i="2"/>
  <c r="P1756" i="2"/>
  <c r="P1755" i="2"/>
  <c r="P1754" i="2"/>
  <c r="P1753" i="2"/>
  <c r="P1752" i="2"/>
  <c r="U1752" i="2" s="1"/>
  <c r="W1752" i="2" s="1"/>
  <c r="P1751" i="2"/>
  <c r="P1750" i="2"/>
  <c r="P1749" i="2"/>
  <c r="P1748" i="2"/>
  <c r="T1748" i="2" s="1"/>
  <c r="P1747" i="2"/>
  <c r="P1746" i="2"/>
  <c r="P1745" i="2"/>
  <c r="P1744" i="2"/>
  <c r="U1744" i="2" s="1"/>
  <c r="W1744" i="2" s="1"/>
  <c r="P1743" i="2"/>
  <c r="P1742" i="2"/>
  <c r="P1741" i="2"/>
  <c r="P1740" i="2"/>
  <c r="P1739" i="2"/>
  <c r="P1738" i="2"/>
  <c r="P1737" i="2"/>
  <c r="P1736" i="2"/>
  <c r="U1736" i="2" s="1"/>
  <c r="W1736" i="2" s="1"/>
  <c r="P1735" i="2"/>
  <c r="P1734" i="2"/>
  <c r="P1733" i="2"/>
  <c r="P1732" i="2"/>
  <c r="P1731" i="2"/>
  <c r="P1730" i="2"/>
  <c r="P1729" i="2"/>
  <c r="P1728" i="2"/>
  <c r="U1728" i="2" s="1"/>
  <c r="W1728" i="2" s="1"/>
  <c r="P1727" i="2"/>
  <c r="P1726" i="2"/>
  <c r="P1725" i="2"/>
  <c r="P1724" i="2"/>
  <c r="P1723" i="2"/>
  <c r="P1722" i="2"/>
  <c r="P1721" i="2"/>
  <c r="P1720" i="2"/>
  <c r="U1720" i="2" s="1"/>
  <c r="W1720" i="2" s="1"/>
  <c r="P1719" i="2"/>
  <c r="P1718" i="2"/>
  <c r="P1717" i="2"/>
  <c r="P1716" i="2"/>
  <c r="P1715" i="2"/>
  <c r="P1714" i="2"/>
  <c r="P1713" i="2"/>
  <c r="P1712" i="2"/>
  <c r="U1712" i="2" s="1"/>
  <c r="W1712" i="2" s="1"/>
  <c r="P1711" i="2"/>
  <c r="P1710" i="2"/>
  <c r="P1709" i="2"/>
  <c r="P1708" i="2"/>
  <c r="P1707" i="2"/>
  <c r="P1706" i="2"/>
  <c r="P1705" i="2"/>
  <c r="P1704" i="2"/>
  <c r="U1704" i="2" s="1"/>
  <c r="W1704" i="2" s="1"/>
  <c r="P1703" i="2"/>
  <c r="P1702" i="2"/>
  <c r="P1701" i="2"/>
  <c r="P1700" i="2"/>
  <c r="P1699" i="2"/>
  <c r="P1698" i="2"/>
  <c r="P1697" i="2"/>
  <c r="P1696" i="2"/>
  <c r="U1696" i="2" s="1"/>
  <c r="W1696" i="2" s="1"/>
  <c r="P1695" i="2"/>
  <c r="P1694" i="2"/>
  <c r="P1693" i="2"/>
  <c r="P1692" i="2"/>
  <c r="P1691" i="2"/>
  <c r="P1690" i="2"/>
  <c r="P1689" i="2"/>
  <c r="P1688" i="2"/>
  <c r="U1688" i="2" s="1"/>
  <c r="W1688" i="2" s="1"/>
  <c r="P1687" i="2"/>
  <c r="P1686" i="2"/>
  <c r="P1685" i="2"/>
  <c r="P1684" i="2"/>
  <c r="P1683" i="2"/>
  <c r="P1682" i="2"/>
  <c r="P1681" i="2"/>
  <c r="P1680" i="2"/>
  <c r="U1680" i="2" s="1"/>
  <c r="W1680" i="2" s="1"/>
  <c r="P1679" i="2"/>
  <c r="P1678" i="2"/>
  <c r="P1677" i="2"/>
  <c r="P1676" i="2"/>
  <c r="P1675" i="2"/>
  <c r="P1674" i="2"/>
  <c r="P1673" i="2"/>
  <c r="P1672" i="2"/>
  <c r="U1672" i="2" s="1"/>
  <c r="W1672" i="2" s="1"/>
  <c r="P1671" i="2"/>
  <c r="P1670" i="2"/>
  <c r="P1669" i="2"/>
  <c r="P1668" i="2"/>
  <c r="P1667" i="2"/>
  <c r="P1666" i="2"/>
  <c r="P1665" i="2"/>
  <c r="P1664" i="2"/>
  <c r="U1664" i="2" s="1"/>
  <c r="W1664" i="2" s="1"/>
  <c r="P1663" i="2"/>
  <c r="P1662" i="2"/>
  <c r="P1661" i="2"/>
  <c r="P1660" i="2"/>
  <c r="P1659" i="2"/>
  <c r="P1658" i="2"/>
  <c r="P1657" i="2"/>
  <c r="P1656" i="2"/>
  <c r="U1656" i="2" s="1"/>
  <c r="W1656" i="2" s="1"/>
  <c r="P1655" i="2"/>
  <c r="P1654" i="2"/>
  <c r="P1653" i="2"/>
  <c r="P1652" i="2"/>
  <c r="P1651" i="2"/>
  <c r="P1650" i="2"/>
  <c r="P1649" i="2"/>
  <c r="P1648" i="2"/>
  <c r="U1648" i="2" s="1"/>
  <c r="W1648" i="2" s="1"/>
  <c r="P1647" i="2"/>
  <c r="P1646" i="2"/>
  <c r="P1645" i="2"/>
  <c r="P1644" i="2"/>
  <c r="P1643" i="2"/>
  <c r="P1642" i="2"/>
  <c r="P1641" i="2"/>
  <c r="P1640" i="2"/>
  <c r="U1640" i="2" s="1"/>
  <c r="W1640" i="2" s="1"/>
  <c r="P1639" i="2"/>
  <c r="P1638" i="2"/>
  <c r="P1637" i="2"/>
  <c r="P1636" i="2"/>
  <c r="P1635" i="2"/>
  <c r="P1634" i="2"/>
  <c r="P1633" i="2"/>
  <c r="P1632" i="2"/>
  <c r="U1632" i="2" s="1"/>
  <c r="W1632" i="2" s="1"/>
  <c r="P1631" i="2"/>
  <c r="P1630" i="2"/>
  <c r="P1629" i="2"/>
  <c r="P1628" i="2"/>
  <c r="P1627" i="2"/>
  <c r="P1626" i="2"/>
  <c r="P1625" i="2"/>
  <c r="P1624" i="2"/>
  <c r="U1624" i="2" s="1"/>
  <c r="W1624" i="2" s="1"/>
  <c r="P1623" i="2"/>
  <c r="P1622" i="2"/>
  <c r="P1621" i="2"/>
  <c r="P1620" i="2"/>
  <c r="P1619" i="2"/>
  <c r="P1618" i="2"/>
  <c r="P1617" i="2"/>
  <c r="P1616" i="2"/>
  <c r="U1616" i="2" s="1"/>
  <c r="W1616" i="2" s="1"/>
  <c r="P1615" i="2"/>
  <c r="P1614" i="2"/>
  <c r="P1613" i="2"/>
  <c r="P1612" i="2"/>
  <c r="P1611" i="2"/>
  <c r="P1610" i="2"/>
  <c r="P1609" i="2"/>
  <c r="P1608" i="2"/>
  <c r="U1608" i="2" s="1"/>
  <c r="W1608" i="2" s="1"/>
  <c r="P1607" i="2"/>
  <c r="P1606" i="2"/>
  <c r="P1605" i="2"/>
  <c r="P1604" i="2"/>
  <c r="P1603" i="2"/>
  <c r="P1602" i="2"/>
  <c r="P1601" i="2"/>
  <c r="P1600" i="2"/>
  <c r="U1600" i="2" s="1"/>
  <c r="W1600" i="2" s="1"/>
  <c r="P1599" i="2"/>
  <c r="P1598" i="2"/>
  <c r="P1597" i="2"/>
  <c r="P1596" i="2"/>
  <c r="P1595" i="2"/>
  <c r="P1594" i="2"/>
  <c r="P1593" i="2"/>
  <c r="P1592" i="2"/>
  <c r="U1592" i="2" s="1"/>
  <c r="W1592" i="2" s="1"/>
  <c r="P1591" i="2"/>
  <c r="P1590" i="2"/>
  <c r="P1589" i="2"/>
  <c r="P1588" i="2"/>
  <c r="P1587" i="2"/>
  <c r="P1586" i="2"/>
  <c r="P1585" i="2"/>
  <c r="P1584" i="2"/>
  <c r="U1584" i="2" s="1"/>
  <c r="W1584" i="2" s="1"/>
  <c r="P1583" i="2"/>
  <c r="P1582" i="2"/>
  <c r="P1581" i="2"/>
  <c r="P1580" i="2"/>
  <c r="P1579" i="2"/>
  <c r="P1578" i="2"/>
  <c r="P1577" i="2"/>
  <c r="P1576" i="2"/>
  <c r="U1576" i="2" s="1"/>
  <c r="W1576" i="2" s="1"/>
  <c r="P1575" i="2"/>
  <c r="P1574" i="2"/>
  <c r="P1573" i="2"/>
  <c r="P1572" i="2"/>
  <c r="P1571" i="2"/>
  <c r="P1570" i="2"/>
  <c r="P1569" i="2"/>
  <c r="P1568" i="2"/>
  <c r="U1568" i="2" s="1"/>
  <c r="W1568" i="2" s="1"/>
  <c r="P1567" i="2"/>
  <c r="P1566" i="2"/>
  <c r="P1565" i="2"/>
  <c r="P1564" i="2"/>
  <c r="P1563" i="2"/>
  <c r="P1562" i="2"/>
  <c r="P1561" i="2"/>
  <c r="P1560" i="2"/>
  <c r="U1560" i="2" s="1"/>
  <c r="W1560" i="2" s="1"/>
  <c r="P1559" i="2"/>
  <c r="P1558" i="2"/>
  <c r="P1557" i="2"/>
  <c r="P1556" i="2"/>
  <c r="P1555" i="2"/>
  <c r="P1554" i="2"/>
  <c r="P1553" i="2"/>
  <c r="P1552" i="2"/>
  <c r="U1552" i="2" s="1"/>
  <c r="W1552" i="2" s="1"/>
  <c r="P1551" i="2"/>
  <c r="P1550" i="2"/>
  <c r="P1549" i="2"/>
  <c r="P1548" i="2"/>
  <c r="P1547" i="2"/>
  <c r="P1546" i="2"/>
  <c r="P1545" i="2"/>
  <c r="P1544" i="2"/>
  <c r="U1544" i="2" s="1"/>
  <c r="W1544" i="2" s="1"/>
  <c r="P1543" i="2"/>
  <c r="P1542" i="2"/>
  <c r="P1541" i="2"/>
  <c r="P1540" i="2"/>
  <c r="P1539" i="2"/>
  <c r="P1538" i="2"/>
  <c r="P1537" i="2"/>
  <c r="P1536" i="2"/>
  <c r="U1536" i="2" s="1"/>
  <c r="W1536" i="2" s="1"/>
  <c r="P1535" i="2"/>
  <c r="P1534" i="2"/>
  <c r="P1533" i="2"/>
  <c r="P1532" i="2"/>
  <c r="P1531" i="2"/>
  <c r="P1530" i="2"/>
  <c r="P1529" i="2"/>
  <c r="P1528" i="2"/>
  <c r="U1528" i="2" s="1"/>
  <c r="W1528" i="2" s="1"/>
  <c r="P1527" i="2"/>
  <c r="P1526" i="2"/>
  <c r="P1525" i="2"/>
  <c r="P1524" i="2"/>
  <c r="P1523" i="2"/>
  <c r="P1522" i="2"/>
  <c r="P1521" i="2"/>
  <c r="P1520" i="2"/>
  <c r="U1520" i="2" s="1"/>
  <c r="W1520" i="2" s="1"/>
  <c r="P1519" i="2"/>
  <c r="P1518" i="2"/>
  <c r="P1517" i="2"/>
  <c r="P1516" i="2"/>
  <c r="P1515" i="2"/>
  <c r="P1514" i="2"/>
  <c r="P1513" i="2"/>
  <c r="P1512" i="2"/>
  <c r="U1512" i="2" s="1"/>
  <c r="W1512" i="2" s="1"/>
  <c r="P1511" i="2"/>
  <c r="P1510" i="2"/>
  <c r="P1509" i="2"/>
  <c r="P1508" i="2"/>
  <c r="P1507" i="2"/>
  <c r="P1506" i="2"/>
  <c r="P1505" i="2"/>
  <c r="P1504" i="2"/>
  <c r="U1504" i="2" s="1"/>
  <c r="W1504" i="2" s="1"/>
  <c r="P1503" i="2"/>
  <c r="P1502" i="2"/>
  <c r="P1501" i="2"/>
  <c r="P1500" i="2"/>
  <c r="P1499" i="2"/>
  <c r="P1498" i="2"/>
  <c r="P1497" i="2"/>
  <c r="P1496" i="2"/>
  <c r="U1496" i="2" s="1"/>
  <c r="W1496" i="2" s="1"/>
  <c r="P1495" i="2"/>
  <c r="P1494" i="2"/>
  <c r="P1493" i="2"/>
  <c r="P1492" i="2"/>
  <c r="T1492" i="2" s="1"/>
  <c r="P1491" i="2"/>
  <c r="P1490" i="2"/>
  <c r="P1489" i="2"/>
  <c r="P1488" i="2"/>
  <c r="U1488" i="2" s="1"/>
  <c r="W1488" i="2" s="1"/>
  <c r="P1487" i="2"/>
  <c r="P1486" i="2"/>
  <c r="P1485" i="2"/>
  <c r="P1484" i="2"/>
  <c r="P1483" i="2"/>
  <c r="P1482" i="2"/>
  <c r="P1481" i="2"/>
  <c r="P1480" i="2"/>
  <c r="U1480" i="2" s="1"/>
  <c r="W1480" i="2" s="1"/>
  <c r="P1479" i="2"/>
  <c r="P1478" i="2"/>
  <c r="P1477" i="2"/>
  <c r="P1476" i="2"/>
  <c r="P1475" i="2"/>
  <c r="P1474" i="2"/>
  <c r="P1473" i="2"/>
  <c r="P1472" i="2"/>
  <c r="U1472" i="2" s="1"/>
  <c r="W1472" i="2" s="1"/>
  <c r="P1471" i="2"/>
  <c r="P1470" i="2"/>
  <c r="P1469" i="2"/>
  <c r="P1468" i="2"/>
  <c r="P1467" i="2"/>
  <c r="P1466" i="2"/>
  <c r="P1465" i="2"/>
  <c r="P1464" i="2"/>
  <c r="U1464" i="2" s="1"/>
  <c r="W1464" i="2" s="1"/>
  <c r="P1463" i="2"/>
  <c r="P1462" i="2"/>
  <c r="P1461" i="2"/>
  <c r="P1460" i="2"/>
  <c r="P1459" i="2"/>
  <c r="P1458" i="2"/>
  <c r="P1457" i="2"/>
  <c r="P1456" i="2"/>
  <c r="U1456" i="2" s="1"/>
  <c r="W1456" i="2" s="1"/>
  <c r="P1455" i="2"/>
  <c r="P1454" i="2"/>
  <c r="P1453" i="2"/>
  <c r="P1452" i="2"/>
  <c r="P1451" i="2"/>
  <c r="P1450" i="2"/>
  <c r="P1449" i="2"/>
  <c r="P1448" i="2"/>
  <c r="U1448" i="2" s="1"/>
  <c r="W1448" i="2" s="1"/>
  <c r="P1447" i="2"/>
  <c r="P1446" i="2"/>
  <c r="P1445" i="2"/>
  <c r="P1444" i="2"/>
  <c r="P1443" i="2"/>
  <c r="P1442" i="2"/>
  <c r="P1441" i="2"/>
  <c r="P1440" i="2"/>
  <c r="U1440" i="2" s="1"/>
  <c r="W1440" i="2" s="1"/>
  <c r="P1439" i="2"/>
  <c r="P1438" i="2"/>
  <c r="P1437" i="2"/>
  <c r="P1436" i="2"/>
  <c r="P1435" i="2"/>
  <c r="P1434" i="2"/>
  <c r="P1433" i="2"/>
  <c r="P1432" i="2"/>
  <c r="U1432" i="2" s="1"/>
  <c r="W1432" i="2" s="1"/>
  <c r="P1431" i="2"/>
  <c r="P1430" i="2"/>
  <c r="P1429" i="2"/>
  <c r="P1428" i="2"/>
  <c r="P1427" i="2"/>
  <c r="P1426" i="2"/>
  <c r="P1425" i="2"/>
  <c r="P1424" i="2"/>
  <c r="U1424" i="2" s="1"/>
  <c r="W1424" i="2" s="1"/>
  <c r="P1423" i="2"/>
  <c r="P1422" i="2"/>
  <c r="P1421" i="2"/>
  <c r="P1420" i="2"/>
  <c r="P1419" i="2"/>
  <c r="P1418" i="2"/>
  <c r="P1417" i="2"/>
  <c r="P1416" i="2"/>
  <c r="U1416" i="2" s="1"/>
  <c r="W1416" i="2" s="1"/>
  <c r="P1415" i="2"/>
  <c r="P1414" i="2"/>
  <c r="P1413" i="2"/>
  <c r="P1412" i="2"/>
  <c r="P1411" i="2"/>
  <c r="P1410" i="2"/>
  <c r="P1409" i="2"/>
  <c r="P1408" i="2"/>
  <c r="U1408" i="2" s="1"/>
  <c r="W1408" i="2" s="1"/>
  <c r="P1407" i="2"/>
  <c r="P1406" i="2"/>
  <c r="P1405" i="2"/>
  <c r="P1404" i="2"/>
  <c r="P1403" i="2"/>
  <c r="P1402" i="2"/>
  <c r="P1401" i="2"/>
  <c r="P1400" i="2"/>
  <c r="U1400" i="2" s="1"/>
  <c r="W1400" i="2" s="1"/>
  <c r="P1399" i="2"/>
  <c r="P1398" i="2"/>
  <c r="P1397" i="2"/>
  <c r="P1396" i="2"/>
  <c r="P1395" i="2"/>
  <c r="P1394" i="2"/>
  <c r="P1393" i="2"/>
  <c r="P1392" i="2"/>
  <c r="U1392" i="2" s="1"/>
  <c r="W1392" i="2" s="1"/>
  <c r="P1391" i="2"/>
  <c r="P1390" i="2"/>
  <c r="P1389" i="2"/>
  <c r="P1388" i="2"/>
  <c r="P1387" i="2"/>
  <c r="P1386" i="2"/>
  <c r="P1385" i="2"/>
  <c r="P1384" i="2"/>
  <c r="U1384" i="2" s="1"/>
  <c r="W1384" i="2" s="1"/>
  <c r="P1383" i="2"/>
  <c r="P1382" i="2"/>
  <c r="P1381" i="2"/>
  <c r="P1380" i="2"/>
  <c r="P1379" i="2"/>
  <c r="P1378" i="2"/>
  <c r="P1377" i="2"/>
  <c r="P1376" i="2"/>
  <c r="U1376" i="2" s="1"/>
  <c r="W1376" i="2" s="1"/>
  <c r="P1375" i="2"/>
  <c r="P1374" i="2"/>
  <c r="P1373" i="2"/>
  <c r="P1372" i="2"/>
  <c r="P1371" i="2"/>
  <c r="P1370" i="2"/>
  <c r="P1369" i="2"/>
  <c r="P1368" i="2"/>
  <c r="U1368" i="2" s="1"/>
  <c r="W1368" i="2" s="1"/>
  <c r="P1367" i="2"/>
  <c r="P1366" i="2"/>
  <c r="P1365" i="2"/>
  <c r="P1364" i="2"/>
  <c r="P1363" i="2"/>
  <c r="P1362" i="2"/>
  <c r="P1361" i="2"/>
  <c r="P1360" i="2"/>
  <c r="U1360" i="2" s="1"/>
  <c r="W1360" i="2" s="1"/>
  <c r="P1359" i="2"/>
  <c r="P1358" i="2"/>
  <c r="P1357" i="2"/>
  <c r="P1356" i="2"/>
  <c r="P1355" i="2"/>
  <c r="P1354" i="2"/>
  <c r="P1353" i="2"/>
  <c r="P1352" i="2"/>
  <c r="U1352" i="2" s="1"/>
  <c r="W1352" i="2" s="1"/>
  <c r="P1351" i="2"/>
  <c r="P1350" i="2"/>
  <c r="P1349" i="2"/>
  <c r="P1348" i="2"/>
  <c r="P1347" i="2"/>
  <c r="P1346" i="2"/>
  <c r="P1345" i="2"/>
  <c r="P1344" i="2"/>
  <c r="U1344" i="2" s="1"/>
  <c r="W1344" i="2" s="1"/>
  <c r="P1343" i="2"/>
  <c r="P1342" i="2"/>
  <c r="P1341" i="2"/>
  <c r="P1340" i="2"/>
  <c r="P1339" i="2"/>
  <c r="P1338" i="2"/>
  <c r="P1337" i="2"/>
  <c r="P1336" i="2"/>
  <c r="U1336" i="2" s="1"/>
  <c r="W1336" i="2" s="1"/>
  <c r="P1335" i="2"/>
  <c r="P1334" i="2"/>
  <c r="P1333" i="2"/>
  <c r="P1332" i="2"/>
  <c r="P1331" i="2"/>
  <c r="P1330" i="2"/>
  <c r="P1329" i="2"/>
  <c r="P1328" i="2"/>
  <c r="U1328" i="2" s="1"/>
  <c r="W1328" i="2" s="1"/>
  <c r="P1327" i="2"/>
  <c r="P1326" i="2"/>
  <c r="P1325" i="2"/>
  <c r="P1324" i="2"/>
  <c r="T1324" i="2" s="1"/>
  <c r="P1323" i="2"/>
  <c r="P1322" i="2"/>
  <c r="P1321" i="2"/>
  <c r="P1320" i="2"/>
  <c r="U1320" i="2" s="1"/>
  <c r="W1320" i="2" s="1"/>
  <c r="P1319" i="2"/>
  <c r="P1318" i="2"/>
  <c r="P1317" i="2"/>
  <c r="P1316" i="2"/>
  <c r="P1315" i="2"/>
  <c r="P1314" i="2"/>
  <c r="P1313" i="2"/>
  <c r="P1312" i="2"/>
  <c r="U1312" i="2" s="1"/>
  <c r="W1312" i="2" s="1"/>
  <c r="P1311" i="2"/>
  <c r="P1310" i="2"/>
  <c r="P1309" i="2"/>
  <c r="P1308" i="2"/>
  <c r="P1307" i="2"/>
  <c r="P1306" i="2"/>
  <c r="P1305" i="2"/>
  <c r="P1304" i="2"/>
  <c r="U1304" i="2" s="1"/>
  <c r="W1304" i="2" s="1"/>
  <c r="P1303" i="2"/>
  <c r="P1302" i="2"/>
  <c r="P1301" i="2"/>
  <c r="P1300" i="2"/>
  <c r="P1299" i="2"/>
  <c r="P1298" i="2"/>
  <c r="P1297" i="2"/>
  <c r="P1296" i="2"/>
  <c r="U1296" i="2" s="1"/>
  <c r="W1296" i="2" s="1"/>
  <c r="P1295" i="2"/>
  <c r="P1294" i="2"/>
  <c r="P1293" i="2"/>
  <c r="P1292" i="2"/>
  <c r="P1291" i="2"/>
  <c r="P1290" i="2"/>
  <c r="P1289" i="2"/>
  <c r="P1288" i="2"/>
  <c r="U1288" i="2" s="1"/>
  <c r="W1288" i="2" s="1"/>
  <c r="P1287" i="2"/>
  <c r="P1286" i="2"/>
  <c r="P1285" i="2"/>
  <c r="P1284" i="2"/>
  <c r="P1283" i="2"/>
  <c r="P1282" i="2"/>
  <c r="P1281" i="2"/>
  <c r="P1280" i="2"/>
  <c r="P1279" i="2"/>
  <c r="P1278" i="2"/>
  <c r="P1277" i="2"/>
  <c r="P1276" i="2"/>
  <c r="P1275" i="2"/>
  <c r="P1274" i="2"/>
  <c r="P1273" i="2"/>
  <c r="P1272" i="2"/>
  <c r="U1272" i="2" s="1"/>
  <c r="W1272" i="2" s="1"/>
  <c r="P1271" i="2"/>
  <c r="P1270" i="2"/>
  <c r="P1269" i="2"/>
  <c r="P1268" i="2"/>
  <c r="P1267" i="2"/>
  <c r="P1266" i="2"/>
  <c r="P1265" i="2"/>
  <c r="P1264" i="2"/>
  <c r="P1263" i="2"/>
  <c r="P1262" i="2"/>
  <c r="P1261" i="2"/>
  <c r="P1260" i="2"/>
  <c r="P1259" i="2"/>
  <c r="P1258" i="2"/>
  <c r="P1257" i="2"/>
  <c r="P1256" i="2"/>
  <c r="P1255" i="2"/>
  <c r="P1254" i="2"/>
  <c r="P1253" i="2"/>
  <c r="P1252" i="2"/>
  <c r="P1251" i="2"/>
  <c r="P1250" i="2"/>
  <c r="P1249" i="2"/>
  <c r="P1248" i="2"/>
  <c r="P1247" i="2"/>
  <c r="P1246" i="2"/>
  <c r="P1245" i="2"/>
  <c r="P1244" i="2"/>
  <c r="P1243" i="2"/>
  <c r="P1242" i="2"/>
  <c r="P1241" i="2"/>
  <c r="P1240" i="2"/>
  <c r="U1240" i="2" s="1"/>
  <c r="W1240" i="2" s="1"/>
  <c r="P1239" i="2"/>
  <c r="P1238" i="2"/>
  <c r="P1237" i="2"/>
  <c r="P1236" i="2"/>
  <c r="P1235" i="2"/>
  <c r="P1234" i="2"/>
  <c r="P1233" i="2"/>
  <c r="P1232" i="2"/>
  <c r="P1231" i="2"/>
  <c r="P1230" i="2"/>
  <c r="P1229" i="2"/>
  <c r="P1228" i="2"/>
  <c r="P1227" i="2"/>
  <c r="P1226" i="2"/>
  <c r="P1225" i="2"/>
  <c r="P1224" i="2"/>
  <c r="P1223" i="2"/>
  <c r="P1222" i="2"/>
  <c r="P1221" i="2"/>
  <c r="P1220" i="2"/>
  <c r="P1219" i="2"/>
  <c r="P1218" i="2"/>
  <c r="P1217" i="2"/>
  <c r="P1216" i="2"/>
  <c r="P1215" i="2"/>
  <c r="P1214" i="2"/>
  <c r="P1213" i="2"/>
  <c r="P1212" i="2"/>
  <c r="P1211" i="2"/>
  <c r="P1210" i="2"/>
  <c r="P1209" i="2"/>
  <c r="P1208" i="2"/>
  <c r="U1208" i="2" s="1"/>
  <c r="W1208" i="2" s="1"/>
  <c r="P1207" i="2"/>
  <c r="P1206" i="2"/>
  <c r="P1205" i="2"/>
  <c r="P1204" i="2"/>
  <c r="P1203" i="2"/>
  <c r="P1202" i="2"/>
  <c r="P1201" i="2"/>
  <c r="P1200" i="2"/>
  <c r="P1199" i="2"/>
  <c r="P1198" i="2"/>
  <c r="P1197" i="2"/>
  <c r="P1196" i="2"/>
  <c r="P1195" i="2"/>
  <c r="P1194" i="2"/>
  <c r="P1193" i="2"/>
  <c r="P1192" i="2"/>
  <c r="P1191" i="2"/>
  <c r="P1190" i="2"/>
  <c r="P1189" i="2"/>
  <c r="P1188" i="2"/>
  <c r="P1187" i="2"/>
  <c r="P1186" i="2"/>
  <c r="P1185" i="2"/>
  <c r="P1184" i="2"/>
  <c r="P1183" i="2"/>
  <c r="P1182" i="2"/>
  <c r="P1181" i="2"/>
  <c r="P1180" i="2"/>
  <c r="P1179" i="2"/>
  <c r="P1178" i="2"/>
  <c r="P1177" i="2"/>
  <c r="P1176" i="2"/>
  <c r="U1176" i="2" s="1"/>
  <c r="W1176" i="2" s="1"/>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4" i="2"/>
  <c r="U1144" i="2" s="1"/>
  <c r="W1144" i="2" s="1"/>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8" i="2"/>
  <c r="P1117" i="2"/>
  <c r="P1116" i="2"/>
  <c r="P1115" i="2"/>
  <c r="P1114" i="2"/>
  <c r="P1113" i="2"/>
  <c r="P1112" i="2"/>
  <c r="U1112" i="2" s="1"/>
  <c r="W1112" i="2" s="1"/>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U1080" i="2" s="1"/>
  <c r="W1080" i="2" s="1"/>
  <c r="P1079" i="2"/>
  <c r="P1078" i="2"/>
  <c r="P1077" i="2"/>
  <c r="P1076" i="2"/>
  <c r="P1075" i="2"/>
  <c r="P1074" i="2"/>
  <c r="P1073" i="2"/>
  <c r="P1072" i="2"/>
  <c r="P1071" i="2"/>
  <c r="P1070" i="2"/>
  <c r="P1069" i="2"/>
  <c r="P1068" i="2"/>
  <c r="T1068" i="2" s="1"/>
  <c r="P1067" i="2"/>
  <c r="P1066" i="2"/>
  <c r="P1065" i="2"/>
  <c r="P1064" i="2"/>
  <c r="P1063" i="2"/>
  <c r="P1062" i="2"/>
  <c r="P1061" i="2"/>
  <c r="P1060" i="2"/>
  <c r="P1059" i="2"/>
  <c r="U1059" i="2" s="1"/>
  <c r="W1059" i="2" s="1"/>
  <c r="P1058" i="2"/>
  <c r="P1057" i="2"/>
  <c r="P1056" i="2"/>
  <c r="P1055" i="2"/>
  <c r="P1054" i="2"/>
  <c r="P1053" i="2"/>
  <c r="P1052" i="2"/>
  <c r="P1051" i="2"/>
  <c r="P1050" i="2"/>
  <c r="P1049" i="2"/>
  <c r="P1048" i="2"/>
  <c r="U1048" i="2" s="1"/>
  <c r="W1048" i="2" s="1"/>
  <c r="P1047" i="2"/>
  <c r="P1046" i="2"/>
  <c r="P1045" i="2"/>
  <c r="P1044" i="2"/>
  <c r="P1043" i="2"/>
  <c r="P1042" i="2"/>
  <c r="P1041" i="2"/>
  <c r="P1040" i="2"/>
  <c r="P1039" i="2"/>
  <c r="P1038" i="2"/>
  <c r="P1037" i="2"/>
  <c r="P1036" i="2"/>
  <c r="U1036" i="2" s="1"/>
  <c r="W1036" i="2" s="1"/>
  <c r="P1035" i="2"/>
  <c r="P1034" i="2"/>
  <c r="P1033" i="2"/>
  <c r="P1032" i="2"/>
  <c r="P1031" i="2"/>
  <c r="P1030" i="2"/>
  <c r="P1029" i="2"/>
  <c r="P1028" i="2"/>
  <c r="P1027" i="2"/>
  <c r="U1027" i="2" s="1"/>
  <c r="W1027" i="2" s="1"/>
  <c r="P1026" i="2"/>
  <c r="P1025" i="2"/>
  <c r="P1024" i="2"/>
  <c r="P1023" i="2"/>
  <c r="P1022" i="2"/>
  <c r="P1021" i="2"/>
  <c r="P1020" i="2"/>
  <c r="P1019" i="2"/>
  <c r="P1018" i="2"/>
  <c r="P1017" i="2"/>
  <c r="P1016" i="2"/>
  <c r="U1016" i="2" s="1"/>
  <c r="W1016" i="2" s="1"/>
  <c r="P1015" i="2"/>
  <c r="P1014" i="2"/>
  <c r="P1013" i="2"/>
  <c r="P1012" i="2"/>
  <c r="P1011" i="2"/>
  <c r="P1010" i="2"/>
  <c r="P1009" i="2"/>
  <c r="P1008" i="2"/>
  <c r="P1007" i="2"/>
  <c r="U1007" i="2" s="1"/>
  <c r="W1007" i="2" s="1"/>
  <c r="P1006" i="2"/>
  <c r="P1005" i="2"/>
  <c r="P1004" i="2"/>
  <c r="P1003" i="2"/>
  <c r="P1002" i="2"/>
  <c r="P1001" i="2"/>
  <c r="P1000" i="2"/>
  <c r="P999" i="2"/>
  <c r="U999" i="2" s="1"/>
  <c r="W999" i="2" s="1"/>
  <c r="P998" i="2"/>
  <c r="P997" i="2"/>
  <c r="P996" i="2"/>
  <c r="P995" i="2"/>
  <c r="P994" i="2"/>
  <c r="P993" i="2"/>
  <c r="P992" i="2"/>
  <c r="P991" i="2"/>
  <c r="U991" i="2" s="1"/>
  <c r="W991" i="2" s="1"/>
  <c r="P990" i="2"/>
  <c r="P989" i="2"/>
  <c r="P988" i="2"/>
  <c r="P987" i="2"/>
  <c r="P986" i="2"/>
  <c r="P985" i="2"/>
  <c r="P984" i="2"/>
  <c r="P983" i="2"/>
  <c r="U983" i="2" s="1"/>
  <c r="W983" i="2" s="1"/>
  <c r="P982" i="2"/>
  <c r="P981" i="2"/>
  <c r="P980" i="2"/>
  <c r="P979" i="2"/>
  <c r="P978" i="2"/>
  <c r="P977" i="2"/>
  <c r="P976" i="2"/>
  <c r="P975" i="2"/>
  <c r="U975" i="2" s="1"/>
  <c r="W975" i="2" s="1"/>
  <c r="P974" i="2"/>
  <c r="P973" i="2"/>
  <c r="P972" i="2"/>
  <c r="P971" i="2"/>
  <c r="P970" i="2"/>
  <c r="P969" i="2"/>
  <c r="P968" i="2"/>
  <c r="P967" i="2"/>
  <c r="U967" i="2" s="1"/>
  <c r="W967" i="2" s="1"/>
  <c r="P966" i="2"/>
  <c r="P965" i="2"/>
  <c r="P964" i="2"/>
  <c r="P963" i="2"/>
  <c r="P962" i="2"/>
  <c r="P961" i="2"/>
  <c r="P960" i="2"/>
  <c r="P959" i="2"/>
  <c r="U959" i="2" s="1"/>
  <c r="W959" i="2" s="1"/>
  <c r="P958" i="2"/>
  <c r="P957" i="2"/>
  <c r="P956" i="2"/>
  <c r="P955" i="2"/>
  <c r="P954" i="2"/>
  <c r="P953" i="2"/>
  <c r="P952" i="2"/>
  <c r="P951" i="2"/>
  <c r="U951" i="2" s="1"/>
  <c r="W951" i="2" s="1"/>
  <c r="P950" i="2"/>
  <c r="P949" i="2"/>
  <c r="P948" i="2"/>
  <c r="P947" i="2"/>
  <c r="P946" i="2"/>
  <c r="P945" i="2"/>
  <c r="P944" i="2"/>
  <c r="P943" i="2"/>
  <c r="U943" i="2" s="1"/>
  <c r="W943" i="2" s="1"/>
  <c r="P942" i="2"/>
  <c r="P941" i="2"/>
  <c r="P940" i="2"/>
  <c r="P939" i="2"/>
  <c r="P938" i="2"/>
  <c r="P937" i="2"/>
  <c r="P936" i="2"/>
  <c r="P935" i="2"/>
  <c r="U935" i="2" s="1"/>
  <c r="W935" i="2" s="1"/>
  <c r="P934" i="2"/>
  <c r="P933" i="2"/>
  <c r="P932" i="2"/>
  <c r="P931" i="2"/>
  <c r="P930" i="2"/>
  <c r="P929" i="2"/>
  <c r="P928" i="2"/>
  <c r="P927" i="2"/>
  <c r="U927" i="2" s="1"/>
  <c r="W927" i="2" s="1"/>
  <c r="P926" i="2"/>
  <c r="P925" i="2"/>
  <c r="P924" i="2"/>
  <c r="P923" i="2"/>
  <c r="P922" i="2"/>
  <c r="P921" i="2"/>
  <c r="P920" i="2"/>
  <c r="P919" i="2"/>
  <c r="U919" i="2" s="1"/>
  <c r="W919" i="2" s="1"/>
  <c r="P918" i="2"/>
  <c r="P917" i="2"/>
  <c r="P916" i="2"/>
  <c r="P915" i="2"/>
  <c r="P914" i="2"/>
  <c r="P913" i="2"/>
  <c r="P912" i="2"/>
  <c r="P911" i="2"/>
  <c r="U911" i="2" s="1"/>
  <c r="W911" i="2" s="1"/>
  <c r="P910" i="2"/>
  <c r="P909" i="2"/>
  <c r="P908" i="2"/>
  <c r="P907" i="2"/>
  <c r="P906" i="2"/>
  <c r="P905" i="2"/>
  <c r="P904" i="2"/>
  <c r="P903" i="2"/>
  <c r="U903" i="2" s="1"/>
  <c r="W903" i="2" s="1"/>
  <c r="P902" i="2"/>
  <c r="P901" i="2"/>
  <c r="P900" i="2"/>
  <c r="P899" i="2"/>
  <c r="P898" i="2"/>
  <c r="P897" i="2"/>
  <c r="P896" i="2"/>
  <c r="P895" i="2"/>
  <c r="U895" i="2" s="1"/>
  <c r="W895" i="2" s="1"/>
  <c r="P894" i="2"/>
  <c r="P893" i="2"/>
  <c r="P892" i="2"/>
  <c r="P891" i="2"/>
  <c r="P890" i="2"/>
  <c r="P889" i="2"/>
  <c r="P888" i="2"/>
  <c r="P887" i="2"/>
  <c r="U887" i="2" s="1"/>
  <c r="W887" i="2" s="1"/>
  <c r="P886" i="2"/>
  <c r="P885" i="2"/>
  <c r="P884" i="2"/>
  <c r="P883" i="2"/>
  <c r="P882" i="2"/>
  <c r="P881" i="2"/>
  <c r="P880" i="2"/>
  <c r="P879" i="2"/>
  <c r="U879" i="2" s="1"/>
  <c r="W879" i="2" s="1"/>
  <c r="P878" i="2"/>
  <c r="P877" i="2"/>
  <c r="P876" i="2"/>
  <c r="P875" i="2"/>
  <c r="P874" i="2"/>
  <c r="P873" i="2"/>
  <c r="P872" i="2"/>
  <c r="P871" i="2"/>
  <c r="U871" i="2" s="1"/>
  <c r="W871" i="2" s="1"/>
  <c r="P870" i="2"/>
  <c r="P869" i="2"/>
  <c r="P868" i="2"/>
  <c r="P867" i="2"/>
  <c r="P866" i="2"/>
  <c r="P865" i="2"/>
  <c r="P864" i="2"/>
  <c r="P863" i="2"/>
  <c r="U863" i="2" s="1"/>
  <c r="W863" i="2" s="1"/>
  <c r="P862" i="2"/>
  <c r="P861" i="2"/>
  <c r="P860" i="2"/>
  <c r="P859" i="2"/>
  <c r="P858" i="2"/>
  <c r="P857" i="2"/>
  <c r="P856" i="2"/>
  <c r="P855" i="2"/>
  <c r="U855" i="2" s="1"/>
  <c r="W855" i="2" s="1"/>
  <c r="P854" i="2"/>
  <c r="P853" i="2"/>
  <c r="P852" i="2"/>
  <c r="P851" i="2"/>
  <c r="P850" i="2"/>
  <c r="P849" i="2"/>
  <c r="P848" i="2"/>
  <c r="P847" i="2"/>
  <c r="U847" i="2" s="1"/>
  <c r="W847" i="2" s="1"/>
  <c r="P846" i="2"/>
  <c r="P845" i="2"/>
  <c r="P844" i="2"/>
  <c r="P843" i="2"/>
  <c r="P842" i="2"/>
  <c r="P841" i="2"/>
  <c r="P840" i="2"/>
  <c r="P839" i="2"/>
  <c r="U839" i="2" s="1"/>
  <c r="W839" i="2" s="1"/>
  <c r="P838" i="2"/>
  <c r="P837" i="2"/>
  <c r="P836" i="2"/>
  <c r="P835" i="2"/>
  <c r="P834" i="2"/>
  <c r="P833" i="2"/>
  <c r="P832" i="2"/>
  <c r="P831" i="2"/>
  <c r="U831" i="2" s="1"/>
  <c r="W831" i="2" s="1"/>
  <c r="P830" i="2"/>
  <c r="P829" i="2"/>
  <c r="P828" i="2"/>
  <c r="P827" i="2"/>
  <c r="P826" i="2"/>
  <c r="P825" i="2"/>
  <c r="P824" i="2"/>
  <c r="P823" i="2"/>
  <c r="U823" i="2" s="1"/>
  <c r="W823" i="2" s="1"/>
  <c r="P822" i="2"/>
  <c r="P821" i="2"/>
  <c r="P820" i="2"/>
  <c r="P819" i="2"/>
  <c r="P818" i="2"/>
  <c r="P817" i="2"/>
  <c r="P816" i="2"/>
  <c r="P815" i="2"/>
  <c r="U815" i="2" s="1"/>
  <c r="W815" i="2" s="1"/>
  <c r="P814" i="2"/>
  <c r="P813" i="2"/>
  <c r="P812" i="2"/>
  <c r="P811" i="2"/>
  <c r="T811" i="2" s="1"/>
  <c r="P810" i="2"/>
  <c r="P809" i="2"/>
  <c r="P808" i="2"/>
  <c r="P807" i="2"/>
  <c r="U807" i="2" s="1"/>
  <c r="W807" i="2" s="1"/>
  <c r="P806" i="2"/>
  <c r="P805" i="2"/>
  <c r="P804" i="2"/>
  <c r="P803" i="2"/>
  <c r="P802" i="2"/>
  <c r="P801" i="2"/>
  <c r="P800" i="2"/>
  <c r="P799" i="2"/>
  <c r="U799" i="2" s="1"/>
  <c r="W799" i="2" s="1"/>
  <c r="P798" i="2"/>
  <c r="P797" i="2"/>
  <c r="P796" i="2"/>
  <c r="P795" i="2"/>
  <c r="P794" i="2"/>
  <c r="P793" i="2"/>
  <c r="P792" i="2"/>
  <c r="P791" i="2"/>
  <c r="U791" i="2" s="1"/>
  <c r="W791" i="2" s="1"/>
  <c r="P790" i="2"/>
  <c r="P789" i="2"/>
  <c r="P788" i="2"/>
  <c r="P787" i="2"/>
  <c r="P786" i="2"/>
  <c r="P785" i="2"/>
  <c r="P784" i="2"/>
  <c r="P783" i="2"/>
  <c r="U783" i="2" s="1"/>
  <c r="W783" i="2" s="1"/>
  <c r="P782" i="2"/>
  <c r="P781" i="2"/>
  <c r="P780" i="2"/>
  <c r="P779" i="2"/>
  <c r="P778" i="2"/>
  <c r="P777" i="2"/>
  <c r="P776" i="2"/>
  <c r="P775" i="2"/>
  <c r="U775" i="2" s="1"/>
  <c r="W775" i="2" s="1"/>
  <c r="P774" i="2"/>
  <c r="P773" i="2"/>
  <c r="P772" i="2"/>
  <c r="P771" i="2"/>
  <c r="P770" i="2"/>
  <c r="P769" i="2"/>
  <c r="P768" i="2"/>
  <c r="P767" i="2"/>
  <c r="U767" i="2" s="1"/>
  <c r="W767" i="2" s="1"/>
  <c r="P766" i="2"/>
  <c r="P765" i="2"/>
  <c r="P764" i="2"/>
  <c r="P763" i="2"/>
  <c r="P762" i="2"/>
  <c r="P761" i="2"/>
  <c r="P760" i="2"/>
  <c r="P759" i="2"/>
  <c r="U759" i="2" s="1"/>
  <c r="W759" i="2" s="1"/>
  <c r="P758" i="2"/>
  <c r="P757" i="2"/>
  <c r="P756" i="2"/>
  <c r="P755" i="2"/>
  <c r="P754" i="2"/>
  <c r="P753" i="2"/>
  <c r="P752" i="2"/>
  <c r="P751" i="2"/>
  <c r="U751" i="2" s="1"/>
  <c r="W751" i="2" s="1"/>
  <c r="P750" i="2"/>
  <c r="P749" i="2"/>
  <c r="P748" i="2"/>
  <c r="P747" i="2"/>
  <c r="P746" i="2"/>
  <c r="P745" i="2"/>
  <c r="P744" i="2"/>
  <c r="P743" i="2"/>
  <c r="U743" i="2" s="1"/>
  <c r="W743" i="2" s="1"/>
  <c r="P742" i="2"/>
  <c r="P741" i="2"/>
  <c r="P740" i="2"/>
  <c r="P739" i="2"/>
  <c r="P738" i="2"/>
  <c r="P737" i="2"/>
  <c r="P736" i="2"/>
  <c r="P735" i="2"/>
  <c r="U735" i="2" s="1"/>
  <c r="W735" i="2" s="1"/>
  <c r="P734" i="2"/>
  <c r="P733" i="2"/>
  <c r="P732" i="2"/>
  <c r="P731" i="2"/>
  <c r="P730" i="2"/>
  <c r="P729" i="2"/>
  <c r="P728" i="2"/>
  <c r="P727" i="2"/>
  <c r="U727" i="2" s="1"/>
  <c r="W727" i="2" s="1"/>
  <c r="P726" i="2"/>
  <c r="P725" i="2"/>
  <c r="P724" i="2"/>
  <c r="P723" i="2"/>
  <c r="P722" i="2"/>
  <c r="P721" i="2"/>
  <c r="P720" i="2"/>
  <c r="P719" i="2"/>
  <c r="U719" i="2" s="1"/>
  <c r="W719" i="2" s="1"/>
  <c r="P718" i="2"/>
  <c r="P717" i="2"/>
  <c r="P716" i="2"/>
  <c r="P715" i="2"/>
  <c r="P714" i="2"/>
  <c r="P713" i="2"/>
  <c r="P712" i="2"/>
  <c r="P711" i="2"/>
  <c r="U711" i="2" s="1"/>
  <c r="W711" i="2" s="1"/>
  <c r="P710" i="2"/>
  <c r="P709" i="2"/>
  <c r="P708" i="2"/>
  <c r="P707" i="2"/>
  <c r="P706" i="2"/>
  <c r="P705" i="2"/>
  <c r="P704" i="2"/>
  <c r="P703" i="2"/>
  <c r="U703" i="2" s="1"/>
  <c r="W703" i="2" s="1"/>
  <c r="P702" i="2"/>
  <c r="P701" i="2"/>
  <c r="P700" i="2"/>
  <c r="P699" i="2"/>
  <c r="P698" i="2"/>
  <c r="P697" i="2"/>
  <c r="P696" i="2"/>
  <c r="P695" i="2"/>
  <c r="U695" i="2" s="1"/>
  <c r="W695" i="2" s="1"/>
  <c r="P694" i="2"/>
  <c r="P693" i="2"/>
  <c r="P692" i="2"/>
  <c r="P691" i="2"/>
  <c r="P690" i="2"/>
  <c r="P689" i="2"/>
  <c r="P688" i="2"/>
  <c r="P687" i="2"/>
  <c r="U687" i="2" s="1"/>
  <c r="W687" i="2" s="1"/>
  <c r="P686" i="2"/>
  <c r="P685" i="2"/>
  <c r="P684" i="2"/>
  <c r="P683" i="2"/>
  <c r="P682" i="2"/>
  <c r="P681" i="2"/>
  <c r="P680" i="2"/>
  <c r="P679" i="2"/>
  <c r="U679" i="2" s="1"/>
  <c r="W679" i="2" s="1"/>
  <c r="P678" i="2"/>
  <c r="P677" i="2"/>
  <c r="P676" i="2"/>
  <c r="P675" i="2"/>
  <c r="P674" i="2"/>
  <c r="P673" i="2"/>
  <c r="P672" i="2"/>
  <c r="P671" i="2"/>
  <c r="U671" i="2" s="1"/>
  <c r="W671" i="2" s="1"/>
  <c r="P670" i="2"/>
  <c r="P669" i="2"/>
  <c r="P668" i="2"/>
  <c r="P667" i="2"/>
  <c r="P666" i="2"/>
  <c r="P665" i="2"/>
  <c r="P664" i="2"/>
  <c r="P663" i="2"/>
  <c r="U663" i="2" s="1"/>
  <c r="W663" i="2" s="1"/>
  <c r="P662" i="2"/>
  <c r="P661" i="2"/>
  <c r="P660" i="2"/>
  <c r="P659" i="2"/>
  <c r="P658" i="2"/>
  <c r="P657" i="2"/>
  <c r="P656" i="2"/>
  <c r="P655" i="2"/>
  <c r="U655" i="2" s="1"/>
  <c r="W655" i="2" s="1"/>
  <c r="P654" i="2"/>
  <c r="P653" i="2"/>
  <c r="P652" i="2"/>
  <c r="P651" i="2"/>
  <c r="P650" i="2"/>
  <c r="P649" i="2"/>
  <c r="P648" i="2"/>
  <c r="P647" i="2"/>
  <c r="U647" i="2" s="1"/>
  <c r="W647" i="2" s="1"/>
  <c r="P646" i="2"/>
  <c r="P645" i="2"/>
  <c r="P644" i="2"/>
  <c r="P643" i="2"/>
  <c r="P642" i="2"/>
  <c r="P641" i="2"/>
  <c r="P640" i="2"/>
  <c r="P639" i="2"/>
  <c r="U639" i="2" s="1"/>
  <c r="W639" i="2" s="1"/>
  <c r="P638" i="2"/>
  <c r="P637" i="2"/>
  <c r="P636" i="2"/>
  <c r="P635" i="2"/>
  <c r="P634" i="2"/>
  <c r="P633" i="2"/>
  <c r="P632" i="2"/>
  <c r="P631" i="2"/>
  <c r="U631" i="2" s="1"/>
  <c r="W631" i="2" s="1"/>
  <c r="P630" i="2"/>
  <c r="P629" i="2"/>
  <c r="P628" i="2"/>
  <c r="P627" i="2"/>
  <c r="P626" i="2"/>
  <c r="P625" i="2"/>
  <c r="P624" i="2"/>
  <c r="P623" i="2"/>
  <c r="U623" i="2" s="1"/>
  <c r="W623" i="2" s="1"/>
  <c r="P622" i="2"/>
  <c r="P621" i="2"/>
  <c r="P620" i="2"/>
  <c r="P619" i="2"/>
  <c r="P618" i="2"/>
  <c r="P617" i="2"/>
  <c r="P616" i="2"/>
  <c r="P615" i="2"/>
  <c r="U615" i="2" s="1"/>
  <c r="W615" i="2" s="1"/>
  <c r="P614" i="2"/>
  <c r="P613" i="2"/>
  <c r="P612" i="2"/>
  <c r="P611" i="2"/>
  <c r="P610" i="2"/>
  <c r="P609" i="2"/>
  <c r="P608" i="2"/>
  <c r="P607" i="2"/>
  <c r="U607" i="2" s="1"/>
  <c r="W607" i="2" s="1"/>
  <c r="P606" i="2"/>
  <c r="P605" i="2"/>
  <c r="P604" i="2"/>
  <c r="P603" i="2"/>
  <c r="P602" i="2"/>
  <c r="P601" i="2"/>
  <c r="P600" i="2"/>
  <c r="P599" i="2"/>
  <c r="U599" i="2" s="1"/>
  <c r="W599" i="2" s="1"/>
  <c r="P598" i="2"/>
  <c r="P597" i="2"/>
  <c r="P596" i="2"/>
  <c r="P595" i="2"/>
  <c r="P594" i="2"/>
  <c r="P593" i="2"/>
  <c r="P592" i="2"/>
  <c r="P591" i="2"/>
  <c r="U591" i="2" s="1"/>
  <c r="W591" i="2" s="1"/>
  <c r="P590" i="2"/>
  <c r="P589" i="2"/>
  <c r="P588" i="2"/>
  <c r="P587" i="2"/>
  <c r="P586" i="2"/>
  <c r="P585" i="2"/>
  <c r="P584" i="2"/>
  <c r="P583" i="2"/>
  <c r="U583" i="2" s="1"/>
  <c r="W583" i="2" s="1"/>
  <c r="P582" i="2"/>
  <c r="P581" i="2"/>
  <c r="P580" i="2"/>
  <c r="P579" i="2"/>
  <c r="P578" i="2"/>
  <c r="P577" i="2"/>
  <c r="P576" i="2"/>
  <c r="P575" i="2"/>
  <c r="U575" i="2" s="1"/>
  <c r="W575" i="2" s="1"/>
  <c r="P574" i="2"/>
  <c r="P573" i="2"/>
  <c r="P572" i="2"/>
  <c r="P571" i="2"/>
  <c r="P570" i="2"/>
  <c r="P569" i="2"/>
  <c r="P568" i="2"/>
  <c r="P567" i="2"/>
  <c r="U567" i="2" s="1"/>
  <c r="W567" i="2" s="1"/>
  <c r="P566" i="2"/>
  <c r="P565" i="2"/>
  <c r="P564" i="2"/>
  <c r="P563" i="2"/>
  <c r="P562" i="2"/>
  <c r="P561" i="2"/>
  <c r="P560" i="2"/>
  <c r="P559" i="2"/>
  <c r="U559" i="2" s="1"/>
  <c r="W559" i="2" s="1"/>
  <c r="P558" i="2"/>
  <c r="P557" i="2"/>
  <c r="P556" i="2"/>
  <c r="P555" i="2"/>
  <c r="T555" i="2" s="1"/>
  <c r="P554" i="2"/>
  <c r="P553" i="2"/>
  <c r="P552" i="2"/>
  <c r="P551" i="2"/>
  <c r="U551" i="2" s="1"/>
  <c r="W551" i="2" s="1"/>
  <c r="P550" i="2"/>
  <c r="P549" i="2"/>
  <c r="P548" i="2"/>
  <c r="P547" i="2"/>
  <c r="P546" i="2"/>
  <c r="P545" i="2"/>
  <c r="P544" i="2"/>
  <c r="P543" i="2"/>
  <c r="U543" i="2" s="1"/>
  <c r="W543" i="2" s="1"/>
  <c r="P542" i="2"/>
  <c r="P541" i="2"/>
  <c r="P540" i="2"/>
  <c r="P539" i="2"/>
  <c r="P538" i="2"/>
  <c r="P537" i="2"/>
  <c r="P536" i="2"/>
  <c r="P535" i="2"/>
  <c r="U535" i="2" s="1"/>
  <c r="W535" i="2" s="1"/>
  <c r="P534" i="2"/>
  <c r="P533" i="2"/>
  <c r="P532" i="2"/>
  <c r="P531" i="2"/>
  <c r="P530" i="2"/>
  <c r="P529" i="2"/>
  <c r="P528" i="2"/>
  <c r="P527" i="2"/>
  <c r="U527" i="2" s="1"/>
  <c r="W527" i="2" s="1"/>
  <c r="P526" i="2"/>
  <c r="P525" i="2"/>
  <c r="P524" i="2"/>
  <c r="P523" i="2"/>
  <c r="P522" i="2"/>
  <c r="P521" i="2"/>
  <c r="U521" i="2" s="1"/>
  <c r="W521" i="2" s="1"/>
  <c r="P520" i="2"/>
  <c r="P519" i="2"/>
  <c r="P518" i="2"/>
  <c r="P517" i="2"/>
  <c r="U517" i="2" s="1"/>
  <c r="W517" i="2" s="1"/>
  <c r="P516" i="2"/>
  <c r="P515" i="2"/>
  <c r="P514" i="2"/>
  <c r="P513" i="2"/>
  <c r="U513" i="2" s="1"/>
  <c r="W513" i="2" s="1"/>
  <c r="P512" i="2"/>
  <c r="P511" i="2"/>
  <c r="P510" i="2"/>
  <c r="P509" i="2"/>
  <c r="U509" i="2" s="1"/>
  <c r="W509" i="2" s="1"/>
  <c r="P508" i="2"/>
  <c r="P507" i="2"/>
  <c r="P506" i="2"/>
  <c r="P505" i="2"/>
  <c r="U505" i="2" s="1"/>
  <c r="W505" i="2" s="1"/>
  <c r="P504" i="2"/>
  <c r="P503" i="2"/>
  <c r="P502" i="2"/>
  <c r="P501" i="2"/>
  <c r="U501" i="2" s="1"/>
  <c r="W501" i="2" s="1"/>
  <c r="P500" i="2"/>
  <c r="P499" i="2"/>
  <c r="P498" i="2"/>
  <c r="P497" i="2"/>
  <c r="U497" i="2" s="1"/>
  <c r="W497" i="2" s="1"/>
  <c r="P496" i="2"/>
  <c r="P495" i="2"/>
  <c r="P494" i="2"/>
  <c r="P493" i="2"/>
  <c r="U493" i="2" s="1"/>
  <c r="W493" i="2" s="1"/>
  <c r="P492" i="2"/>
  <c r="P491" i="2"/>
  <c r="P490" i="2"/>
  <c r="P489" i="2"/>
  <c r="U489" i="2" s="1"/>
  <c r="W489" i="2" s="1"/>
  <c r="P488" i="2"/>
  <c r="P487" i="2"/>
  <c r="P486" i="2"/>
  <c r="P485" i="2"/>
  <c r="U485" i="2" s="1"/>
  <c r="W485" i="2" s="1"/>
  <c r="P484" i="2"/>
  <c r="P483" i="2"/>
  <c r="P482" i="2"/>
  <c r="P481" i="2"/>
  <c r="U481" i="2" s="1"/>
  <c r="W481" i="2" s="1"/>
  <c r="P480" i="2"/>
  <c r="P479" i="2"/>
  <c r="P478" i="2"/>
  <c r="P477" i="2"/>
  <c r="U477" i="2" s="1"/>
  <c r="W477" i="2" s="1"/>
  <c r="P476" i="2"/>
  <c r="P475" i="2"/>
  <c r="P474" i="2"/>
  <c r="P473" i="2"/>
  <c r="U473" i="2" s="1"/>
  <c r="W473" i="2" s="1"/>
  <c r="P472" i="2"/>
  <c r="P471" i="2"/>
  <c r="P470" i="2"/>
  <c r="P469" i="2"/>
  <c r="U469" i="2" s="1"/>
  <c r="W469" i="2" s="1"/>
  <c r="P468" i="2"/>
  <c r="P467" i="2"/>
  <c r="P466" i="2"/>
  <c r="P465" i="2"/>
  <c r="U465" i="2" s="1"/>
  <c r="W465" i="2" s="1"/>
  <c r="P464" i="2"/>
  <c r="P463" i="2"/>
  <c r="P462" i="2"/>
  <c r="P461" i="2"/>
  <c r="U461" i="2" s="1"/>
  <c r="W461" i="2" s="1"/>
  <c r="P460" i="2"/>
  <c r="P459" i="2"/>
  <c r="P458" i="2"/>
  <c r="P457" i="2"/>
  <c r="U457" i="2" s="1"/>
  <c r="W457" i="2" s="1"/>
  <c r="P456" i="2"/>
  <c r="P455" i="2"/>
  <c r="P454" i="2"/>
  <c r="P453" i="2"/>
  <c r="U453" i="2" s="1"/>
  <c r="W453" i="2" s="1"/>
  <c r="P452" i="2"/>
  <c r="P451" i="2"/>
  <c r="P450" i="2"/>
  <c r="P449" i="2"/>
  <c r="U449" i="2" s="1"/>
  <c r="W449" i="2" s="1"/>
  <c r="P448" i="2"/>
  <c r="P447" i="2"/>
  <c r="P446" i="2"/>
  <c r="P445" i="2"/>
  <c r="U445" i="2" s="1"/>
  <c r="W445" i="2" s="1"/>
  <c r="P444" i="2"/>
  <c r="P443" i="2"/>
  <c r="P442" i="2"/>
  <c r="P441" i="2"/>
  <c r="U441" i="2" s="1"/>
  <c r="W441" i="2" s="1"/>
  <c r="P440" i="2"/>
  <c r="P439" i="2"/>
  <c r="P438" i="2"/>
  <c r="P437" i="2"/>
  <c r="U437" i="2" s="1"/>
  <c r="W437" i="2" s="1"/>
  <c r="P436" i="2"/>
  <c r="P435" i="2"/>
  <c r="P434" i="2"/>
  <c r="P433" i="2"/>
  <c r="U433" i="2" s="1"/>
  <c r="W433" i="2" s="1"/>
  <c r="P432" i="2"/>
  <c r="P431" i="2"/>
  <c r="P430" i="2"/>
  <c r="P429" i="2"/>
  <c r="U429" i="2" s="1"/>
  <c r="W429" i="2" s="1"/>
  <c r="P428" i="2"/>
  <c r="P427" i="2"/>
  <c r="P426" i="2"/>
  <c r="P425" i="2"/>
  <c r="U425" i="2" s="1"/>
  <c r="W425" i="2" s="1"/>
  <c r="P424" i="2"/>
  <c r="P423" i="2"/>
  <c r="P422" i="2"/>
  <c r="P421" i="2"/>
  <c r="U421" i="2" s="1"/>
  <c r="W421" i="2" s="1"/>
  <c r="P420" i="2"/>
  <c r="P419" i="2"/>
  <c r="P418" i="2"/>
  <c r="P417" i="2"/>
  <c r="U417" i="2" s="1"/>
  <c r="W417" i="2" s="1"/>
  <c r="P416" i="2"/>
  <c r="P415" i="2"/>
  <c r="P414" i="2"/>
  <c r="P413" i="2"/>
  <c r="U413" i="2" s="1"/>
  <c r="W413" i="2" s="1"/>
  <c r="P412" i="2"/>
  <c r="P411" i="2"/>
  <c r="P410" i="2"/>
  <c r="P409" i="2"/>
  <c r="U409" i="2" s="1"/>
  <c r="W409" i="2" s="1"/>
  <c r="P408" i="2"/>
  <c r="P407" i="2"/>
  <c r="P406" i="2"/>
  <c r="P405" i="2"/>
  <c r="U405" i="2" s="1"/>
  <c r="W405" i="2" s="1"/>
  <c r="P404" i="2"/>
  <c r="P403" i="2"/>
  <c r="P402" i="2"/>
  <c r="P401" i="2"/>
  <c r="U401" i="2" s="1"/>
  <c r="W401" i="2" s="1"/>
  <c r="P400" i="2"/>
  <c r="P399" i="2"/>
  <c r="P398" i="2"/>
  <c r="P397" i="2"/>
  <c r="U397" i="2" s="1"/>
  <c r="W397" i="2" s="1"/>
  <c r="P396" i="2"/>
  <c r="P395" i="2"/>
  <c r="P394" i="2"/>
  <c r="P393" i="2"/>
  <c r="U393" i="2" s="1"/>
  <c r="W393" i="2" s="1"/>
  <c r="P392" i="2"/>
  <c r="P391" i="2"/>
  <c r="P390" i="2"/>
  <c r="P389" i="2"/>
  <c r="U389" i="2" s="1"/>
  <c r="W389" i="2" s="1"/>
  <c r="P388" i="2"/>
  <c r="P387" i="2"/>
  <c r="P386" i="2"/>
  <c r="P385" i="2"/>
  <c r="U385" i="2" s="1"/>
  <c r="W385" i="2" s="1"/>
  <c r="P384" i="2"/>
  <c r="P383" i="2"/>
  <c r="P382" i="2"/>
  <c r="P381" i="2"/>
  <c r="U381" i="2" s="1"/>
  <c r="W381" i="2" s="1"/>
  <c r="P380" i="2"/>
  <c r="P379" i="2"/>
  <c r="P378" i="2"/>
  <c r="P377" i="2"/>
  <c r="U377" i="2" s="1"/>
  <c r="W377" i="2" s="1"/>
  <c r="P376" i="2"/>
  <c r="P375" i="2"/>
  <c r="P374" i="2"/>
  <c r="P373" i="2"/>
  <c r="U373" i="2" s="1"/>
  <c r="W373" i="2" s="1"/>
  <c r="P372" i="2"/>
  <c r="P371" i="2"/>
  <c r="P370" i="2"/>
  <c r="P369" i="2"/>
  <c r="U369" i="2" s="1"/>
  <c r="W369" i="2" s="1"/>
  <c r="P368" i="2"/>
  <c r="P367" i="2"/>
  <c r="P366" i="2"/>
  <c r="P365" i="2"/>
  <c r="U365" i="2" s="1"/>
  <c r="W365" i="2" s="1"/>
  <c r="P364" i="2"/>
  <c r="P363" i="2"/>
  <c r="P362" i="2"/>
  <c r="P361" i="2"/>
  <c r="U361" i="2" s="1"/>
  <c r="W361" i="2" s="1"/>
  <c r="P360" i="2"/>
  <c r="P359" i="2"/>
  <c r="P358" i="2"/>
  <c r="P357" i="2"/>
  <c r="U357" i="2" s="1"/>
  <c r="W357" i="2" s="1"/>
  <c r="P356" i="2"/>
  <c r="P355" i="2"/>
  <c r="P354" i="2"/>
  <c r="P353" i="2"/>
  <c r="U353" i="2" s="1"/>
  <c r="W353" i="2" s="1"/>
  <c r="P352" i="2"/>
  <c r="P351" i="2"/>
  <c r="P350" i="2"/>
  <c r="P349" i="2"/>
  <c r="U349" i="2" s="1"/>
  <c r="W349" i="2" s="1"/>
  <c r="P348" i="2"/>
  <c r="P347" i="2"/>
  <c r="P346" i="2"/>
  <c r="P345" i="2"/>
  <c r="U345" i="2" s="1"/>
  <c r="W345" i="2" s="1"/>
  <c r="P344" i="2"/>
  <c r="P343" i="2"/>
  <c r="P342" i="2"/>
  <c r="P341" i="2"/>
  <c r="U341" i="2" s="1"/>
  <c r="W341" i="2" s="1"/>
  <c r="P340" i="2"/>
  <c r="P339" i="2"/>
  <c r="P338" i="2"/>
  <c r="P337" i="2"/>
  <c r="U337" i="2" s="1"/>
  <c r="W337" i="2" s="1"/>
  <c r="P336" i="2"/>
  <c r="P335" i="2"/>
  <c r="P334" i="2"/>
  <c r="P333" i="2"/>
  <c r="U333" i="2" s="1"/>
  <c r="W333" i="2" s="1"/>
  <c r="P332" i="2"/>
  <c r="P331" i="2"/>
  <c r="P330" i="2"/>
  <c r="P329" i="2"/>
  <c r="U329" i="2" s="1"/>
  <c r="W329" i="2" s="1"/>
  <c r="P328" i="2"/>
  <c r="P327" i="2"/>
  <c r="P326" i="2"/>
  <c r="P325" i="2"/>
  <c r="U325" i="2" s="1"/>
  <c r="W325" i="2" s="1"/>
  <c r="P324" i="2"/>
  <c r="P323" i="2"/>
  <c r="P322" i="2"/>
  <c r="P321" i="2"/>
  <c r="U321" i="2" s="1"/>
  <c r="W321" i="2" s="1"/>
  <c r="P320" i="2"/>
  <c r="P319" i="2"/>
  <c r="P318" i="2"/>
  <c r="P317" i="2"/>
  <c r="U317" i="2" s="1"/>
  <c r="W317" i="2" s="1"/>
  <c r="P316" i="2"/>
  <c r="P315" i="2"/>
  <c r="P314" i="2"/>
  <c r="P313" i="2"/>
  <c r="U313" i="2" s="1"/>
  <c r="W313" i="2" s="1"/>
  <c r="P312" i="2"/>
  <c r="P311" i="2"/>
  <c r="P310" i="2"/>
  <c r="P309" i="2"/>
  <c r="U309" i="2" s="1"/>
  <c r="W309" i="2" s="1"/>
  <c r="P308" i="2"/>
  <c r="P307" i="2"/>
  <c r="P306" i="2"/>
  <c r="P305" i="2"/>
  <c r="U305" i="2" s="1"/>
  <c r="W305" i="2" s="1"/>
  <c r="P304" i="2"/>
  <c r="P303" i="2"/>
  <c r="P302" i="2"/>
  <c r="P301" i="2"/>
  <c r="U301" i="2" s="1"/>
  <c r="W301" i="2" s="1"/>
  <c r="P300" i="2"/>
  <c r="P299" i="2"/>
  <c r="T299" i="2" s="1"/>
  <c r="P298" i="2"/>
  <c r="P297" i="2"/>
  <c r="U297" i="2" s="1"/>
  <c r="W297" i="2" s="1"/>
  <c r="P296" i="2"/>
  <c r="P295" i="2"/>
  <c r="P294" i="2"/>
  <c r="P293" i="2"/>
  <c r="U293" i="2" s="1"/>
  <c r="W293" i="2" s="1"/>
  <c r="P292" i="2"/>
  <c r="P291" i="2"/>
  <c r="P290" i="2"/>
  <c r="P289" i="2"/>
  <c r="U289" i="2" s="1"/>
  <c r="W289" i="2" s="1"/>
  <c r="P288" i="2"/>
  <c r="P287" i="2"/>
  <c r="P286" i="2"/>
  <c r="P285" i="2"/>
  <c r="U285" i="2" s="1"/>
  <c r="W285" i="2" s="1"/>
  <c r="P284" i="2"/>
  <c r="P283" i="2"/>
  <c r="P282" i="2"/>
  <c r="P281" i="2"/>
  <c r="U281" i="2" s="1"/>
  <c r="W281" i="2" s="1"/>
  <c r="P280" i="2"/>
  <c r="P279" i="2"/>
  <c r="P278" i="2"/>
  <c r="P277" i="2"/>
  <c r="U277" i="2" s="1"/>
  <c r="W277" i="2" s="1"/>
  <c r="P276" i="2"/>
  <c r="P275" i="2"/>
  <c r="P274" i="2"/>
  <c r="P273" i="2"/>
  <c r="U273" i="2" s="1"/>
  <c r="W273" i="2" s="1"/>
  <c r="P272" i="2"/>
  <c r="P271" i="2"/>
  <c r="P270" i="2"/>
  <c r="P269" i="2"/>
  <c r="U269" i="2" s="1"/>
  <c r="W269" i="2" s="1"/>
  <c r="P268" i="2"/>
  <c r="P267" i="2"/>
  <c r="P266" i="2"/>
  <c r="P265" i="2"/>
  <c r="U265" i="2" s="1"/>
  <c r="W265" i="2" s="1"/>
  <c r="P264" i="2"/>
  <c r="P263" i="2"/>
  <c r="P262" i="2"/>
  <c r="P261" i="2"/>
  <c r="U261" i="2" s="1"/>
  <c r="W261" i="2" s="1"/>
  <c r="P260" i="2"/>
  <c r="P259" i="2"/>
  <c r="P258" i="2"/>
  <c r="P257" i="2"/>
  <c r="U257" i="2" s="1"/>
  <c r="W257" i="2" s="1"/>
  <c r="P256" i="2"/>
  <c r="P255" i="2"/>
  <c r="P254" i="2"/>
  <c r="P253" i="2"/>
  <c r="U253" i="2" s="1"/>
  <c r="W253" i="2" s="1"/>
  <c r="P252" i="2"/>
  <c r="P251" i="2"/>
  <c r="P250" i="2"/>
  <c r="P249" i="2"/>
  <c r="U249" i="2" s="1"/>
  <c r="W249" i="2" s="1"/>
  <c r="P248" i="2"/>
  <c r="P247" i="2"/>
  <c r="P246" i="2"/>
  <c r="P245" i="2"/>
  <c r="U245" i="2" s="1"/>
  <c r="W245" i="2" s="1"/>
  <c r="P244" i="2"/>
  <c r="P243" i="2"/>
  <c r="P242" i="2"/>
  <c r="P241" i="2"/>
  <c r="U241" i="2" s="1"/>
  <c r="W241" i="2" s="1"/>
  <c r="P240" i="2"/>
  <c r="P239" i="2"/>
  <c r="P238" i="2"/>
  <c r="P237" i="2"/>
  <c r="U237" i="2" s="1"/>
  <c r="W237" i="2" s="1"/>
  <c r="P236" i="2"/>
  <c r="P235" i="2"/>
  <c r="P234" i="2"/>
  <c r="P233" i="2"/>
  <c r="U233" i="2" s="1"/>
  <c r="W233" i="2" s="1"/>
  <c r="P232" i="2"/>
  <c r="P231" i="2"/>
  <c r="P230" i="2"/>
  <c r="P229" i="2"/>
  <c r="U229" i="2" s="1"/>
  <c r="W229" i="2" s="1"/>
  <c r="P228" i="2"/>
  <c r="P227" i="2"/>
  <c r="P226" i="2"/>
  <c r="P225" i="2"/>
  <c r="U225" i="2" s="1"/>
  <c r="W225" i="2" s="1"/>
  <c r="P224" i="2"/>
  <c r="P223" i="2"/>
  <c r="P222" i="2"/>
  <c r="P221" i="2"/>
  <c r="U221" i="2" s="1"/>
  <c r="W221" i="2" s="1"/>
  <c r="P220" i="2"/>
  <c r="P219" i="2"/>
  <c r="P218" i="2"/>
  <c r="P217" i="2"/>
  <c r="U217" i="2" s="1"/>
  <c r="W217" i="2" s="1"/>
  <c r="P216" i="2"/>
  <c r="P215" i="2"/>
  <c r="P214" i="2"/>
  <c r="P213" i="2"/>
  <c r="U213" i="2" s="1"/>
  <c r="W213" i="2" s="1"/>
  <c r="P212" i="2"/>
  <c r="P211" i="2"/>
  <c r="P210" i="2"/>
  <c r="P209" i="2"/>
  <c r="U209" i="2" s="1"/>
  <c r="W209" i="2" s="1"/>
  <c r="P208" i="2"/>
  <c r="P207" i="2"/>
  <c r="P206" i="2"/>
  <c r="P205" i="2"/>
  <c r="U205" i="2" s="1"/>
  <c r="W205" i="2" s="1"/>
  <c r="P204" i="2"/>
  <c r="P203" i="2"/>
  <c r="P202" i="2"/>
  <c r="P201" i="2"/>
  <c r="U201" i="2" s="1"/>
  <c r="W201" i="2" s="1"/>
  <c r="P200" i="2"/>
  <c r="P199" i="2"/>
  <c r="P198" i="2"/>
  <c r="P197" i="2"/>
  <c r="U197" i="2" s="1"/>
  <c r="W197" i="2" s="1"/>
  <c r="P196" i="2"/>
  <c r="P195" i="2"/>
  <c r="P194" i="2"/>
  <c r="P193" i="2"/>
  <c r="U193" i="2" s="1"/>
  <c r="W193" i="2" s="1"/>
  <c r="P192" i="2"/>
  <c r="P191" i="2"/>
  <c r="P190" i="2"/>
  <c r="P189" i="2"/>
  <c r="U189" i="2" s="1"/>
  <c r="W189" i="2" s="1"/>
  <c r="P188" i="2"/>
  <c r="P187" i="2"/>
  <c r="P186" i="2"/>
  <c r="P185" i="2"/>
  <c r="U185" i="2" s="1"/>
  <c r="W185" i="2" s="1"/>
  <c r="P184" i="2"/>
  <c r="P183" i="2"/>
  <c r="P182" i="2"/>
  <c r="P181" i="2"/>
  <c r="U181" i="2" s="1"/>
  <c r="W181" i="2" s="1"/>
  <c r="P180" i="2"/>
  <c r="P179" i="2"/>
  <c r="P178" i="2"/>
  <c r="P177" i="2"/>
  <c r="U177" i="2" s="1"/>
  <c r="W177" i="2" s="1"/>
  <c r="P176" i="2"/>
  <c r="P175" i="2"/>
  <c r="P174" i="2"/>
  <c r="P173" i="2"/>
  <c r="U173" i="2" s="1"/>
  <c r="W173" i="2" s="1"/>
  <c r="P172" i="2"/>
  <c r="P171" i="2"/>
  <c r="P170" i="2"/>
  <c r="P169" i="2"/>
  <c r="U169" i="2" s="1"/>
  <c r="W169" i="2" s="1"/>
  <c r="P168" i="2"/>
  <c r="P167" i="2"/>
  <c r="P166" i="2"/>
  <c r="P165" i="2"/>
  <c r="U165" i="2" s="1"/>
  <c r="W165" i="2" s="1"/>
  <c r="P164" i="2"/>
  <c r="P163" i="2"/>
  <c r="P162" i="2"/>
  <c r="P161" i="2"/>
  <c r="U161" i="2" s="1"/>
  <c r="W161" i="2" s="1"/>
  <c r="P160" i="2"/>
  <c r="P159" i="2"/>
  <c r="P158" i="2"/>
  <c r="P157" i="2"/>
  <c r="U157" i="2" s="1"/>
  <c r="W157" i="2" s="1"/>
  <c r="P156" i="2"/>
  <c r="P155" i="2"/>
  <c r="P154" i="2"/>
  <c r="P153" i="2"/>
  <c r="U153" i="2" s="1"/>
  <c r="W153" i="2" s="1"/>
  <c r="P152" i="2"/>
  <c r="P151" i="2"/>
  <c r="P150" i="2"/>
  <c r="P149" i="2"/>
  <c r="U149" i="2" s="1"/>
  <c r="W149" i="2" s="1"/>
  <c r="P148" i="2"/>
  <c r="P147" i="2"/>
  <c r="P146" i="2"/>
  <c r="P145" i="2"/>
  <c r="U145" i="2" s="1"/>
  <c r="W145" i="2" s="1"/>
  <c r="P144" i="2"/>
  <c r="P143" i="2"/>
  <c r="P142" i="2"/>
  <c r="P141" i="2"/>
  <c r="U141" i="2" s="1"/>
  <c r="W141" i="2" s="1"/>
  <c r="P140" i="2"/>
  <c r="P139" i="2"/>
  <c r="P138" i="2"/>
  <c r="P137" i="2"/>
  <c r="U137" i="2" s="1"/>
  <c r="W137" i="2" s="1"/>
  <c r="P136" i="2"/>
  <c r="P135" i="2"/>
  <c r="P134" i="2"/>
  <c r="P133" i="2"/>
  <c r="U133" i="2" s="1"/>
  <c r="W133" i="2" s="1"/>
  <c r="P132" i="2"/>
  <c r="P131" i="2"/>
  <c r="P130" i="2"/>
  <c r="P129" i="2"/>
  <c r="U129" i="2" s="1"/>
  <c r="W129" i="2" s="1"/>
  <c r="P128" i="2"/>
  <c r="P127" i="2"/>
  <c r="P126" i="2"/>
  <c r="P125" i="2"/>
  <c r="U125" i="2" s="1"/>
  <c r="W125" i="2" s="1"/>
  <c r="P124" i="2"/>
  <c r="P123" i="2"/>
  <c r="P122" i="2"/>
  <c r="P121" i="2"/>
  <c r="U121" i="2" s="1"/>
  <c r="W121" i="2" s="1"/>
  <c r="P120" i="2"/>
  <c r="P119" i="2"/>
  <c r="P118" i="2"/>
  <c r="P117" i="2"/>
  <c r="U117" i="2" s="1"/>
  <c r="W117" i="2" s="1"/>
  <c r="P116" i="2"/>
  <c r="P115" i="2"/>
  <c r="P114" i="2"/>
  <c r="P113" i="2"/>
  <c r="U113" i="2" s="1"/>
  <c r="W113" i="2" s="1"/>
  <c r="P112" i="2"/>
  <c r="P111" i="2"/>
  <c r="P110" i="2"/>
  <c r="P109" i="2"/>
  <c r="U109" i="2" s="1"/>
  <c r="W109" i="2" s="1"/>
  <c r="P108" i="2"/>
  <c r="P107" i="2"/>
  <c r="P106" i="2"/>
  <c r="P105" i="2"/>
  <c r="U105" i="2" s="1"/>
  <c r="W105" i="2" s="1"/>
  <c r="P104" i="2"/>
  <c r="P103" i="2"/>
  <c r="P102" i="2"/>
  <c r="P101" i="2"/>
  <c r="U101" i="2" s="1"/>
  <c r="W101" i="2" s="1"/>
  <c r="P100" i="2"/>
  <c r="P99" i="2"/>
  <c r="P98" i="2"/>
  <c r="P97" i="2"/>
  <c r="U97" i="2" s="1"/>
  <c r="W97" i="2" s="1"/>
  <c r="P96" i="2"/>
  <c r="P95" i="2"/>
  <c r="P94" i="2"/>
  <c r="P93" i="2"/>
  <c r="U93" i="2" s="1"/>
  <c r="W93" i="2" s="1"/>
  <c r="P92" i="2"/>
  <c r="P91" i="2"/>
  <c r="P90" i="2"/>
  <c r="P89" i="2"/>
  <c r="U89" i="2" s="1"/>
  <c r="W89" i="2" s="1"/>
  <c r="P88" i="2"/>
  <c r="P87" i="2"/>
  <c r="P86" i="2"/>
  <c r="P85" i="2"/>
  <c r="U85" i="2" s="1"/>
  <c r="W85" i="2" s="1"/>
  <c r="P84" i="2"/>
  <c r="P83" i="2"/>
  <c r="P82" i="2"/>
  <c r="P81" i="2"/>
  <c r="U81" i="2" s="1"/>
  <c r="W81" i="2" s="1"/>
  <c r="P80" i="2"/>
  <c r="P79" i="2"/>
  <c r="P78" i="2"/>
  <c r="P77" i="2"/>
  <c r="U77" i="2" s="1"/>
  <c r="W77" i="2" s="1"/>
  <c r="P76" i="2"/>
  <c r="P75" i="2"/>
  <c r="P74" i="2"/>
  <c r="P73" i="2"/>
  <c r="U73" i="2" s="1"/>
  <c r="W73" i="2" s="1"/>
  <c r="P72" i="2"/>
  <c r="P71" i="2"/>
  <c r="P70" i="2"/>
  <c r="P69" i="2"/>
  <c r="U69" i="2" s="1"/>
  <c r="W69" i="2" s="1"/>
  <c r="P68" i="2"/>
  <c r="P67" i="2"/>
  <c r="P66" i="2"/>
  <c r="P65" i="2"/>
  <c r="U65" i="2" s="1"/>
  <c r="W65" i="2" s="1"/>
  <c r="P64" i="2"/>
  <c r="P63" i="2"/>
  <c r="P62" i="2"/>
  <c r="P61" i="2"/>
  <c r="U61" i="2" s="1"/>
  <c r="W61" i="2" s="1"/>
  <c r="P60" i="2"/>
  <c r="P59" i="2"/>
  <c r="P58" i="2"/>
  <c r="P57" i="2"/>
  <c r="U57" i="2" s="1"/>
  <c r="W57" i="2" s="1"/>
  <c r="P56" i="2"/>
  <c r="P55" i="2"/>
  <c r="P54" i="2"/>
  <c r="P53" i="2"/>
  <c r="U53" i="2" s="1"/>
  <c r="W53" i="2" s="1"/>
  <c r="P52" i="2"/>
  <c r="P51" i="2"/>
  <c r="P50" i="2"/>
  <c r="P49" i="2"/>
  <c r="U49" i="2" s="1"/>
  <c r="W49" i="2" s="1"/>
  <c r="P48" i="2"/>
  <c r="P47" i="2"/>
  <c r="P46" i="2"/>
  <c r="P45" i="2"/>
  <c r="U45" i="2" s="1"/>
  <c r="W45" i="2" s="1"/>
  <c r="P44" i="2"/>
  <c r="T44" i="2" s="1"/>
  <c r="P43" i="2"/>
  <c r="P42" i="2"/>
  <c r="P41" i="2"/>
  <c r="U41" i="2" s="1"/>
  <c r="W41" i="2" s="1"/>
  <c r="P40" i="2"/>
  <c r="P39" i="2"/>
  <c r="P38" i="2"/>
  <c r="P37" i="2"/>
  <c r="U37" i="2" s="1"/>
  <c r="W37" i="2" s="1"/>
  <c r="P36" i="2"/>
  <c r="P35" i="2"/>
  <c r="P34" i="2"/>
  <c r="P33" i="2"/>
  <c r="U33" i="2" s="1"/>
  <c r="W33" i="2" s="1"/>
  <c r="P32" i="2"/>
  <c r="P31" i="2"/>
  <c r="P30" i="2"/>
  <c r="P29" i="2"/>
  <c r="U29" i="2" s="1"/>
  <c r="W29" i="2" s="1"/>
  <c r="P28" i="2"/>
  <c r="P27" i="2"/>
  <c r="P26" i="2"/>
  <c r="P25" i="2"/>
  <c r="U25" i="2" s="1"/>
  <c r="W25" i="2" s="1"/>
  <c r="P24" i="2"/>
  <c r="P23" i="2"/>
  <c r="P22" i="2"/>
  <c r="P21" i="2"/>
  <c r="U21" i="2" s="1"/>
  <c r="W21" i="2" s="1"/>
  <c r="P20" i="2"/>
  <c r="P19" i="2"/>
  <c r="P18" i="2"/>
  <c r="P17" i="2"/>
  <c r="U17" i="2" s="1"/>
  <c r="W17" i="2" s="1"/>
  <c r="P16" i="2"/>
  <c r="P15" i="2"/>
  <c r="P14" i="2"/>
  <c r="P13" i="2"/>
  <c r="P12"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Q1233" i="2"/>
  <c r="Q1234" i="2"/>
  <c r="Q1235" i="2"/>
  <c r="Q1236" i="2"/>
  <c r="Q1237" i="2"/>
  <c r="Q1238" i="2"/>
  <c r="Q1239" i="2"/>
  <c r="Q1240" i="2"/>
  <c r="Q1241" i="2"/>
  <c r="Q1242" i="2"/>
  <c r="Q1243" i="2"/>
  <c r="Q1244" i="2"/>
  <c r="Q1245" i="2"/>
  <c r="Q1246" i="2"/>
  <c r="Q1247" i="2"/>
  <c r="Q1248" i="2"/>
  <c r="Q1249" i="2"/>
  <c r="Q1250" i="2"/>
  <c r="Q1251" i="2"/>
  <c r="Q1252" i="2"/>
  <c r="Q1253" i="2"/>
  <c r="Q1254" i="2"/>
  <c r="Q1255" i="2"/>
  <c r="Q1256" i="2"/>
  <c r="Q1257" i="2"/>
  <c r="Q1258" i="2"/>
  <c r="Q1259" i="2"/>
  <c r="Q1260" i="2"/>
  <c r="Q1261" i="2"/>
  <c r="Q1262" i="2"/>
  <c r="Q1263" i="2"/>
  <c r="Q1264" i="2"/>
  <c r="Q1265" i="2"/>
  <c r="Q1266" i="2"/>
  <c r="Q1267" i="2"/>
  <c r="Q1268" i="2"/>
  <c r="Q1269" i="2"/>
  <c r="Q1270" i="2"/>
  <c r="Q1271" i="2"/>
  <c r="Q1272" i="2"/>
  <c r="Q1273" i="2"/>
  <c r="Q1274" i="2"/>
  <c r="Q1275" i="2"/>
  <c r="Q1276" i="2"/>
  <c r="Q1277" i="2"/>
  <c r="Q1278" i="2"/>
  <c r="Q1279" i="2"/>
  <c r="Q1280" i="2"/>
  <c r="Q1281" i="2"/>
  <c r="Q1282" i="2"/>
  <c r="Q1283" i="2"/>
  <c r="Q1284" i="2"/>
  <c r="Q1285" i="2"/>
  <c r="Q1286" i="2"/>
  <c r="Q1287" i="2"/>
  <c r="Q1288" i="2"/>
  <c r="Q1289" i="2"/>
  <c r="Q1290" i="2"/>
  <c r="Q1291" i="2"/>
  <c r="Q1292" i="2"/>
  <c r="Q1293" i="2"/>
  <c r="Q1294" i="2"/>
  <c r="Q1295" i="2"/>
  <c r="Q1296" i="2"/>
  <c r="Q1297" i="2"/>
  <c r="Q1298" i="2"/>
  <c r="Q1299" i="2"/>
  <c r="Q1300" i="2"/>
  <c r="Q1301" i="2"/>
  <c r="Q1302" i="2"/>
  <c r="Q1303" i="2"/>
  <c r="Q1304" i="2"/>
  <c r="Q1305" i="2"/>
  <c r="Q1306" i="2"/>
  <c r="Q1307" i="2"/>
  <c r="Q1308" i="2"/>
  <c r="Q1309" i="2"/>
  <c r="Q1310" i="2"/>
  <c r="Q1311" i="2"/>
  <c r="Q1312" i="2"/>
  <c r="Q1313" i="2"/>
  <c r="Q1314" i="2"/>
  <c r="Q1315" i="2"/>
  <c r="Q1316" i="2"/>
  <c r="Q1317" i="2"/>
  <c r="Q1318" i="2"/>
  <c r="Q1319" i="2"/>
  <c r="Q1320" i="2"/>
  <c r="Q1321" i="2"/>
  <c r="Q1322" i="2"/>
  <c r="Q1323" i="2"/>
  <c r="Q1324" i="2"/>
  <c r="Q1325" i="2"/>
  <c r="Q1326" i="2"/>
  <c r="Q1327" i="2"/>
  <c r="Q1328" i="2"/>
  <c r="Q1329" i="2"/>
  <c r="Q1330" i="2"/>
  <c r="Q1331" i="2"/>
  <c r="Q1332" i="2"/>
  <c r="Q1333" i="2"/>
  <c r="Q1334" i="2"/>
  <c r="Q1335" i="2"/>
  <c r="Q1336" i="2"/>
  <c r="Q1337" i="2"/>
  <c r="Q1338" i="2"/>
  <c r="Q1339" i="2"/>
  <c r="Q1340" i="2"/>
  <c r="Q1341" i="2"/>
  <c r="Q1342" i="2"/>
  <c r="Q1343" i="2"/>
  <c r="Q1344" i="2"/>
  <c r="Q1345" i="2"/>
  <c r="Q1346" i="2"/>
  <c r="Q1347" i="2"/>
  <c r="Q1348" i="2"/>
  <c r="Q1349" i="2"/>
  <c r="Q1350" i="2"/>
  <c r="Q1351" i="2"/>
  <c r="Q1352" i="2"/>
  <c r="Q1353" i="2"/>
  <c r="Q1354" i="2"/>
  <c r="Q1355" i="2"/>
  <c r="Q1356" i="2"/>
  <c r="Q1357" i="2"/>
  <c r="Q1358" i="2"/>
  <c r="Q1359" i="2"/>
  <c r="Q1360" i="2"/>
  <c r="Q1361" i="2"/>
  <c r="Q1362" i="2"/>
  <c r="Q1363" i="2"/>
  <c r="Q1364" i="2"/>
  <c r="Q1365" i="2"/>
  <c r="Q1366" i="2"/>
  <c r="Q1367" i="2"/>
  <c r="Q1368" i="2"/>
  <c r="Q1369" i="2"/>
  <c r="Q1370" i="2"/>
  <c r="Q1371" i="2"/>
  <c r="Q1372" i="2"/>
  <c r="Q1373" i="2"/>
  <c r="Q1374" i="2"/>
  <c r="Q1375" i="2"/>
  <c r="Q1376" i="2"/>
  <c r="Q1377" i="2"/>
  <c r="Q1378" i="2"/>
  <c r="Q1379" i="2"/>
  <c r="Q1380" i="2"/>
  <c r="Q1381" i="2"/>
  <c r="Q1382" i="2"/>
  <c r="Q1383" i="2"/>
  <c r="Q1384" i="2"/>
  <c r="Q1385" i="2"/>
  <c r="Q1386" i="2"/>
  <c r="Q1387" i="2"/>
  <c r="Q1388" i="2"/>
  <c r="Q1389" i="2"/>
  <c r="Q1390" i="2"/>
  <c r="Q1391" i="2"/>
  <c r="Q1392" i="2"/>
  <c r="Q1393" i="2"/>
  <c r="Q1394" i="2"/>
  <c r="Q1395" i="2"/>
  <c r="Q1396" i="2"/>
  <c r="Q1397" i="2"/>
  <c r="Q1398" i="2"/>
  <c r="Q1399" i="2"/>
  <c r="Q1400" i="2"/>
  <c r="Q1401" i="2"/>
  <c r="Q1402" i="2"/>
  <c r="Q1403" i="2"/>
  <c r="Q1404" i="2"/>
  <c r="Q1405" i="2"/>
  <c r="Q1406" i="2"/>
  <c r="Q1407" i="2"/>
  <c r="Q1408" i="2"/>
  <c r="Q1409" i="2"/>
  <c r="Q1410" i="2"/>
  <c r="Q1411" i="2"/>
  <c r="Q1412" i="2"/>
  <c r="Q1413" i="2"/>
  <c r="Q1414" i="2"/>
  <c r="Q1415" i="2"/>
  <c r="Q1416" i="2"/>
  <c r="Q1417" i="2"/>
  <c r="Q1418" i="2"/>
  <c r="Q1419" i="2"/>
  <c r="Q1420" i="2"/>
  <c r="Q1421" i="2"/>
  <c r="Q1422" i="2"/>
  <c r="Q1423" i="2"/>
  <c r="Q1424" i="2"/>
  <c r="Q1425" i="2"/>
  <c r="Q1426" i="2"/>
  <c r="Q1427" i="2"/>
  <c r="Q1428" i="2"/>
  <c r="Q1429" i="2"/>
  <c r="Q1430" i="2"/>
  <c r="Q1431" i="2"/>
  <c r="Q1432" i="2"/>
  <c r="Q1433" i="2"/>
  <c r="Q1434" i="2"/>
  <c r="Q1435" i="2"/>
  <c r="Q1436" i="2"/>
  <c r="Q1437" i="2"/>
  <c r="Q1438" i="2"/>
  <c r="Q1439" i="2"/>
  <c r="Q1440" i="2"/>
  <c r="Q1441" i="2"/>
  <c r="Q1442" i="2"/>
  <c r="Q1443" i="2"/>
  <c r="Q1444" i="2"/>
  <c r="Q1445" i="2"/>
  <c r="Q1446" i="2"/>
  <c r="Q1447" i="2"/>
  <c r="Q1448" i="2"/>
  <c r="Q1449" i="2"/>
  <c r="Q1450" i="2"/>
  <c r="Q1451" i="2"/>
  <c r="Q1452" i="2"/>
  <c r="Q1453" i="2"/>
  <c r="Q1454" i="2"/>
  <c r="Q1455" i="2"/>
  <c r="Q1456" i="2"/>
  <c r="Q1457" i="2"/>
  <c r="Q1458" i="2"/>
  <c r="Q1459" i="2"/>
  <c r="Q1460" i="2"/>
  <c r="Q1461" i="2"/>
  <c r="Q1462" i="2"/>
  <c r="Q1463" i="2"/>
  <c r="Q1464" i="2"/>
  <c r="Q1465" i="2"/>
  <c r="Q1466" i="2"/>
  <c r="Q1467" i="2"/>
  <c r="Q1468" i="2"/>
  <c r="Q1469" i="2"/>
  <c r="Q1470" i="2"/>
  <c r="Q1471" i="2"/>
  <c r="Q1472" i="2"/>
  <c r="Q1473" i="2"/>
  <c r="Q1474" i="2"/>
  <c r="Q1475" i="2"/>
  <c r="Q1476" i="2"/>
  <c r="Q1477" i="2"/>
  <c r="Q1478" i="2"/>
  <c r="Q1479" i="2"/>
  <c r="Q1480" i="2"/>
  <c r="Q1481" i="2"/>
  <c r="Q1482" i="2"/>
  <c r="Q1483" i="2"/>
  <c r="Q1484" i="2"/>
  <c r="Q1485" i="2"/>
  <c r="Q1486" i="2"/>
  <c r="Q1487" i="2"/>
  <c r="Q1488" i="2"/>
  <c r="Q1489" i="2"/>
  <c r="Q1490" i="2"/>
  <c r="Q1491" i="2"/>
  <c r="Q1492" i="2"/>
  <c r="Q1493" i="2"/>
  <c r="Q1494" i="2"/>
  <c r="Q1495" i="2"/>
  <c r="Q1496" i="2"/>
  <c r="Q1497" i="2"/>
  <c r="Q1498" i="2"/>
  <c r="Q1499" i="2"/>
  <c r="Q1500" i="2"/>
  <c r="Q1501" i="2"/>
  <c r="Q1502" i="2"/>
  <c r="Q1503" i="2"/>
  <c r="Q1504" i="2"/>
  <c r="Q1505" i="2"/>
  <c r="Q1506" i="2"/>
  <c r="Q1507" i="2"/>
  <c r="Q1508" i="2"/>
  <c r="Q1509" i="2"/>
  <c r="Q1510" i="2"/>
  <c r="Q1511" i="2"/>
  <c r="Q1512" i="2"/>
  <c r="Q1513" i="2"/>
  <c r="Q1514" i="2"/>
  <c r="Q1515" i="2"/>
  <c r="Q1516" i="2"/>
  <c r="Q1517" i="2"/>
  <c r="Q1518" i="2"/>
  <c r="Q1519" i="2"/>
  <c r="Q1520" i="2"/>
  <c r="Q1521" i="2"/>
  <c r="Q1522" i="2"/>
  <c r="Q1523" i="2"/>
  <c r="Q1524" i="2"/>
  <c r="Q1525" i="2"/>
  <c r="Q1526" i="2"/>
  <c r="Q1527" i="2"/>
  <c r="Q1528" i="2"/>
  <c r="Q1529" i="2"/>
  <c r="Q1530" i="2"/>
  <c r="Q1531" i="2"/>
  <c r="Q1532" i="2"/>
  <c r="Q1533" i="2"/>
  <c r="Q1534" i="2"/>
  <c r="Q1535" i="2"/>
  <c r="Q1536" i="2"/>
  <c r="Q1537" i="2"/>
  <c r="Q1538" i="2"/>
  <c r="Q1539" i="2"/>
  <c r="Q1540" i="2"/>
  <c r="Q1541" i="2"/>
  <c r="Q1542" i="2"/>
  <c r="Q1543" i="2"/>
  <c r="Q1544" i="2"/>
  <c r="Q1545" i="2"/>
  <c r="Q1546" i="2"/>
  <c r="Q1547" i="2"/>
  <c r="Q1548" i="2"/>
  <c r="Q1549" i="2"/>
  <c r="Q1550" i="2"/>
  <c r="Q1551" i="2"/>
  <c r="Q1552" i="2"/>
  <c r="Q1553" i="2"/>
  <c r="Q1554" i="2"/>
  <c r="Q1555" i="2"/>
  <c r="Q1556" i="2"/>
  <c r="Q1557" i="2"/>
  <c r="Q1558" i="2"/>
  <c r="Q1559" i="2"/>
  <c r="Q1560" i="2"/>
  <c r="Q1561" i="2"/>
  <c r="Q1562" i="2"/>
  <c r="Q1563" i="2"/>
  <c r="Q1564" i="2"/>
  <c r="Q1565" i="2"/>
  <c r="Q1566" i="2"/>
  <c r="Q1567" i="2"/>
  <c r="Q1568" i="2"/>
  <c r="Q1569" i="2"/>
  <c r="Q1570" i="2"/>
  <c r="Q1571" i="2"/>
  <c r="Q1572" i="2"/>
  <c r="Q1573" i="2"/>
  <c r="Q1574" i="2"/>
  <c r="Q1575" i="2"/>
  <c r="Q1576" i="2"/>
  <c r="Q1577" i="2"/>
  <c r="Q1578" i="2"/>
  <c r="Q1579" i="2"/>
  <c r="Q1580" i="2"/>
  <c r="Q1581" i="2"/>
  <c r="Q1582" i="2"/>
  <c r="Q1583" i="2"/>
  <c r="Q1584" i="2"/>
  <c r="Q1585" i="2"/>
  <c r="Q1586" i="2"/>
  <c r="Q1587" i="2"/>
  <c r="Q1588" i="2"/>
  <c r="Q1589" i="2"/>
  <c r="Q1590" i="2"/>
  <c r="Q1591" i="2"/>
  <c r="Q1592" i="2"/>
  <c r="Q1593" i="2"/>
  <c r="Q1594" i="2"/>
  <c r="Q1595" i="2"/>
  <c r="Q1596" i="2"/>
  <c r="Q1597" i="2"/>
  <c r="Q1598" i="2"/>
  <c r="Q1599" i="2"/>
  <c r="Q1600" i="2"/>
  <c r="Q1601" i="2"/>
  <c r="Q1602" i="2"/>
  <c r="Q1603" i="2"/>
  <c r="Q1604" i="2"/>
  <c r="Q1605" i="2"/>
  <c r="Q1606" i="2"/>
  <c r="Q1607" i="2"/>
  <c r="Q1608" i="2"/>
  <c r="Q1609" i="2"/>
  <c r="Q1610" i="2"/>
  <c r="Q1611" i="2"/>
  <c r="Q1612" i="2"/>
  <c r="Q1613" i="2"/>
  <c r="Q1614" i="2"/>
  <c r="Q1615" i="2"/>
  <c r="Q1616" i="2"/>
  <c r="Q1617" i="2"/>
  <c r="Q1618" i="2"/>
  <c r="Q1619" i="2"/>
  <c r="Q1620" i="2"/>
  <c r="Q1621" i="2"/>
  <c r="Q1622" i="2"/>
  <c r="Q1623" i="2"/>
  <c r="Q1624" i="2"/>
  <c r="Q1625" i="2"/>
  <c r="Q1626" i="2"/>
  <c r="Q1627" i="2"/>
  <c r="Q1628" i="2"/>
  <c r="Q1629" i="2"/>
  <c r="Q1630" i="2"/>
  <c r="Q1631" i="2"/>
  <c r="Q1632" i="2"/>
  <c r="Q1633" i="2"/>
  <c r="Q1634" i="2"/>
  <c r="Q1635" i="2"/>
  <c r="Q1636" i="2"/>
  <c r="Q1637" i="2"/>
  <c r="Q1638" i="2"/>
  <c r="Q1639" i="2"/>
  <c r="Q1640" i="2"/>
  <c r="Q1641" i="2"/>
  <c r="Q1642" i="2"/>
  <c r="Q1643" i="2"/>
  <c r="Q1644" i="2"/>
  <c r="Q1645" i="2"/>
  <c r="Q1646" i="2"/>
  <c r="Q1647" i="2"/>
  <c r="Q1648" i="2"/>
  <c r="Q1649" i="2"/>
  <c r="Q1650" i="2"/>
  <c r="Q1651" i="2"/>
  <c r="Q1652" i="2"/>
  <c r="Q1653" i="2"/>
  <c r="Q1654" i="2"/>
  <c r="Q1655" i="2"/>
  <c r="Q1656" i="2"/>
  <c r="Q1657" i="2"/>
  <c r="Q1658" i="2"/>
  <c r="Q1659" i="2"/>
  <c r="Q1660" i="2"/>
  <c r="Q1661" i="2"/>
  <c r="Q1662" i="2"/>
  <c r="Q1663" i="2"/>
  <c r="Q1664" i="2"/>
  <c r="Q1665" i="2"/>
  <c r="Q1666" i="2"/>
  <c r="Q1667" i="2"/>
  <c r="Q1668" i="2"/>
  <c r="Q1669" i="2"/>
  <c r="Q1670" i="2"/>
  <c r="Q1671" i="2"/>
  <c r="Q1672" i="2"/>
  <c r="Q1673" i="2"/>
  <c r="Q1674" i="2"/>
  <c r="Q1675" i="2"/>
  <c r="Q1676" i="2"/>
  <c r="Q1677" i="2"/>
  <c r="Q1678" i="2"/>
  <c r="Q1679" i="2"/>
  <c r="Q1680" i="2"/>
  <c r="Q1681" i="2"/>
  <c r="Q1682" i="2"/>
  <c r="Q1683" i="2"/>
  <c r="Q1684" i="2"/>
  <c r="Q1685" i="2"/>
  <c r="Q1686" i="2"/>
  <c r="Q1687" i="2"/>
  <c r="Q1688" i="2"/>
  <c r="Q1689" i="2"/>
  <c r="Q1690" i="2"/>
  <c r="Q1691" i="2"/>
  <c r="Q1692" i="2"/>
  <c r="Q1693" i="2"/>
  <c r="Q1694" i="2"/>
  <c r="Q1695" i="2"/>
  <c r="Q1696" i="2"/>
  <c r="Q1697" i="2"/>
  <c r="Q1698" i="2"/>
  <c r="Q1699" i="2"/>
  <c r="Q1700" i="2"/>
  <c r="Q1701" i="2"/>
  <c r="Q1702" i="2"/>
  <c r="Q1703" i="2"/>
  <c r="Q1704" i="2"/>
  <c r="Q1705" i="2"/>
  <c r="Q1706" i="2"/>
  <c r="Q1707" i="2"/>
  <c r="Q1708" i="2"/>
  <c r="Q1709" i="2"/>
  <c r="Q1710" i="2"/>
  <c r="Q1711" i="2"/>
  <c r="Q1712" i="2"/>
  <c r="Q1713" i="2"/>
  <c r="Q1714" i="2"/>
  <c r="Q1715" i="2"/>
  <c r="Q1716" i="2"/>
  <c r="Q1717" i="2"/>
  <c r="Q1718" i="2"/>
  <c r="Q1719" i="2"/>
  <c r="Q1720" i="2"/>
  <c r="Q1721" i="2"/>
  <c r="Q1722" i="2"/>
  <c r="Q1723" i="2"/>
  <c r="Q1724" i="2"/>
  <c r="Q1725" i="2"/>
  <c r="Q1726" i="2"/>
  <c r="Q1727" i="2"/>
  <c r="Q1728" i="2"/>
  <c r="Q1729" i="2"/>
  <c r="Q1730" i="2"/>
  <c r="Q1731" i="2"/>
  <c r="Q1732" i="2"/>
  <c r="Q1733" i="2"/>
  <c r="Q1734" i="2"/>
  <c r="Q1735" i="2"/>
  <c r="Q1736" i="2"/>
  <c r="Q1737" i="2"/>
  <c r="Q1738" i="2"/>
  <c r="Q1739" i="2"/>
  <c r="Q1740" i="2"/>
  <c r="Q1741" i="2"/>
  <c r="Q1742" i="2"/>
  <c r="Q1743" i="2"/>
  <c r="Q1744" i="2"/>
  <c r="Q1745" i="2"/>
  <c r="Q1746" i="2"/>
  <c r="Q1747" i="2"/>
  <c r="Q1748" i="2"/>
  <c r="Q1749" i="2"/>
  <c r="Q1750" i="2"/>
  <c r="Q1751" i="2"/>
  <c r="Q1752" i="2"/>
  <c r="Q1753" i="2"/>
  <c r="Q1754" i="2"/>
  <c r="Q1755" i="2"/>
  <c r="Q1756" i="2"/>
  <c r="Q1757" i="2"/>
  <c r="Q1758" i="2"/>
  <c r="Q1759" i="2"/>
  <c r="Q1760" i="2"/>
  <c r="Q1761" i="2"/>
  <c r="Q1762" i="2"/>
  <c r="Q1763" i="2"/>
  <c r="Q1764" i="2"/>
  <c r="Q1765" i="2"/>
  <c r="Q1766" i="2"/>
  <c r="Q1767" i="2"/>
  <c r="Q1768" i="2"/>
  <c r="Q1769" i="2"/>
  <c r="Q1770" i="2"/>
  <c r="Q1771" i="2"/>
  <c r="Q1772" i="2"/>
  <c r="Q1773" i="2"/>
  <c r="Q1774" i="2"/>
  <c r="Q1775" i="2"/>
  <c r="Q1776" i="2"/>
  <c r="Q1777" i="2"/>
  <c r="Q1778" i="2"/>
  <c r="Q1779" i="2"/>
  <c r="Q1780" i="2"/>
  <c r="Q1781" i="2"/>
  <c r="Q1782" i="2"/>
  <c r="Q1783" i="2"/>
  <c r="Q1784" i="2"/>
  <c r="Q1785" i="2"/>
  <c r="Q1786" i="2"/>
  <c r="Q1787" i="2"/>
  <c r="Q1788" i="2"/>
  <c r="Q1789" i="2"/>
  <c r="Q1790" i="2"/>
  <c r="Q1791" i="2"/>
  <c r="Q1792" i="2"/>
  <c r="Q1793" i="2"/>
  <c r="Q1794" i="2"/>
  <c r="Q1795" i="2"/>
  <c r="Q1796" i="2"/>
  <c r="Q1797" i="2"/>
  <c r="Q1798" i="2"/>
  <c r="Q1799" i="2"/>
  <c r="Q1800" i="2"/>
  <c r="Q1801" i="2"/>
  <c r="Q1802" i="2"/>
  <c r="Q1803" i="2"/>
  <c r="Q1804" i="2"/>
  <c r="Q1805" i="2"/>
  <c r="Q1806" i="2"/>
  <c r="Q1807" i="2"/>
  <c r="Q1808" i="2"/>
  <c r="Q1809" i="2"/>
  <c r="Q1810" i="2"/>
  <c r="Q1811" i="2"/>
  <c r="Q1812" i="2"/>
  <c r="Q1813" i="2"/>
  <c r="Q1814" i="2"/>
  <c r="Q1815" i="2"/>
  <c r="Q1816" i="2"/>
  <c r="Q1817" i="2"/>
  <c r="Q1818" i="2"/>
  <c r="Q1819" i="2"/>
  <c r="Q1820" i="2"/>
  <c r="Q1821" i="2"/>
  <c r="Q1822" i="2"/>
  <c r="Q1823" i="2"/>
  <c r="Q1824" i="2"/>
  <c r="Q1825" i="2"/>
  <c r="Q1826" i="2"/>
  <c r="Q1827" i="2"/>
  <c r="Q1828" i="2"/>
  <c r="Q1829" i="2"/>
  <c r="Q1830" i="2"/>
  <c r="Q1831" i="2"/>
  <c r="Q1832" i="2"/>
  <c r="Q1833" i="2"/>
  <c r="Q1834" i="2"/>
  <c r="Q1835" i="2"/>
  <c r="Q1836" i="2"/>
  <c r="Q1837" i="2"/>
  <c r="Q1838" i="2"/>
  <c r="Q1839" i="2"/>
  <c r="Q1840" i="2"/>
  <c r="Q1841" i="2"/>
  <c r="Q1842" i="2"/>
  <c r="Q1843" i="2"/>
  <c r="Q1844" i="2"/>
  <c r="Q1845" i="2"/>
  <c r="Q1846" i="2"/>
  <c r="Q1847" i="2"/>
  <c r="Q1848" i="2"/>
  <c r="Q1849" i="2"/>
  <c r="Q1850" i="2"/>
  <c r="Q1851" i="2"/>
  <c r="Q1852" i="2"/>
  <c r="Q1853" i="2"/>
  <c r="Q1854" i="2"/>
  <c r="Q1855" i="2"/>
  <c r="Q1856" i="2"/>
  <c r="Q1857" i="2"/>
  <c r="Q1858" i="2"/>
  <c r="Q1859" i="2"/>
  <c r="Q1860" i="2"/>
  <c r="Q1861" i="2"/>
  <c r="Q1862" i="2"/>
  <c r="Q1863" i="2"/>
  <c r="Q1864" i="2"/>
  <c r="Q1865" i="2"/>
  <c r="Q1866" i="2"/>
  <c r="Q1867" i="2"/>
  <c r="Q1868" i="2"/>
  <c r="Q1869" i="2"/>
  <c r="Q1870" i="2"/>
  <c r="Q1871" i="2"/>
  <c r="Q1872" i="2"/>
  <c r="Q1873" i="2"/>
  <c r="Q1874" i="2"/>
  <c r="Q1875" i="2"/>
  <c r="Q1876" i="2"/>
  <c r="Q1877" i="2"/>
  <c r="Q1878" i="2"/>
  <c r="Q1879" i="2"/>
  <c r="Q1880" i="2"/>
  <c r="Q1881" i="2"/>
  <c r="Q1882" i="2"/>
  <c r="Q1883" i="2"/>
  <c r="Q1884" i="2"/>
  <c r="Q1885" i="2"/>
  <c r="Q1886" i="2"/>
  <c r="Q1887" i="2"/>
  <c r="Q1888" i="2"/>
  <c r="Q1889" i="2"/>
  <c r="Q1890" i="2"/>
  <c r="Q1891" i="2"/>
  <c r="Q1892" i="2"/>
  <c r="Q1893" i="2"/>
  <c r="Q1894" i="2"/>
  <c r="Q1895" i="2"/>
  <c r="Q1896" i="2"/>
  <c r="Q1897" i="2"/>
  <c r="Q1898" i="2"/>
  <c r="Q1899" i="2"/>
  <c r="Q1900" i="2"/>
  <c r="Q1901" i="2"/>
  <c r="Q1902" i="2"/>
  <c r="Q1903" i="2"/>
  <c r="Q1904" i="2"/>
  <c r="Q1905" i="2"/>
  <c r="Q1906" i="2"/>
  <c r="Q1907" i="2"/>
  <c r="Q1908" i="2"/>
  <c r="Q1909" i="2"/>
  <c r="Q1910" i="2"/>
  <c r="Q1911" i="2"/>
  <c r="Q1912" i="2"/>
  <c r="Q1913" i="2"/>
  <c r="Q1914" i="2"/>
  <c r="Q1915" i="2"/>
  <c r="Q1916" i="2"/>
  <c r="Q1917" i="2"/>
  <c r="Q1918" i="2"/>
  <c r="Q1919" i="2"/>
  <c r="Q1920" i="2"/>
  <c r="Q1921" i="2"/>
  <c r="Q1922" i="2"/>
  <c r="Q1923" i="2"/>
  <c r="Q1924" i="2"/>
  <c r="Q1925" i="2"/>
  <c r="Q1926" i="2"/>
  <c r="Q1927" i="2"/>
  <c r="Q1928" i="2"/>
  <c r="Q1929" i="2"/>
  <c r="Q1930" i="2"/>
  <c r="Q1931" i="2"/>
  <c r="Q1932" i="2"/>
  <c r="Q1933" i="2"/>
  <c r="Q1934" i="2"/>
  <c r="Q1935" i="2"/>
  <c r="Q1936" i="2"/>
  <c r="Q1937" i="2"/>
  <c r="Q1938" i="2"/>
  <c r="Q1939" i="2"/>
  <c r="Q1940" i="2"/>
  <c r="Q1941" i="2"/>
  <c r="Q1942" i="2"/>
  <c r="Q1943" i="2"/>
  <c r="Q1944" i="2"/>
  <c r="Q1945" i="2"/>
  <c r="Q1946" i="2"/>
  <c r="Q1947" i="2"/>
  <c r="Q1948" i="2"/>
  <c r="Q1949" i="2"/>
  <c r="Q1950" i="2"/>
  <c r="Q1951" i="2"/>
  <c r="Q1952" i="2"/>
  <c r="Q1953" i="2"/>
  <c r="Q1954" i="2"/>
  <c r="Q1955" i="2"/>
  <c r="Q1956" i="2"/>
  <c r="Q1957" i="2"/>
  <c r="Q1958" i="2"/>
  <c r="Q1959" i="2"/>
  <c r="Q1960" i="2"/>
  <c r="Q1961" i="2"/>
  <c r="Q1962" i="2"/>
  <c r="Q1963" i="2"/>
  <c r="Q1964" i="2"/>
  <c r="Q1965" i="2"/>
  <c r="Q1966" i="2"/>
  <c r="Q1967" i="2"/>
  <c r="Q1968" i="2"/>
  <c r="Q1969" i="2"/>
  <c r="Q1970" i="2"/>
  <c r="Q1971" i="2"/>
  <c r="Q1972" i="2"/>
  <c r="Q1973" i="2"/>
  <c r="Q1974" i="2"/>
  <c r="Q1975" i="2"/>
  <c r="Q1976" i="2"/>
  <c r="Q1977" i="2"/>
  <c r="Q1978" i="2"/>
  <c r="Q1979" i="2"/>
  <c r="Q1980" i="2"/>
  <c r="Q1981" i="2"/>
  <c r="Q1982" i="2"/>
  <c r="Q1983" i="2"/>
  <c r="Q1984" i="2"/>
  <c r="Q1985" i="2"/>
  <c r="Q1986" i="2"/>
  <c r="Q1987" i="2"/>
  <c r="Q1988" i="2"/>
  <c r="Q1989" i="2"/>
  <c r="Q1990" i="2"/>
  <c r="Q1991" i="2"/>
  <c r="Q1992" i="2"/>
  <c r="Q1993" i="2"/>
  <c r="Q1994" i="2"/>
  <c r="Q1995" i="2"/>
  <c r="Q1996" i="2"/>
  <c r="Q1997" i="2"/>
  <c r="Q1998" i="2"/>
  <c r="Q1999" i="2"/>
  <c r="Q2000" i="2"/>
  <c r="Q2001" i="2"/>
  <c r="Q2002" i="2"/>
  <c r="Q2003" i="2"/>
  <c r="Q2004" i="2"/>
  <c r="Q2005" i="2"/>
  <c r="Q2006" i="2"/>
  <c r="Q2007" i="2"/>
  <c r="Q2008" i="2"/>
  <c r="Q2009" i="2"/>
  <c r="Q2010" i="2"/>
  <c r="Q2011" i="2"/>
  <c r="Q2012" i="2"/>
  <c r="Q2013" i="2"/>
  <c r="Q2014" i="2"/>
  <c r="Q2015" i="2"/>
  <c r="Q2016" i="2"/>
  <c r="Q2017" i="2"/>
  <c r="Q2018" i="2"/>
  <c r="Q2019" i="2"/>
  <c r="Q2020" i="2"/>
  <c r="Q2021" i="2"/>
  <c r="Q2022" i="2"/>
  <c r="Q2023" i="2"/>
  <c r="Q2024" i="2"/>
  <c r="Q2025" i="2"/>
  <c r="Q2026" i="2"/>
  <c r="Q2027" i="2"/>
  <c r="Q2028" i="2"/>
  <c r="Q2029" i="2"/>
  <c r="Q2030" i="2"/>
  <c r="Q2031" i="2"/>
  <c r="Q2032" i="2"/>
  <c r="Q2033" i="2"/>
  <c r="Q2034" i="2"/>
  <c r="Q2035" i="2"/>
  <c r="Q2036" i="2"/>
  <c r="Q2037" i="2"/>
  <c r="Q2038" i="2"/>
  <c r="Q2039" i="2"/>
  <c r="Q2040" i="2"/>
  <c r="Q2041" i="2"/>
  <c r="Q2042" i="2"/>
  <c r="Q2043" i="2"/>
  <c r="Q2044" i="2"/>
  <c r="Q2045" i="2"/>
  <c r="Q2046" i="2"/>
  <c r="Q2047" i="2"/>
  <c r="Q2048" i="2"/>
  <c r="Q2049" i="2"/>
  <c r="Q2050" i="2"/>
  <c r="Q2051" i="2"/>
  <c r="Q2052" i="2"/>
  <c r="Q2053" i="2"/>
  <c r="Q2054" i="2"/>
  <c r="Q2055" i="2"/>
  <c r="Q2056" i="2"/>
  <c r="Q2057" i="2"/>
  <c r="Q2058" i="2"/>
  <c r="Q2059" i="2"/>
  <c r="Q2060" i="2"/>
  <c r="Q2061" i="2"/>
  <c r="Q2062" i="2"/>
  <c r="Q2063" i="2"/>
  <c r="Q2064" i="2"/>
  <c r="Q2065" i="2"/>
  <c r="Q2066" i="2"/>
  <c r="Q2067" i="2"/>
  <c r="Q2068" i="2"/>
  <c r="Q2069" i="2"/>
  <c r="Q2070" i="2"/>
  <c r="Q2071" i="2"/>
  <c r="Q2072" i="2"/>
  <c r="Q2073" i="2"/>
  <c r="Q2074" i="2"/>
  <c r="Q2075" i="2"/>
  <c r="Q2076" i="2"/>
  <c r="Q2077" i="2"/>
  <c r="Q2078" i="2"/>
  <c r="Q2079" i="2"/>
  <c r="Q2080" i="2"/>
  <c r="Q2081" i="2"/>
  <c r="Q2082" i="2"/>
  <c r="Q2083" i="2"/>
  <c r="Q2084" i="2"/>
  <c r="Q2085" i="2"/>
  <c r="Q2086" i="2"/>
  <c r="Q2087" i="2"/>
  <c r="Q2088" i="2"/>
  <c r="Q2089" i="2"/>
  <c r="Q2090" i="2"/>
  <c r="Q2091" i="2"/>
  <c r="Q2092" i="2"/>
  <c r="Q2093" i="2"/>
  <c r="Q2094" i="2"/>
  <c r="Q2095" i="2"/>
  <c r="Q2096" i="2"/>
  <c r="Q2097" i="2"/>
  <c r="Q2098" i="2"/>
  <c r="Q2099" i="2"/>
  <c r="Q2100" i="2"/>
  <c r="Q2101" i="2"/>
  <c r="Q2102" i="2"/>
  <c r="Q2103" i="2"/>
  <c r="Q2104" i="2"/>
  <c r="Q2105" i="2"/>
  <c r="Q2106" i="2"/>
  <c r="Q2107" i="2"/>
  <c r="Q2108" i="2"/>
  <c r="Q2109" i="2"/>
  <c r="Q2110" i="2"/>
  <c r="Q2111" i="2"/>
  <c r="Q2112" i="2"/>
  <c r="Q2113" i="2"/>
  <c r="Q2114" i="2"/>
  <c r="Q2115" i="2"/>
  <c r="Q2116" i="2"/>
  <c r="Q2117" i="2"/>
  <c r="Q2118" i="2"/>
  <c r="Q2119" i="2"/>
  <c r="Q2120" i="2"/>
  <c r="Q2121" i="2"/>
  <c r="Q2122" i="2"/>
  <c r="Q2123" i="2"/>
  <c r="Q2124" i="2"/>
  <c r="Q2125" i="2"/>
  <c r="Q2126" i="2"/>
  <c r="Q2127" i="2"/>
  <c r="Q2128" i="2"/>
  <c r="Q2129" i="2"/>
  <c r="Q2130" i="2"/>
  <c r="Q2131" i="2"/>
  <c r="Q2132" i="2"/>
  <c r="Q2133" i="2"/>
  <c r="Q2134" i="2"/>
  <c r="Q2135" i="2"/>
  <c r="Q2136" i="2"/>
  <c r="Q2137" i="2"/>
  <c r="Q2138" i="2"/>
  <c r="Q2139" i="2"/>
  <c r="Q2140" i="2"/>
  <c r="Q2141" i="2"/>
  <c r="Q2142" i="2"/>
  <c r="Q2143" i="2"/>
  <c r="Q2144" i="2"/>
  <c r="Q2145" i="2"/>
  <c r="Q2146" i="2"/>
  <c r="Q2147" i="2"/>
  <c r="Q2148" i="2"/>
  <c r="Q2149" i="2"/>
  <c r="Q2150" i="2"/>
  <c r="Q2151" i="2"/>
  <c r="Q2152" i="2"/>
  <c r="Q2153" i="2"/>
  <c r="Q2154" i="2"/>
  <c r="Q2155" i="2"/>
  <c r="Q2156" i="2"/>
  <c r="Q2157" i="2"/>
  <c r="Q2158" i="2"/>
  <c r="Q2159" i="2"/>
  <c r="Q2160" i="2"/>
  <c r="Q2161" i="2"/>
  <c r="Q2162" i="2"/>
  <c r="Q2163" i="2"/>
  <c r="Q2164" i="2"/>
  <c r="Q2165" i="2"/>
  <c r="Q2166" i="2"/>
  <c r="Q2167" i="2"/>
  <c r="Q2168" i="2"/>
  <c r="Q2169" i="2"/>
  <c r="Q2170" i="2"/>
  <c r="Q2171" i="2"/>
  <c r="Q2172" i="2"/>
  <c r="Q2173" i="2"/>
  <c r="Q2174" i="2"/>
  <c r="Q2175" i="2"/>
  <c r="Q2176" i="2"/>
  <c r="Q2177" i="2"/>
  <c r="Q2178" i="2"/>
  <c r="Q2179" i="2"/>
  <c r="Q2180" i="2"/>
  <c r="Q2181" i="2"/>
  <c r="Q2182" i="2"/>
  <c r="Q2183" i="2"/>
  <c r="Q2184" i="2"/>
  <c r="Q2185" i="2"/>
  <c r="Q2186" i="2"/>
  <c r="Q2187" i="2"/>
  <c r="Q2188" i="2"/>
  <c r="Q2189" i="2"/>
  <c r="Q2190" i="2"/>
  <c r="Q2191" i="2"/>
  <c r="Q2192" i="2"/>
  <c r="Q2193" i="2"/>
  <c r="Q2194" i="2"/>
  <c r="Q2195" i="2"/>
  <c r="Q2196" i="2"/>
  <c r="Q2197" i="2"/>
  <c r="Q2198" i="2"/>
  <c r="Q2199" i="2"/>
  <c r="Q2200" i="2"/>
  <c r="Q2201" i="2"/>
  <c r="Q2202" i="2"/>
  <c r="Q2203" i="2"/>
  <c r="Q2204" i="2"/>
  <c r="Q2205" i="2"/>
  <c r="Q2206" i="2"/>
  <c r="Q2207" i="2"/>
  <c r="Q2208" i="2"/>
  <c r="Q2209" i="2"/>
  <c r="Q2210" i="2"/>
  <c r="Q2211" i="2"/>
  <c r="Q2212" i="2"/>
  <c r="Q2213" i="2"/>
  <c r="Q2214" i="2"/>
  <c r="Q2215" i="2"/>
  <c r="Q2216" i="2"/>
  <c r="Q2217" i="2"/>
  <c r="Q2218" i="2"/>
  <c r="Q2219" i="2"/>
  <c r="Q2220" i="2"/>
  <c r="Q2221" i="2"/>
  <c r="Q2222" i="2"/>
  <c r="Q2223" i="2"/>
  <c r="Q2224" i="2"/>
  <c r="Q2225" i="2"/>
  <c r="Q2226" i="2"/>
  <c r="Q2227" i="2"/>
  <c r="Q2228" i="2"/>
  <c r="Q2229" i="2"/>
  <c r="Q2230" i="2"/>
  <c r="Q2231" i="2"/>
  <c r="Q2232" i="2"/>
  <c r="Q2233" i="2"/>
  <c r="Q2234" i="2"/>
  <c r="Q2235" i="2"/>
  <c r="Q2236" i="2"/>
  <c r="Q2237" i="2"/>
  <c r="Q2238" i="2"/>
  <c r="Q2239" i="2"/>
  <c r="Q2240" i="2"/>
  <c r="Q2241" i="2"/>
  <c r="Q2242" i="2"/>
  <c r="Q2243" i="2"/>
  <c r="Q2244" i="2"/>
  <c r="Q2245" i="2"/>
  <c r="Q2246" i="2"/>
  <c r="Q2247" i="2"/>
  <c r="Q2248" i="2"/>
  <c r="Q2249" i="2"/>
  <c r="Q2250" i="2"/>
  <c r="Q2251" i="2"/>
  <c r="Q2252" i="2"/>
  <c r="Q2253" i="2"/>
  <c r="Q2254" i="2"/>
  <c r="Q2255" i="2"/>
  <c r="Q2256" i="2"/>
  <c r="Q2257" i="2"/>
  <c r="Q2258" i="2"/>
  <c r="Q2259" i="2"/>
  <c r="Q2260" i="2"/>
  <c r="Q2261" i="2"/>
  <c r="Q2262" i="2"/>
  <c r="Q2263" i="2"/>
  <c r="Q2264" i="2"/>
  <c r="Q2265" i="2"/>
  <c r="Q2266" i="2"/>
  <c r="Q2267" i="2"/>
  <c r="Q2268" i="2"/>
  <c r="Q2269" i="2"/>
  <c r="Q2270" i="2"/>
  <c r="Q2271" i="2"/>
  <c r="Q2272" i="2"/>
  <c r="Q2273" i="2"/>
  <c r="Q2274" i="2"/>
  <c r="Q2275" i="2"/>
  <c r="Q2276" i="2"/>
  <c r="Q2277" i="2"/>
  <c r="Q2278" i="2"/>
  <c r="Q2279" i="2"/>
  <c r="Q2280" i="2"/>
  <c r="Q2281" i="2"/>
  <c r="Q2282" i="2"/>
  <c r="Q2283" i="2"/>
  <c r="Q2284" i="2"/>
  <c r="Q2285" i="2"/>
  <c r="Q2286" i="2"/>
  <c r="Q2287" i="2"/>
  <c r="Q2288" i="2"/>
  <c r="Q2289" i="2"/>
  <c r="Q2290" i="2"/>
  <c r="Q2291" i="2"/>
  <c r="Q2292" i="2"/>
  <c r="Q2293" i="2"/>
  <c r="Q2294" i="2"/>
  <c r="Q2295" i="2"/>
  <c r="Q2296" i="2"/>
  <c r="Q2297" i="2"/>
  <c r="Q2298" i="2"/>
  <c r="Q2299" i="2"/>
  <c r="Q2300" i="2"/>
  <c r="Q2301" i="2"/>
  <c r="Q2302" i="2"/>
  <c r="Q2303" i="2"/>
  <c r="Q2304" i="2"/>
  <c r="Q2305" i="2"/>
  <c r="Q2306" i="2"/>
  <c r="Q2307" i="2"/>
  <c r="Q2308" i="2"/>
  <c r="Q2309" i="2"/>
  <c r="Q2310" i="2"/>
  <c r="Q2311" i="2"/>
  <c r="Q2312" i="2"/>
  <c r="Q2313" i="2"/>
  <c r="Q2314" i="2"/>
  <c r="Q2315" i="2"/>
  <c r="Q2316" i="2"/>
  <c r="Q2317" i="2"/>
  <c r="Q2318" i="2"/>
  <c r="Q2319" i="2"/>
  <c r="Q2320" i="2"/>
  <c r="Q2321" i="2"/>
  <c r="Q2322" i="2"/>
  <c r="Q2323" i="2"/>
  <c r="Q2324" i="2"/>
  <c r="Q2325" i="2"/>
  <c r="Q2326" i="2"/>
  <c r="Q2327" i="2"/>
  <c r="Q2328" i="2"/>
  <c r="Q2329" i="2"/>
  <c r="Q2330" i="2"/>
  <c r="Q2331" i="2"/>
  <c r="Q2332" i="2"/>
  <c r="Q2333" i="2"/>
  <c r="Q2334" i="2"/>
  <c r="Q2335" i="2"/>
  <c r="Q2336" i="2"/>
  <c r="Q2337" i="2"/>
  <c r="Q2338" i="2"/>
  <c r="Q2339" i="2"/>
  <c r="Q2340" i="2"/>
  <c r="Q2341" i="2"/>
  <c r="Q2342" i="2"/>
  <c r="Q2343" i="2"/>
  <c r="Q2344" i="2"/>
  <c r="Q2345" i="2"/>
  <c r="Q2346" i="2"/>
  <c r="Q2347" i="2"/>
  <c r="Q2348" i="2"/>
  <c r="Q2349" i="2"/>
  <c r="Q2350" i="2"/>
  <c r="Q2351" i="2"/>
  <c r="Q2352" i="2"/>
  <c r="Q2353" i="2"/>
  <c r="Q2354" i="2"/>
  <c r="Q2355" i="2"/>
  <c r="Q2356" i="2"/>
  <c r="Q2357" i="2"/>
  <c r="Q2358" i="2"/>
  <c r="Q2359" i="2"/>
  <c r="Q2360" i="2"/>
  <c r="Q2361" i="2"/>
  <c r="Q2362" i="2"/>
  <c r="Q2363" i="2"/>
  <c r="Q2364" i="2"/>
  <c r="Q2365" i="2"/>
  <c r="Q2366" i="2"/>
  <c r="Q2367" i="2"/>
  <c r="Q2368" i="2"/>
  <c r="Q2369" i="2"/>
  <c r="Q2370" i="2"/>
  <c r="Q2371" i="2"/>
  <c r="Q2372" i="2"/>
  <c r="Q2373" i="2"/>
  <c r="Q2374" i="2"/>
  <c r="Q2375" i="2"/>
  <c r="Q2376" i="2"/>
  <c r="Q2377" i="2"/>
  <c r="Q2378" i="2"/>
  <c r="Q2379" i="2"/>
  <c r="Q2380" i="2"/>
  <c r="Q2381" i="2"/>
  <c r="Q2382" i="2"/>
  <c r="Q2383" i="2"/>
  <c r="Q2384" i="2"/>
  <c r="Q2385" i="2"/>
  <c r="Q2386" i="2"/>
  <c r="Q2387" i="2"/>
  <c r="Q2388" i="2"/>
  <c r="Q2389" i="2"/>
  <c r="Q2390" i="2"/>
  <c r="Q2391" i="2"/>
  <c r="Q2392" i="2"/>
  <c r="Q2393" i="2"/>
  <c r="Q2394" i="2"/>
  <c r="Q2395" i="2"/>
  <c r="Q2396" i="2"/>
  <c r="Q2397" i="2"/>
  <c r="Q2398" i="2"/>
  <c r="Q2399" i="2"/>
  <c r="Q2400" i="2"/>
  <c r="Q2401" i="2"/>
  <c r="Q2402" i="2"/>
  <c r="Q2403" i="2"/>
  <c r="Q2404" i="2"/>
  <c r="Q2405" i="2"/>
  <c r="Q2406" i="2"/>
  <c r="Q2407" i="2"/>
  <c r="Q2408" i="2"/>
  <c r="Q2409" i="2"/>
  <c r="Q2410" i="2"/>
  <c r="Q2411" i="2"/>
  <c r="Q2412" i="2"/>
  <c r="Q2413" i="2"/>
  <c r="Q2414" i="2"/>
  <c r="Q2415" i="2"/>
  <c r="Q2416" i="2"/>
  <c r="Q2417" i="2"/>
  <c r="Q2418" i="2"/>
  <c r="Q2419" i="2"/>
  <c r="Q2420" i="2"/>
  <c r="Q2421" i="2"/>
  <c r="Q2422" i="2"/>
  <c r="Q2423" i="2"/>
  <c r="Q2424" i="2"/>
  <c r="Q2425" i="2"/>
  <c r="Q2426" i="2"/>
  <c r="Q2427" i="2"/>
  <c r="Q2428" i="2"/>
  <c r="Q2429" i="2"/>
  <c r="Q2430" i="2"/>
  <c r="Q2431" i="2"/>
  <c r="Q2432" i="2"/>
  <c r="Q2433" i="2"/>
  <c r="Q2434" i="2"/>
  <c r="Q2435" i="2"/>
  <c r="Q2436" i="2"/>
  <c r="Q2437" i="2"/>
  <c r="Q2438" i="2"/>
  <c r="Q2439" i="2"/>
  <c r="Q2440" i="2"/>
  <c r="Q2441" i="2"/>
  <c r="Q2442" i="2"/>
  <c r="Q2443" i="2"/>
  <c r="Q2444" i="2"/>
  <c r="Q2445" i="2"/>
  <c r="Q2446" i="2"/>
  <c r="Q2447" i="2"/>
  <c r="Q2448" i="2"/>
  <c r="Q2449" i="2"/>
  <c r="Q2450" i="2"/>
  <c r="Q2451" i="2"/>
  <c r="Q2452" i="2"/>
  <c r="Q2453" i="2"/>
  <c r="Q2454" i="2"/>
  <c r="Q2455" i="2"/>
  <c r="Q2456" i="2"/>
  <c r="Q2457" i="2"/>
  <c r="Q2458" i="2"/>
  <c r="Q2459" i="2"/>
  <c r="Q2460" i="2"/>
  <c r="Q2461" i="2"/>
  <c r="Q2462" i="2"/>
  <c r="Q2463" i="2"/>
  <c r="Q2464" i="2"/>
  <c r="Q2465" i="2"/>
  <c r="Q2466" i="2"/>
  <c r="Q2467" i="2"/>
  <c r="Q2468" i="2"/>
  <c r="Q2469" i="2"/>
  <c r="Q2470" i="2"/>
  <c r="Q2471" i="2"/>
  <c r="Q2472" i="2"/>
  <c r="Q2473" i="2"/>
  <c r="Q2474" i="2"/>
  <c r="Q2475" i="2"/>
  <c r="Q2476" i="2"/>
  <c r="Q2477" i="2"/>
  <c r="Q2478" i="2"/>
  <c r="Q2479" i="2"/>
  <c r="Q2480" i="2"/>
  <c r="Q2481" i="2"/>
  <c r="Q2482" i="2"/>
  <c r="Q2483" i="2"/>
  <c r="Q2484" i="2"/>
  <c r="Q2485" i="2"/>
  <c r="Q2486" i="2"/>
  <c r="Q2487" i="2"/>
  <c r="Q2488" i="2"/>
  <c r="Q2489" i="2"/>
  <c r="Q2490" i="2"/>
  <c r="Q2491" i="2"/>
  <c r="Q2492" i="2"/>
  <c r="Q2493" i="2"/>
  <c r="Q2494" i="2"/>
  <c r="Q2495" i="2"/>
  <c r="Q2496" i="2"/>
  <c r="Q2497" i="2"/>
  <c r="Q2498" i="2"/>
  <c r="Q2499" i="2"/>
  <c r="Q2500" i="2"/>
  <c r="Q2501" i="2"/>
  <c r="Q2502" i="2"/>
  <c r="Q2503" i="2"/>
  <c r="Q2504" i="2"/>
  <c r="Q2505" i="2"/>
  <c r="Q2506" i="2"/>
  <c r="Q2507" i="2"/>
  <c r="Q2508" i="2"/>
  <c r="Q2509" i="2"/>
  <c r="Q2510" i="2"/>
  <c r="AW12" i="4" l="1"/>
  <c r="T193" i="2"/>
  <c r="X193" i="2" s="1"/>
  <c r="T449" i="2"/>
  <c r="X449" i="2" s="1"/>
  <c r="T887" i="2"/>
  <c r="X887" i="2" s="1"/>
  <c r="T1656" i="2"/>
  <c r="X1656" i="2" s="1"/>
  <c r="T257" i="2"/>
  <c r="X257" i="2" s="1"/>
  <c r="T513" i="2"/>
  <c r="T1059" i="2"/>
  <c r="X1059" i="2" s="1"/>
  <c r="T1784" i="2"/>
  <c r="X1784" i="2" s="1"/>
  <c r="T65" i="2"/>
  <c r="X65" i="2" s="1"/>
  <c r="T321" i="2"/>
  <c r="T631" i="2"/>
  <c r="X631" i="2" s="1"/>
  <c r="T1400" i="2"/>
  <c r="X1400" i="2" s="1"/>
  <c r="T129" i="2"/>
  <c r="X129" i="2" s="1"/>
  <c r="T385" i="2"/>
  <c r="X385" i="2" s="1"/>
  <c r="T759" i="2"/>
  <c r="X759" i="2" s="1"/>
  <c r="T1528" i="2"/>
  <c r="X1528" i="2" s="1"/>
  <c r="R244" i="2"/>
  <c r="S244" i="2" s="1"/>
  <c r="T2222" i="2"/>
  <c r="X2222" i="2" s="1"/>
  <c r="T17" i="2"/>
  <c r="X17" i="2" s="1"/>
  <c r="T81" i="2"/>
  <c r="X81" i="2" s="1"/>
  <c r="T145" i="2"/>
  <c r="X145" i="2" s="1"/>
  <c r="T209" i="2"/>
  <c r="X209" i="2" s="1"/>
  <c r="T273" i="2"/>
  <c r="X273" i="2" s="1"/>
  <c r="T337" i="2"/>
  <c r="X337" i="2" s="1"/>
  <c r="T401" i="2"/>
  <c r="X401" i="2" s="1"/>
  <c r="T465" i="2"/>
  <c r="X465" i="2" s="1"/>
  <c r="T535" i="2"/>
  <c r="X535" i="2" s="1"/>
  <c r="T663" i="2"/>
  <c r="X663" i="2" s="1"/>
  <c r="T791" i="2"/>
  <c r="X791" i="2" s="1"/>
  <c r="T919" i="2"/>
  <c r="X919" i="2" s="1"/>
  <c r="T1304" i="2"/>
  <c r="X1304" i="2" s="1"/>
  <c r="T1432" i="2"/>
  <c r="X1432" i="2" s="1"/>
  <c r="T1560" i="2"/>
  <c r="X1560" i="2" s="1"/>
  <c r="T1688" i="2"/>
  <c r="X1688" i="2" s="1"/>
  <c r="T1816" i="2"/>
  <c r="X1816" i="2" s="1"/>
  <c r="T2030" i="2"/>
  <c r="X2030" i="2" s="1"/>
  <c r="T2286" i="2"/>
  <c r="X2286" i="2" s="1"/>
  <c r="U1748" i="2"/>
  <c r="W1748" i="2" s="1"/>
  <c r="T2478" i="2"/>
  <c r="X2478" i="2" s="1"/>
  <c r="R746" i="2"/>
  <c r="S746" i="2" s="1"/>
  <c r="R97" i="2"/>
  <c r="S97" i="2" s="1"/>
  <c r="T33" i="2"/>
  <c r="X33" i="2" s="1"/>
  <c r="T97" i="2"/>
  <c r="X97" i="2" s="1"/>
  <c r="T161" i="2"/>
  <c r="X161" i="2" s="1"/>
  <c r="T225" i="2"/>
  <c r="X225" i="2" s="1"/>
  <c r="T289" i="2"/>
  <c r="X289" i="2" s="1"/>
  <c r="T353" i="2"/>
  <c r="X353" i="2" s="1"/>
  <c r="T417" i="2"/>
  <c r="X417" i="2" s="1"/>
  <c r="T481" i="2"/>
  <c r="X481" i="2" s="1"/>
  <c r="T567" i="2"/>
  <c r="X567" i="2" s="1"/>
  <c r="T695" i="2"/>
  <c r="X695" i="2" s="1"/>
  <c r="T823" i="2"/>
  <c r="X823" i="2" s="1"/>
  <c r="T951" i="2"/>
  <c r="X951" i="2" s="1"/>
  <c r="T1336" i="2"/>
  <c r="X1336" i="2" s="1"/>
  <c r="T1464" i="2"/>
  <c r="X1464" i="2" s="1"/>
  <c r="T1592" i="2"/>
  <c r="X1592" i="2" s="1"/>
  <c r="T1720" i="2"/>
  <c r="X1720" i="2" s="1"/>
  <c r="T1848" i="2"/>
  <c r="X1848" i="2" s="1"/>
  <c r="T2094" i="2"/>
  <c r="X2094" i="2" s="1"/>
  <c r="T2350" i="2"/>
  <c r="X2350" i="2" s="1"/>
  <c r="T1966" i="2"/>
  <c r="X1966" i="2" s="1"/>
  <c r="R2201" i="2"/>
  <c r="S2201" i="2" s="1"/>
  <c r="R17" i="2"/>
  <c r="S17" i="2" s="1"/>
  <c r="T49" i="2"/>
  <c r="X49" i="2" s="1"/>
  <c r="T113" i="2"/>
  <c r="X113" i="2" s="1"/>
  <c r="T177" i="2"/>
  <c r="X177" i="2" s="1"/>
  <c r="T241" i="2"/>
  <c r="X241" i="2" s="1"/>
  <c r="T305" i="2"/>
  <c r="X305" i="2" s="1"/>
  <c r="T369" i="2"/>
  <c r="X369" i="2" s="1"/>
  <c r="T433" i="2"/>
  <c r="X433" i="2" s="1"/>
  <c r="T497" i="2"/>
  <c r="X497" i="2" s="1"/>
  <c r="T599" i="2"/>
  <c r="X599" i="2" s="1"/>
  <c r="T727" i="2"/>
  <c r="X727" i="2" s="1"/>
  <c r="T855" i="2"/>
  <c r="X855" i="2" s="1"/>
  <c r="T983" i="2"/>
  <c r="X983" i="2" s="1"/>
  <c r="T1368" i="2"/>
  <c r="X1368" i="2" s="1"/>
  <c r="T1496" i="2"/>
  <c r="X1496" i="2" s="1"/>
  <c r="T1624" i="2"/>
  <c r="X1624" i="2" s="1"/>
  <c r="T1752" i="2"/>
  <c r="X1752" i="2" s="1"/>
  <c r="T1902" i="2"/>
  <c r="X1902" i="2" s="1"/>
  <c r="T2158" i="2"/>
  <c r="X2158" i="2" s="1"/>
  <c r="T2414" i="2"/>
  <c r="X2414" i="2" s="1"/>
  <c r="U16" i="2"/>
  <c r="W16" i="2" s="1"/>
  <c r="T16" i="2"/>
  <c r="U24" i="2"/>
  <c r="W24" i="2" s="1"/>
  <c r="T24" i="2"/>
  <c r="U32" i="2"/>
  <c r="W32" i="2" s="1"/>
  <c r="T32" i="2"/>
  <c r="U36" i="2"/>
  <c r="W36" i="2" s="1"/>
  <c r="T36" i="2"/>
  <c r="U40" i="2"/>
  <c r="W40" i="2" s="1"/>
  <c r="T40" i="2"/>
  <c r="U48" i="2"/>
  <c r="W48" i="2" s="1"/>
  <c r="T48" i="2"/>
  <c r="U56" i="2"/>
  <c r="W56" i="2" s="1"/>
  <c r="T56" i="2"/>
  <c r="U64" i="2"/>
  <c r="W64" i="2" s="1"/>
  <c r="T64" i="2"/>
  <c r="U72" i="2"/>
  <c r="W72" i="2" s="1"/>
  <c r="T72" i="2"/>
  <c r="U80" i="2"/>
  <c r="W80" i="2" s="1"/>
  <c r="T80" i="2"/>
  <c r="U88" i="2"/>
  <c r="W88" i="2" s="1"/>
  <c r="T88" i="2"/>
  <c r="U96" i="2"/>
  <c r="W96" i="2" s="1"/>
  <c r="T96" i="2"/>
  <c r="U100" i="2"/>
  <c r="W100" i="2" s="1"/>
  <c r="T100" i="2"/>
  <c r="U108" i="2"/>
  <c r="W108" i="2" s="1"/>
  <c r="T108" i="2"/>
  <c r="U116" i="2"/>
  <c r="W116" i="2" s="1"/>
  <c r="T116" i="2"/>
  <c r="U124" i="2"/>
  <c r="W124" i="2" s="1"/>
  <c r="T124" i="2"/>
  <c r="U132" i="2"/>
  <c r="W132" i="2" s="1"/>
  <c r="T132" i="2"/>
  <c r="U140" i="2"/>
  <c r="W140" i="2" s="1"/>
  <c r="T140" i="2"/>
  <c r="U148" i="2"/>
  <c r="W148" i="2" s="1"/>
  <c r="T148" i="2"/>
  <c r="U156" i="2"/>
  <c r="W156" i="2" s="1"/>
  <c r="T156" i="2"/>
  <c r="U164" i="2"/>
  <c r="W164" i="2" s="1"/>
  <c r="T164" i="2"/>
  <c r="U176" i="2"/>
  <c r="W176" i="2" s="1"/>
  <c r="T176" i="2"/>
  <c r="U184" i="2"/>
  <c r="W184" i="2" s="1"/>
  <c r="T184" i="2"/>
  <c r="U192" i="2"/>
  <c r="W192" i="2" s="1"/>
  <c r="T192" i="2"/>
  <c r="U200" i="2"/>
  <c r="W200" i="2" s="1"/>
  <c r="T200" i="2"/>
  <c r="U208" i="2"/>
  <c r="W208" i="2" s="1"/>
  <c r="T208" i="2"/>
  <c r="U216" i="2"/>
  <c r="W216" i="2" s="1"/>
  <c r="T216" i="2"/>
  <c r="U224" i="2"/>
  <c r="W224" i="2" s="1"/>
  <c r="T224" i="2"/>
  <c r="U232" i="2"/>
  <c r="W232" i="2" s="1"/>
  <c r="T232" i="2"/>
  <c r="U240" i="2"/>
  <c r="W240" i="2" s="1"/>
  <c r="T240" i="2"/>
  <c r="U248" i="2"/>
  <c r="W248" i="2" s="1"/>
  <c r="T248" i="2"/>
  <c r="U256" i="2"/>
  <c r="W256" i="2" s="1"/>
  <c r="T256" i="2"/>
  <c r="U264" i="2"/>
  <c r="W264" i="2" s="1"/>
  <c r="T264" i="2"/>
  <c r="U272" i="2"/>
  <c r="W272" i="2" s="1"/>
  <c r="T272" i="2"/>
  <c r="U280" i="2"/>
  <c r="W280" i="2" s="1"/>
  <c r="T280" i="2"/>
  <c r="U288" i="2"/>
  <c r="W288" i="2" s="1"/>
  <c r="T288" i="2"/>
  <c r="U296" i="2"/>
  <c r="W296" i="2" s="1"/>
  <c r="T296" i="2"/>
  <c r="U304" i="2"/>
  <c r="W304" i="2" s="1"/>
  <c r="T304" i="2"/>
  <c r="U312" i="2"/>
  <c r="W312" i="2" s="1"/>
  <c r="T312" i="2"/>
  <c r="U320" i="2"/>
  <c r="W320" i="2" s="1"/>
  <c r="T320" i="2"/>
  <c r="U328" i="2"/>
  <c r="W328" i="2" s="1"/>
  <c r="T328" i="2"/>
  <c r="U336" i="2"/>
  <c r="W336" i="2" s="1"/>
  <c r="T336" i="2"/>
  <c r="U344" i="2"/>
  <c r="W344" i="2" s="1"/>
  <c r="T344" i="2"/>
  <c r="U352" i="2"/>
  <c r="W352" i="2" s="1"/>
  <c r="T352" i="2"/>
  <c r="U360" i="2"/>
  <c r="W360" i="2" s="1"/>
  <c r="T360" i="2"/>
  <c r="U368" i="2"/>
  <c r="W368" i="2" s="1"/>
  <c r="T368" i="2"/>
  <c r="U376" i="2"/>
  <c r="W376" i="2" s="1"/>
  <c r="T376" i="2"/>
  <c r="U384" i="2"/>
  <c r="W384" i="2" s="1"/>
  <c r="T384" i="2"/>
  <c r="U392" i="2"/>
  <c r="W392" i="2" s="1"/>
  <c r="T392" i="2"/>
  <c r="U400" i="2"/>
  <c r="W400" i="2" s="1"/>
  <c r="T400" i="2"/>
  <c r="U412" i="2"/>
  <c r="W412" i="2" s="1"/>
  <c r="T412" i="2"/>
  <c r="U420" i="2"/>
  <c r="W420" i="2" s="1"/>
  <c r="T420" i="2"/>
  <c r="U428" i="2"/>
  <c r="W428" i="2" s="1"/>
  <c r="T428" i="2"/>
  <c r="U436" i="2"/>
  <c r="W436" i="2" s="1"/>
  <c r="T436" i="2"/>
  <c r="U444" i="2"/>
  <c r="W444" i="2" s="1"/>
  <c r="T444" i="2"/>
  <c r="U452" i="2"/>
  <c r="W452" i="2" s="1"/>
  <c r="T452" i="2"/>
  <c r="U460" i="2"/>
  <c r="W460" i="2" s="1"/>
  <c r="T460" i="2"/>
  <c r="U468" i="2"/>
  <c r="W468" i="2" s="1"/>
  <c r="T468" i="2"/>
  <c r="U476" i="2"/>
  <c r="W476" i="2" s="1"/>
  <c r="T476" i="2"/>
  <c r="U484" i="2"/>
  <c r="W484" i="2" s="1"/>
  <c r="T484" i="2"/>
  <c r="U492" i="2"/>
  <c r="W492" i="2" s="1"/>
  <c r="T492" i="2"/>
  <c r="U500" i="2"/>
  <c r="W500" i="2" s="1"/>
  <c r="T500" i="2"/>
  <c r="U508" i="2"/>
  <c r="W508" i="2" s="1"/>
  <c r="T508" i="2"/>
  <c r="U516" i="2"/>
  <c r="W516" i="2" s="1"/>
  <c r="T516" i="2"/>
  <c r="U524" i="2"/>
  <c r="W524" i="2" s="1"/>
  <c r="T524" i="2"/>
  <c r="U532" i="2"/>
  <c r="W532" i="2" s="1"/>
  <c r="T532" i="2"/>
  <c r="U540" i="2"/>
  <c r="W540" i="2" s="1"/>
  <c r="T540" i="2"/>
  <c r="U548" i="2"/>
  <c r="W548" i="2" s="1"/>
  <c r="T548" i="2"/>
  <c r="U556" i="2"/>
  <c r="W556" i="2" s="1"/>
  <c r="T556" i="2"/>
  <c r="U564" i="2"/>
  <c r="W564" i="2" s="1"/>
  <c r="T564" i="2"/>
  <c r="U572" i="2"/>
  <c r="W572" i="2" s="1"/>
  <c r="T572" i="2"/>
  <c r="U580" i="2"/>
  <c r="W580" i="2" s="1"/>
  <c r="T580" i="2"/>
  <c r="U588" i="2"/>
  <c r="W588" i="2" s="1"/>
  <c r="T588" i="2"/>
  <c r="U596" i="2"/>
  <c r="W596" i="2" s="1"/>
  <c r="T596" i="2"/>
  <c r="U604" i="2"/>
  <c r="W604" i="2" s="1"/>
  <c r="T604" i="2"/>
  <c r="U612" i="2"/>
  <c r="W612" i="2" s="1"/>
  <c r="T612" i="2"/>
  <c r="U620" i="2"/>
  <c r="W620" i="2" s="1"/>
  <c r="T620" i="2"/>
  <c r="U628" i="2"/>
  <c r="W628" i="2" s="1"/>
  <c r="T628" i="2"/>
  <c r="U636" i="2"/>
  <c r="W636" i="2" s="1"/>
  <c r="T636" i="2"/>
  <c r="U644" i="2"/>
  <c r="W644" i="2" s="1"/>
  <c r="T644" i="2"/>
  <c r="U652" i="2"/>
  <c r="W652" i="2" s="1"/>
  <c r="T652" i="2"/>
  <c r="U660" i="2"/>
  <c r="W660" i="2" s="1"/>
  <c r="T660" i="2"/>
  <c r="U668" i="2"/>
  <c r="W668" i="2" s="1"/>
  <c r="T668" i="2"/>
  <c r="U676" i="2"/>
  <c r="W676" i="2" s="1"/>
  <c r="T676" i="2"/>
  <c r="U684" i="2"/>
  <c r="W684" i="2" s="1"/>
  <c r="T684" i="2"/>
  <c r="U692" i="2"/>
  <c r="W692" i="2" s="1"/>
  <c r="T692" i="2"/>
  <c r="U700" i="2"/>
  <c r="W700" i="2" s="1"/>
  <c r="T700" i="2"/>
  <c r="U708" i="2"/>
  <c r="W708" i="2" s="1"/>
  <c r="T708" i="2"/>
  <c r="U716" i="2"/>
  <c r="W716" i="2" s="1"/>
  <c r="T716" i="2"/>
  <c r="U724" i="2"/>
  <c r="W724" i="2" s="1"/>
  <c r="T724" i="2"/>
  <c r="U732" i="2"/>
  <c r="W732" i="2" s="1"/>
  <c r="T732" i="2"/>
  <c r="U740" i="2"/>
  <c r="W740" i="2" s="1"/>
  <c r="T740" i="2"/>
  <c r="U748" i="2"/>
  <c r="W748" i="2" s="1"/>
  <c r="T748" i="2"/>
  <c r="U756" i="2"/>
  <c r="W756" i="2" s="1"/>
  <c r="T756" i="2"/>
  <c r="U768" i="2"/>
  <c r="W768" i="2" s="1"/>
  <c r="T768" i="2"/>
  <c r="U776" i="2"/>
  <c r="W776" i="2" s="1"/>
  <c r="T776" i="2"/>
  <c r="U784" i="2"/>
  <c r="W784" i="2" s="1"/>
  <c r="T784" i="2"/>
  <c r="U792" i="2"/>
  <c r="W792" i="2" s="1"/>
  <c r="T792" i="2"/>
  <c r="U800" i="2"/>
  <c r="W800" i="2" s="1"/>
  <c r="T800" i="2"/>
  <c r="U808" i="2"/>
  <c r="W808" i="2" s="1"/>
  <c r="T808" i="2"/>
  <c r="U816" i="2"/>
  <c r="W816" i="2" s="1"/>
  <c r="T816" i="2"/>
  <c r="U824" i="2"/>
  <c r="W824" i="2" s="1"/>
  <c r="T824" i="2"/>
  <c r="U832" i="2"/>
  <c r="W832" i="2" s="1"/>
  <c r="T832" i="2"/>
  <c r="U840" i="2"/>
  <c r="W840" i="2" s="1"/>
  <c r="T840" i="2"/>
  <c r="U848" i="2"/>
  <c r="W848" i="2" s="1"/>
  <c r="T848" i="2"/>
  <c r="U856" i="2"/>
  <c r="W856" i="2" s="1"/>
  <c r="T856" i="2"/>
  <c r="U864" i="2"/>
  <c r="W864" i="2" s="1"/>
  <c r="T864" i="2"/>
  <c r="U872" i="2"/>
  <c r="W872" i="2" s="1"/>
  <c r="T872" i="2"/>
  <c r="U880" i="2"/>
  <c r="W880" i="2" s="1"/>
  <c r="T880" i="2"/>
  <c r="U888" i="2"/>
  <c r="W888" i="2" s="1"/>
  <c r="T888" i="2"/>
  <c r="U896" i="2"/>
  <c r="W896" i="2" s="1"/>
  <c r="T896" i="2"/>
  <c r="U904" i="2"/>
  <c r="W904" i="2" s="1"/>
  <c r="T904" i="2"/>
  <c r="U912" i="2"/>
  <c r="W912" i="2" s="1"/>
  <c r="T912" i="2"/>
  <c r="U920" i="2"/>
  <c r="W920" i="2" s="1"/>
  <c r="T920" i="2"/>
  <c r="U928" i="2"/>
  <c r="W928" i="2" s="1"/>
  <c r="T928" i="2"/>
  <c r="U936" i="2"/>
  <c r="W936" i="2" s="1"/>
  <c r="T936" i="2"/>
  <c r="U944" i="2"/>
  <c r="W944" i="2" s="1"/>
  <c r="T944" i="2"/>
  <c r="U952" i="2"/>
  <c r="W952" i="2" s="1"/>
  <c r="T952" i="2"/>
  <c r="U960" i="2"/>
  <c r="W960" i="2" s="1"/>
  <c r="T960" i="2"/>
  <c r="U968" i="2"/>
  <c r="W968" i="2" s="1"/>
  <c r="T968" i="2"/>
  <c r="U976" i="2"/>
  <c r="W976" i="2" s="1"/>
  <c r="T976" i="2"/>
  <c r="U984" i="2"/>
  <c r="W984" i="2" s="1"/>
  <c r="T984" i="2"/>
  <c r="U992" i="2"/>
  <c r="W992" i="2" s="1"/>
  <c r="T992" i="2"/>
  <c r="U1000" i="2"/>
  <c r="W1000" i="2" s="1"/>
  <c r="T1000" i="2"/>
  <c r="U1024" i="2"/>
  <c r="W1024" i="2" s="1"/>
  <c r="T1024" i="2"/>
  <c r="U1028" i="2"/>
  <c r="W1028" i="2" s="1"/>
  <c r="T1028" i="2"/>
  <c r="U1032" i="2"/>
  <c r="W1032" i="2" s="1"/>
  <c r="T1032" i="2"/>
  <c r="U1052" i="2"/>
  <c r="W1052" i="2" s="1"/>
  <c r="T1052" i="2"/>
  <c r="U1060" i="2"/>
  <c r="W1060" i="2" s="1"/>
  <c r="T1060" i="2"/>
  <c r="U1064" i="2"/>
  <c r="W1064" i="2" s="1"/>
  <c r="T1064" i="2"/>
  <c r="U1088" i="2"/>
  <c r="W1088" i="2" s="1"/>
  <c r="T1088" i="2"/>
  <c r="U1096" i="2"/>
  <c r="W1096" i="2" s="1"/>
  <c r="T1096" i="2"/>
  <c r="U1120" i="2"/>
  <c r="W1120" i="2" s="1"/>
  <c r="T1120" i="2"/>
  <c r="U1128" i="2"/>
  <c r="W1128" i="2" s="1"/>
  <c r="T1128" i="2"/>
  <c r="U1152" i="2"/>
  <c r="W1152" i="2" s="1"/>
  <c r="T1152" i="2"/>
  <c r="U1160" i="2"/>
  <c r="W1160" i="2" s="1"/>
  <c r="T1160" i="2"/>
  <c r="U1180" i="2"/>
  <c r="W1180" i="2" s="1"/>
  <c r="T1180" i="2"/>
  <c r="U1188" i="2"/>
  <c r="W1188" i="2" s="1"/>
  <c r="T1188" i="2"/>
  <c r="T1196" i="2"/>
  <c r="U1196" i="2"/>
  <c r="W1196" i="2" s="1"/>
  <c r="U1200" i="2"/>
  <c r="W1200" i="2" s="1"/>
  <c r="T1200" i="2"/>
  <c r="U1204" i="2"/>
  <c r="W1204" i="2" s="1"/>
  <c r="T1204" i="2"/>
  <c r="U1212" i="2"/>
  <c r="W1212" i="2" s="1"/>
  <c r="T1212" i="2"/>
  <c r="U1220" i="2"/>
  <c r="W1220" i="2" s="1"/>
  <c r="T1220" i="2"/>
  <c r="T1228" i="2"/>
  <c r="U1228" i="2"/>
  <c r="W1228" i="2" s="1"/>
  <c r="U1232" i="2"/>
  <c r="W1232" i="2" s="1"/>
  <c r="T1232" i="2"/>
  <c r="U1236" i="2"/>
  <c r="W1236" i="2" s="1"/>
  <c r="T1236" i="2"/>
  <c r="U1244" i="2"/>
  <c r="W1244" i="2" s="1"/>
  <c r="T1244" i="2"/>
  <c r="U1252" i="2"/>
  <c r="W1252" i="2" s="1"/>
  <c r="T1252" i="2"/>
  <c r="U1260" i="2"/>
  <c r="W1260" i="2" s="1"/>
  <c r="T1260" i="2"/>
  <c r="U1264" i="2"/>
  <c r="W1264" i="2" s="1"/>
  <c r="T1264" i="2"/>
  <c r="U1268" i="2"/>
  <c r="W1268" i="2" s="1"/>
  <c r="T1268" i="2"/>
  <c r="U1276" i="2"/>
  <c r="W1276" i="2" s="1"/>
  <c r="T1276" i="2"/>
  <c r="U1280" i="2"/>
  <c r="W1280" i="2" s="1"/>
  <c r="T1280" i="2"/>
  <c r="T1016" i="2"/>
  <c r="X1016" i="2" s="1"/>
  <c r="U1068" i="2"/>
  <c r="W1068" i="2" s="1"/>
  <c r="R129" i="2"/>
  <c r="S129" i="2" s="1"/>
  <c r="R89" i="2"/>
  <c r="S89" i="2" s="1"/>
  <c r="R57" i="2"/>
  <c r="S57" i="2" s="1"/>
  <c r="R49" i="2"/>
  <c r="S49" i="2" s="1"/>
  <c r="R1572" i="2"/>
  <c r="S1572" i="2" s="1"/>
  <c r="U525" i="2"/>
  <c r="W525" i="2" s="1"/>
  <c r="T525" i="2"/>
  <c r="U529" i="2"/>
  <c r="W529" i="2" s="1"/>
  <c r="T529" i="2"/>
  <c r="U533" i="2"/>
  <c r="W533" i="2" s="1"/>
  <c r="T533" i="2"/>
  <c r="U537" i="2"/>
  <c r="W537" i="2" s="1"/>
  <c r="T537" i="2"/>
  <c r="U541" i="2"/>
  <c r="W541" i="2" s="1"/>
  <c r="T541" i="2"/>
  <c r="U545" i="2"/>
  <c r="W545" i="2" s="1"/>
  <c r="T545" i="2"/>
  <c r="U549" i="2"/>
  <c r="W549" i="2" s="1"/>
  <c r="T549" i="2"/>
  <c r="U553" i="2"/>
  <c r="W553" i="2" s="1"/>
  <c r="T553" i="2"/>
  <c r="U557" i="2"/>
  <c r="W557" i="2" s="1"/>
  <c r="T557" i="2"/>
  <c r="U561" i="2"/>
  <c r="W561" i="2" s="1"/>
  <c r="T561" i="2"/>
  <c r="U565" i="2"/>
  <c r="W565" i="2" s="1"/>
  <c r="T565" i="2"/>
  <c r="U569" i="2"/>
  <c r="W569" i="2" s="1"/>
  <c r="T569" i="2"/>
  <c r="U573" i="2"/>
  <c r="W573" i="2" s="1"/>
  <c r="T573" i="2"/>
  <c r="U577" i="2"/>
  <c r="W577" i="2" s="1"/>
  <c r="T577" i="2"/>
  <c r="U581" i="2"/>
  <c r="W581" i="2" s="1"/>
  <c r="T581" i="2"/>
  <c r="U585" i="2"/>
  <c r="W585" i="2" s="1"/>
  <c r="T585" i="2"/>
  <c r="U589" i="2"/>
  <c r="W589" i="2" s="1"/>
  <c r="T589" i="2"/>
  <c r="U593" i="2"/>
  <c r="W593" i="2" s="1"/>
  <c r="T593" i="2"/>
  <c r="U597" i="2"/>
  <c r="W597" i="2" s="1"/>
  <c r="T597" i="2"/>
  <c r="U601" i="2"/>
  <c r="W601" i="2" s="1"/>
  <c r="T601" i="2"/>
  <c r="U605" i="2"/>
  <c r="W605" i="2" s="1"/>
  <c r="T605" i="2"/>
  <c r="U609" i="2"/>
  <c r="W609" i="2" s="1"/>
  <c r="T609" i="2"/>
  <c r="U613" i="2"/>
  <c r="W613" i="2" s="1"/>
  <c r="T613" i="2"/>
  <c r="U617" i="2"/>
  <c r="W617" i="2" s="1"/>
  <c r="T617" i="2"/>
  <c r="U621" i="2"/>
  <c r="W621" i="2" s="1"/>
  <c r="T621" i="2"/>
  <c r="U625" i="2"/>
  <c r="W625" i="2" s="1"/>
  <c r="T625" i="2"/>
  <c r="U629" i="2"/>
  <c r="W629" i="2" s="1"/>
  <c r="T629" i="2"/>
  <c r="U633" i="2"/>
  <c r="W633" i="2" s="1"/>
  <c r="T633" i="2"/>
  <c r="U637" i="2"/>
  <c r="W637" i="2" s="1"/>
  <c r="T637" i="2"/>
  <c r="U641" i="2"/>
  <c r="W641" i="2" s="1"/>
  <c r="T641" i="2"/>
  <c r="U645" i="2"/>
  <c r="W645" i="2" s="1"/>
  <c r="T645" i="2"/>
  <c r="U649" i="2"/>
  <c r="W649" i="2" s="1"/>
  <c r="T649" i="2"/>
  <c r="U653" i="2"/>
  <c r="W653" i="2" s="1"/>
  <c r="T653" i="2"/>
  <c r="U657" i="2"/>
  <c r="W657" i="2" s="1"/>
  <c r="T657" i="2"/>
  <c r="U661" i="2"/>
  <c r="W661" i="2" s="1"/>
  <c r="T661" i="2"/>
  <c r="U665" i="2"/>
  <c r="W665" i="2" s="1"/>
  <c r="T665" i="2"/>
  <c r="U669" i="2"/>
  <c r="W669" i="2" s="1"/>
  <c r="T669" i="2"/>
  <c r="U673" i="2"/>
  <c r="W673" i="2" s="1"/>
  <c r="T673" i="2"/>
  <c r="U677" i="2"/>
  <c r="W677" i="2" s="1"/>
  <c r="T677" i="2"/>
  <c r="U681" i="2"/>
  <c r="W681" i="2" s="1"/>
  <c r="T681" i="2"/>
  <c r="U685" i="2"/>
  <c r="W685" i="2" s="1"/>
  <c r="T685" i="2"/>
  <c r="U689" i="2"/>
  <c r="W689" i="2" s="1"/>
  <c r="T689" i="2"/>
  <c r="U693" i="2"/>
  <c r="W693" i="2" s="1"/>
  <c r="T693" i="2"/>
  <c r="U697" i="2"/>
  <c r="W697" i="2" s="1"/>
  <c r="T697" i="2"/>
  <c r="U701" i="2"/>
  <c r="W701" i="2" s="1"/>
  <c r="T701" i="2"/>
  <c r="U705" i="2"/>
  <c r="W705" i="2" s="1"/>
  <c r="T705" i="2"/>
  <c r="U709" i="2"/>
  <c r="W709" i="2" s="1"/>
  <c r="T709" i="2"/>
  <c r="U713" i="2"/>
  <c r="W713" i="2" s="1"/>
  <c r="T713" i="2"/>
  <c r="U717" i="2"/>
  <c r="W717" i="2" s="1"/>
  <c r="T717" i="2"/>
  <c r="U721" i="2"/>
  <c r="W721" i="2" s="1"/>
  <c r="T721" i="2"/>
  <c r="U725" i="2"/>
  <c r="W725" i="2" s="1"/>
  <c r="T725" i="2"/>
  <c r="U729" i="2"/>
  <c r="W729" i="2" s="1"/>
  <c r="T729" i="2"/>
  <c r="U733" i="2"/>
  <c r="W733" i="2" s="1"/>
  <c r="T733" i="2"/>
  <c r="U737" i="2"/>
  <c r="W737" i="2" s="1"/>
  <c r="T737" i="2"/>
  <c r="U741" i="2"/>
  <c r="W741" i="2" s="1"/>
  <c r="T741" i="2"/>
  <c r="U745" i="2"/>
  <c r="W745" i="2" s="1"/>
  <c r="T745" i="2"/>
  <c r="U749" i="2"/>
  <c r="W749" i="2" s="1"/>
  <c r="T749" i="2"/>
  <c r="U753" i="2"/>
  <c r="W753" i="2" s="1"/>
  <c r="T753" i="2"/>
  <c r="T21" i="2"/>
  <c r="X21" i="2" s="1"/>
  <c r="T37" i="2"/>
  <c r="X37" i="2" s="1"/>
  <c r="T53" i="2"/>
  <c r="X53" i="2" s="1"/>
  <c r="T69" i="2"/>
  <c r="X69" i="2" s="1"/>
  <c r="T85" i="2"/>
  <c r="X85" i="2" s="1"/>
  <c r="T101" i="2"/>
  <c r="X101" i="2" s="1"/>
  <c r="T117" i="2"/>
  <c r="X117" i="2" s="1"/>
  <c r="T133" i="2"/>
  <c r="X133" i="2" s="1"/>
  <c r="T149" i="2"/>
  <c r="X149" i="2" s="1"/>
  <c r="T165" i="2"/>
  <c r="X165" i="2" s="1"/>
  <c r="T181" i="2"/>
  <c r="X181" i="2" s="1"/>
  <c r="T197" i="2"/>
  <c r="X197" i="2" s="1"/>
  <c r="T213" i="2"/>
  <c r="X213" i="2" s="1"/>
  <c r="T229" i="2"/>
  <c r="X229" i="2" s="1"/>
  <c r="T245" i="2"/>
  <c r="X245" i="2" s="1"/>
  <c r="T261" i="2"/>
  <c r="X261" i="2" s="1"/>
  <c r="T277" i="2"/>
  <c r="X277" i="2" s="1"/>
  <c r="T293" i="2"/>
  <c r="X293" i="2" s="1"/>
  <c r="T309" i="2"/>
  <c r="X309" i="2" s="1"/>
  <c r="T325" i="2"/>
  <c r="X325" i="2" s="1"/>
  <c r="T341" i="2"/>
  <c r="X341" i="2" s="1"/>
  <c r="T357" i="2"/>
  <c r="X357" i="2" s="1"/>
  <c r="T373" i="2"/>
  <c r="X373" i="2" s="1"/>
  <c r="T389" i="2"/>
  <c r="X389" i="2" s="1"/>
  <c r="T405" i="2"/>
  <c r="X405" i="2" s="1"/>
  <c r="T421" i="2"/>
  <c r="X421" i="2" s="1"/>
  <c r="T437" i="2"/>
  <c r="X437" i="2" s="1"/>
  <c r="T453" i="2"/>
  <c r="X453" i="2" s="1"/>
  <c r="T469" i="2"/>
  <c r="X469" i="2" s="1"/>
  <c r="T485" i="2"/>
  <c r="X485" i="2" s="1"/>
  <c r="T501" i="2"/>
  <c r="X501" i="2" s="1"/>
  <c r="T517" i="2"/>
  <c r="X517" i="2" s="1"/>
  <c r="T543" i="2"/>
  <c r="X543" i="2" s="1"/>
  <c r="T575" i="2"/>
  <c r="X575" i="2" s="1"/>
  <c r="T607" i="2"/>
  <c r="X607" i="2" s="1"/>
  <c r="T639" i="2"/>
  <c r="X639" i="2" s="1"/>
  <c r="T671" i="2"/>
  <c r="X671" i="2" s="1"/>
  <c r="T703" i="2"/>
  <c r="X703" i="2" s="1"/>
  <c r="T735" i="2"/>
  <c r="X735" i="2" s="1"/>
  <c r="T767" i="2"/>
  <c r="X767" i="2" s="1"/>
  <c r="T799" i="2"/>
  <c r="X799" i="2" s="1"/>
  <c r="T831" i="2"/>
  <c r="X831" i="2" s="1"/>
  <c r="T863" i="2"/>
  <c r="X863" i="2" s="1"/>
  <c r="T895" i="2"/>
  <c r="X895" i="2" s="1"/>
  <c r="T927" i="2"/>
  <c r="X927" i="2" s="1"/>
  <c r="T959" i="2"/>
  <c r="X959" i="2" s="1"/>
  <c r="T991" i="2"/>
  <c r="X991" i="2" s="1"/>
  <c r="T1027" i="2"/>
  <c r="X1027" i="2" s="1"/>
  <c r="T1080" i="2"/>
  <c r="X1080" i="2" s="1"/>
  <c r="T1208" i="2"/>
  <c r="X1208" i="2" s="1"/>
  <c r="U299" i="2"/>
  <c r="W299" i="2" s="1"/>
  <c r="U20" i="2"/>
  <c r="W20" i="2" s="1"/>
  <c r="T20" i="2"/>
  <c r="U28" i="2"/>
  <c r="W28" i="2" s="1"/>
  <c r="T28" i="2"/>
  <c r="U52" i="2"/>
  <c r="W52" i="2" s="1"/>
  <c r="T52" i="2"/>
  <c r="U60" i="2"/>
  <c r="W60" i="2" s="1"/>
  <c r="T60" i="2"/>
  <c r="U68" i="2"/>
  <c r="W68" i="2" s="1"/>
  <c r="T68" i="2"/>
  <c r="U76" i="2"/>
  <c r="W76" i="2" s="1"/>
  <c r="T76" i="2"/>
  <c r="U84" i="2"/>
  <c r="W84" i="2" s="1"/>
  <c r="T84" i="2"/>
  <c r="U92" i="2"/>
  <c r="W92" i="2" s="1"/>
  <c r="T92" i="2"/>
  <c r="U104" i="2"/>
  <c r="W104" i="2" s="1"/>
  <c r="T104" i="2"/>
  <c r="U112" i="2"/>
  <c r="W112" i="2" s="1"/>
  <c r="T112" i="2"/>
  <c r="U120" i="2"/>
  <c r="W120" i="2" s="1"/>
  <c r="T120" i="2"/>
  <c r="U128" i="2"/>
  <c r="W128" i="2" s="1"/>
  <c r="T128" i="2"/>
  <c r="U136" i="2"/>
  <c r="W136" i="2" s="1"/>
  <c r="T136" i="2"/>
  <c r="U144" i="2"/>
  <c r="W144" i="2" s="1"/>
  <c r="T144" i="2"/>
  <c r="U152" i="2"/>
  <c r="W152" i="2" s="1"/>
  <c r="T152" i="2"/>
  <c r="U160" i="2"/>
  <c r="W160" i="2" s="1"/>
  <c r="T160" i="2"/>
  <c r="U168" i="2"/>
  <c r="W168" i="2" s="1"/>
  <c r="T168" i="2"/>
  <c r="U172" i="2"/>
  <c r="W172" i="2" s="1"/>
  <c r="T172" i="2"/>
  <c r="U180" i="2"/>
  <c r="W180" i="2" s="1"/>
  <c r="T180" i="2"/>
  <c r="U188" i="2"/>
  <c r="W188" i="2" s="1"/>
  <c r="T188" i="2"/>
  <c r="U196" i="2"/>
  <c r="W196" i="2" s="1"/>
  <c r="T196" i="2"/>
  <c r="U204" i="2"/>
  <c r="W204" i="2" s="1"/>
  <c r="T204" i="2"/>
  <c r="U212" i="2"/>
  <c r="W212" i="2" s="1"/>
  <c r="T212" i="2"/>
  <c r="U220" i="2"/>
  <c r="W220" i="2" s="1"/>
  <c r="T220" i="2"/>
  <c r="U228" i="2"/>
  <c r="W228" i="2" s="1"/>
  <c r="T228" i="2"/>
  <c r="U236" i="2"/>
  <c r="W236" i="2" s="1"/>
  <c r="T236" i="2"/>
  <c r="U244" i="2"/>
  <c r="W244" i="2" s="1"/>
  <c r="T244" i="2"/>
  <c r="U252" i="2"/>
  <c r="W252" i="2" s="1"/>
  <c r="T252" i="2"/>
  <c r="U260" i="2"/>
  <c r="W260" i="2" s="1"/>
  <c r="T260" i="2"/>
  <c r="U268" i="2"/>
  <c r="W268" i="2" s="1"/>
  <c r="T268" i="2"/>
  <c r="U276" i="2"/>
  <c r="W276" i="2" s="1"/>
  <c r="T276" i="2"/>
  <c r="U284" i="2"/>
  <c r="W284" i="2" s="1"/>
  <c r="T284" i="2"/>
  <c r="U292" i="2"/>
  <c r="W292" i="2" s="1"/>
  <c r="T292" i="2"/>
  <c r="U300" i="2"/>
  <c r="W300" i="2" s="1"/>
  <c r="T300" i="2"/>
  <c r="U308" i="2"/>
  <c r="W308" i="2" s="1"/>
  <c r="T308" i="2"/>
  <c r="U316" i="2"/>
  <c r="W316" i="2" s="1"/>
  <c r="T316" i="2"/>
  <c r="U324" i="2"/>
  <c r="W324" i="2" s="1"/>
  <c r="T324" i="2"/>
  <c r="U332" i="2"/>
  <c r="W332" i="2" s="1"/>
  <c r="T332" i="2"/>
  <c r="U340" i="2"/>
  <c r="W340" i="2" s="1"/>
  <c r="T340" i="2"/>
  <c r="U348" i="2"/>
  <c r="W348" i="2" s="1"/>
  <c r="T348" i="2"/>
  <c r="U356" i="2"/>
  <c r="W356" i="2" s="1"/>
  <c r="T356" i="2"/>
  <c r="U364" i="2"/>
  <c r="W364" i="2" s="1"/>
  <c r="T364" i="2"/>
  <c r="U372" i="2"/>
  <c r="W372" i="2" s="1"/>
  <c r="T372" i="2"/>
  <c r="U380" i="2"/>
  <c r="W380" i="2" s="1"/>
  <c r="T380" i="2"/>
  <c r="U388" i="2"/>
  <c r="W388" i="2" s="1"/>
  <c r="T388" i="2"/>
  <c r="U396" i="2"/>
  <c r="W396" i="2" s="1"/>
  <c r="T396" i="2"/>
  <c r="U404" i="2"/>
  <c r="W404" i="2" s="1"/>
  <c r="T404" i="2"/>
  <c r="U408" i="2"/>
  <c r="W408" i="2" s="1"/>
  <c r="T408" i="2"/>
  <c r="U416" i="2"/>
  <c r="W416" i="2" s="1"/>
  <c r="T416" i="2"/>
  <c r="U424" i="2"/>
  <c r="W424" i="2" s="1"/>
  <c r="T424" i="2"/>
  <c r="U432" i="2"/>
  <c r="W432" i="2" s="1"/>
  <c r="T432" i="2"/>
  <c r="U440" i="2"/>
  <c r="W440" i="2" s="1"/>
  <c r="T440" i="2"/>
  <c r="U448" i="2"/>
  <c r="W448" i="2" s="1"/>
  <c r="T448" i="2"/>
  <c r="U456" i="2"/>
  <c r="W456" i="2" s="1"/>
  <c r="T456" i="2"/>
  <c r="U464" i="2"/>
  <c r="W464" i="2" s="1"/>
  <c r="T464" i="2"/>
  <c r="U472" i="2"/>
  <c r="W472" i="2" s="1"/>
  <c r="T472" i="2"/>
  <c r="U480" i="2"/>
  <c r="W480" i="2" s="1"/>
  <c r="T480" i="2"/>
  <c r="U488" i="2"/>
  <c r="W488" i="2" s="1"/>
  <c r="T488" i="2"/>
  <c r="U496" i="2"/>
  <c r="W496" i="2" s="1"/>
  <c r="T496" i="2"/>
  <c r="U504" i="2"/>
  <c r="W504" i="2" s="1"/>
  <c r="T504" i="2"/>
  <c r="U512" i="2"/>
  <c r="W512" i="2" s="1"/>
  <c r="T512" i="2"/>
  <c r="U520" i="2"/>
  <c r="W520" i="2" s="1"/>
  <c r="T520" i="2"/>
  <c r="U528" i="2"/>
  <c r="W528" i="2" s="1"/>
  <c r="T528" i="2"/>
  <c r="U536" i="2"/>
  <c r="W536" i="2" s="1"/>
  <c r="T536" i="2"/>
  <c r="U544" i="2"/>
  <c r="W544" i="2" s="1"/>
  <c r="T544" i="2"/>
  <c r="U552" i="2"/>
  <c r="W552" i="2" s="1"/>
  <c r="T552" i="2"/>
  <c r="U560" i="2"/>
  <c r="W560" i="2" s="1"/>
  <c r="T560" i="2"/>
  <c r="U568" i="2"/>
  <c r="W568" i="2" s="1"/>
  <c r="T568" i="2"/>
  <c r="U576" i="2"/>
  <c r="W576" i="2" s="1"/>
  <c r="T576" i="2"/>
  <c r="U584" i="2"/>
  <c r="W584" i="2" s="1"/>
  <c r="T584" i="2"/>
  <c r="U592" i="2"/>
  <c r="W592" i="2" s="1"/>
  <c r="T592" i="2"/>
  <c r="U600" i="2"/>
  <c r="W600" i="2" s="1"/>
  <c r="T600" i="2"/>
  <c r="U608" i="2"/>
  <c r="W608" i="2" s="1"/>
  <c r="T608" i="2"/>
  <c r="U616" i="2"/>
  <c r="W616" i="2" s="1"/>
  <c r="T616" i="2"/>
  <c r="U624" i="2"/>
  <c r="W624" i="2" s="1"/>
  <c r="T624" i="2"/>
  <c r="U632" i="2"/>
  <c r="W632" i="2" s="1"/>
  <c r="T632" i="2"/>
  <c r="U640" i="2"/>
  <c r="W640" i="2" s="1"/>
  <c r="T640" i="2"/>
  <c r="U648" i="2"/>
  <c r="W648" i="2" s="1"/>
  <c r="T648" i="2"/>
  <c r="U656" i="2"/>
  <c r="W656" i="2" s="1"/>
  <c r="T656" i="2"/>
  <c r="U664" i="2"/>
  <c r="W664" i="2" s="1"/>
  <c r="T664" i="2"/>
  <c r="U672" i="2"/>
  <c r="W672" i="2" s="1"/>
  <c r="T672" i="2"/>
  <c r="U680" i="2"/>
  <c r="W680" i="2" s="1"/>
  <c r="T680" i="2"/>
  <c r="U688" i="2"/>
  <c r="W688" i="2" s="1"/>
  <c r="T688" i="2"/>
  <c r="U696" i="2"/>
  <c r="W696" i="2" s="1"/>
  <c r="T696" i="2"/>
  <c r="U704" i="2"/>
  <c r="W704" i="2" s="1"/>
  <c r="T704" i="2"/>
  <c r="U712" i="2"/>
  <c r="W712" i="2" s="1"/>
  <c r="T712" i="2"/>
  <c r="U720" i="2"/>
  <c r="W720" i="2" s="1"/>
  <c r="T720" i="2"/>
  <c r="U728" i="2"/>
  <c r="W728" i="2" s="1"/>
  <c r="T728" i="2"/>
  <c r="U736" i="2"/>
  <c r="W736" i="2" s="1"/>
  <c r="T736" i="2"/>
  <c r="U744" i="2"/>
  <c r="W744" i="2" s="1"/>
  <c r="T744" i="2"/>
  <c r="U752" i="2"/>
  <c r="W752" i="2" s="1"/>
  <c r="T752" i="2"/>
  <c r="U760" i="2"/>
  <c r="W760" i="2" s="1"/>
  <c r="T760" i="2"/>
  <c r="U764" i="2"/>
  <c r="W764" i="2" s="1"/>
  <c r="T764" i="2"/>
  <c r="U772" i="2"/>
  <c r="W772" i="2" s="1"/>
  <c r="T772" i="2"/>
  <c r="U780" i="2"/>
  <c r="W780" i="2" s="1"/>
  <c r="T780" i="2"/>
  <c r="U788" i="2"/>
  <c r="W788" i="2" s="1"/>
  <c r="T788" i="2"/>
  <c r="U796" i="2"/>
  <c r="W796" i="2" s="1"/>
  <c r="T796" i="2"/>
  <c r="U804" i="2"/>
  <c r="W804" i="2" s="1"/>
  <c r="T804" i="2"/>
  <c r="U812" i="2"/>
  <c r="W812" i="2" s="1"/>
  <c r="T812" i="2"/>
  <c r="U820" i="2"/>
  <c r="W820" i="2" s="1"/>
  <c r="T820" i="2"/>
  <c r="U828" i="2"/>
  <c r="W828" i="2" s="1"/>
  <c r="T828" i="2"/>
  <c r="U836" i="2"/>
  <c r="W836" i="2" s="1"/>
  <c r="T836" i="2"/>
  <c r="U844" i="2"/>
  <c r="W844" i="2" s="1"/>
  <c r="T844" i="2"/>
  <c r="U852" i="2"/>
  <c r="W852" i="2" s="1"/>
  <c r="T852" i="2"/>
  <c r="U860" i="2"/>
  <c r="W860" i="2" s="1"/>
  <c r="T860" i="2"/>
  <c r="U868" i="2"/>
  <c r="W868" i="2" s="1"/>
  <c r="T868" i="2"/>
  <c r="U876" i="2"/>
  <c r="W876" i="2" s="1"/>
  <c r="T876" i="2"/>
  <c r="U884" i="2"/>
  <c r="W884" i="2" s="1"/>
  <c r="T884" i="2"/>
  <c r="U892" i="2"/>
  <c r="W892" i="2" s="1"/>
  <c r="T892" i="2"/>
  <c r="U900" i="2"/>
  <c r="W900" i="2" s="1"/>
  <c r="T900" i="2"/>
  <c r="U908" i="2"/>
  <c r="W908" i="2" s="1"/>
  <c r="T908" i="2"/>
  <c r="U916" i="2"/>
  <c r="W916" i="2" s="1"/>
  <c r="T916" i="2"/>
  <c r="U924" i="2"/>
  <c r="W924" i="2" s="1"/>
  <c r="T924" i="2"/>
  <c r="U932" i="2"/>
  <c r="W932" i="2" s="1"/>
  <c r="T932" i="2"/>
  <c r="U940" i="2"/>
  <c r="W940" i="2" s="1"/>
  <c r="T940" i="2"/>
  <c r="U948" i="2"/>
  <c r="W948" i="2" s="1"/>
  <c r="T948" i="2"/>
  <c r="U956" i="2"/>
  <c r="W956" i="2" s="1"/>
  <c r="T956" i="2"/>
  <c r="U964" i="2"/>
  <c r="W964" i="2" s="1"/>
  <c r="T964" i="2"/>
  <c r="U972" i="2"/>
  <c r="W972" i="2" s="1"/>
  <c r="T972" i="2"/>
  <c r="U980" i="2"/>
  <c r="W980" i="2" s="1"/>
  <c r="T980" i="2"/>
  <c r="U988" i="2"/>
  <c r="W988" i="2" s="1"/>
  <c r="T988" i="2"/>
  <c r="U996" i="2"/>
  <c r="W996" i="2" s="1"/>
  <c r="T996" i="2"/>
  <c r="U1004" i="2"/>
  <c r="W1004" i="2" s="1"/>
  <c r="T1004" i="2"/>
  <c r="U1008" i="2"/>
  <c r="W1008" i="2" s="1"/>
  <c r="T1008" i="2"/>
  <c r="U1012" i="2"/>
  <c r="W1012" i="2" s="1"/>
  <c r="T1012" i="2"/>
  <c r="U1020" i="2"/>
  <c r="W1020" i="2" s="1"/>
  <c r="T1020" i="2"/>
  <c r="U1040" i="2"/>
  <c r="W1040" i="2" s="1"/>
  <c r="T1040" i="2"/>
  <c r="U1044" i="2"/>
  <c r="W1044" i="2" s="1"/>
  <c r="T1044" i="2"/>
  <c r="U1056" i="2"/>
  <c r="W1056" i="2" s="1"/>
  <c r="T1056" i="2"/>
  <c r="U1072" i="2"/>
  <c r="W1072" i="2" s="1"/>
  <c r="T1072" i="2"/>
  <c r="U1076" i="2"/>
  <c r="W1076" i="2" s="1"/>
  <c r="T1076" i="2"/>
  <c r="U1084" i="2"/>
  <c r="W1084" i="2" s="1"/>
  <c r="T1084" i="2"/>
  <c r="U1092" i="2"/>
  <c r="W1092" i="2" s="1"/>
  <c r="T1092" i="2"/>
  <c r="T1100" i="2"/>
  <c r="U1100" i="2"/>
  <c r="W1100" i="2" s="1"/>
  <c r="U1104" i="2"/>
  <c r="W1104" i="2" s="1"/>
  <c r="T1104" i="2"/>
  <c r="U1108" i="2"/>
  <c r="W1108" i="2" s="1"/>
  <c r="T1108" i="2"/>
  <c r="U1116" i="2"/>
  <c r="W1116" i="2" s="1"/>
  <c r="T1116" i="2"/>
  <c r="U1124" i="2"/>
  <c r="W1124" i="2" s="1"/>
  <c r="T1124" i="2"/>
  <c r="U1132" i="2"/>
  <c r="W1132" i="2" s="1"/>
  <c r="T1132" i="2"/>
  <c r="U1136" i="2"/>
  <c r="W1136" i="2" s="1"/>
  <c r="T1136" i="2"/>
  <c r="U1140" i="2"/>
  <c r="W1140" i="2" s="1"/>
  <c r="T1140" i="2"/>
  <c r="U1148" i="2"/>
  <c r="W1148" i="2" s="1"/>
  <c r="T1148" i="2"/>
  <c r="U1156" i="2"/>
  <c r="W1156" i="2" s="1"/>
  <c r="T1156" i="2"/>
  <c r="U1164" i="2"/>
  <c r="W1164" i="2" s="1"/>
  <c r="T1164" i="2"/>
  <c r="U1168" i="2"/>
  <c r="W1168" i="2" s="1"/>
  <c r="T1168" i="2"/>
  <c r="U1172" i="2"/>
  <c r="W1172" i="2" s="1"/>
  <c r="T1172" i="2"/>
  <c r="U1184" i="2"/>
  <c r="W1184" i="2" s="1"/>
  <c r="T1184" i="2"/>
  <c r="U1192" i="2"/>
  <c r="W1192" i="2" s="1"/>
  <c r="T1192" i="2"/>
  <c r="U1216" i="2"/>
  <c r="W1216" i="2" s="1"/>
  <c r="T1216" i="2"/>
  <c r="U1224" i="2"/>
  <c r="W1224" i="2" s="1"/>
  <c r="T1224" i="2"/>
  <c r="U1248" i="2"/>
  <c r="W1248" i="2" s="1"/>
  <c r="T1248" i="2"/>
  <c r="U1256" i="2"/>
  <c r="W1256" i="2" s="1"/>
  <c r="T1256" i="2"/>
  <c r="U1284" i="2"/>
  <c r="W1284" i="2" s="1"/>
  <c r="T1284" i="2"/>
  <c r="T1176" i="2"/>
  <c r="X1176" i="2" s="1"/>
  <c r="U44" i="2"/>
  <c r="W44" i="2" s="1"/>
  <c r="R1860" i="2"/>
  <c r="S1860" i="2" s="1"/>
  <c r="R1172" i="2"/>
  <c r="S1172" i="2" s="1"/>
  <c r="R612" i="2"/>
  <c r="S612" i="2" s="1"/>
  <c r="R404" i="2"/>
  <c r="S404" i="2" s="1"/>
  <c r="R372" i="2"/>
  <c r="S372" i="2" s="1"/>
  <c r="R212" i="2"/>
  <c r="S212" i="2" s="1"/>
  <c r="R148" i="2"/>
  <c r="S148" i="2" s="1"/>
  <c r="R1383" i="2"/>
  <c r="S1383" i="2" s="1"/>
  <c r="U14" i="2"/>
  <c r="W14" i="2" s="1"/>
  <c r="T14" i="2"/>
  <c r="U18" i="2"/>
  <c r="W18" i="2" s="1"/>
  <c r="T18" i="2"/>
  <c r="U22" i="2"/>
  <c r="W22" i="2" s="1"/>
  <c r="T22" i="2"/>
  <c r="U26" i="2"/>
  <c r="W26" i="2" s="1"/>
  <c r="T26" i="2"/>
  <c r="U30" i="2"/>
  <c r="W30" i="2" s="1"/>
  <c r="T30" i="2"/>
  <c r="U34" i="2"/>
  <c r="W34" i="2" s="1"/>
  <c r="T34" i="2"/>
  <c r="U38" i="2"/>
  <c r="W38" i="2" s="1"/>
  <c r="T38" i="2"/>
  <c r="U42" i="2"/>
  <c r="W42" i="2" s="1"/>
  <c r="T42" i="2"/>
  <c r="U46" i="2"/>
  <c r="W46" i="2" s="1"/>
  <c r="T46" i="2"/>
  <c r="U50" i="2"/>
  <c r="W50" i="2" s="1"/>
  <c r="T50" i="2"/>
  <c r="U54" i="2"/>
  <c r="W54" i="2" s="1"/>
  <c r="T54" i="2"/>
  <c r="U58" i="2"/>
  <c r="W58" i="2" s="1"/>
  <c r="T58" i="2"/>
  <c r="U62" i="2"/>
  <c r="W62" i="2" s="1"/>
  <c r="T62" i="2"/>
  <c r="U66" i="2"/>
  <c r="W66" i="2" s="1"/>
  <c r="T66" i="2"/>
  <c r="U70" i="2"/>
  <c r="W70" i="2" s="1"/>
  <c r="T70" i="2"/>
  <c r="U74" i="2"/>
  <c r="W74" i="2" s="1"/>
  <c r="T74" i="2"/>
  <c r="U78" i="2"/>
  <c r="W78" i="2" s="1"/>
  <c r="T78" i="2"/>
  <c r="U82" i="2"/>
  <c r="W82" i="2" s="1"/>
  <c r="T82" i="2"/>
  <c r="U86" i="2"/>
  <c r="W86" i="2" s="1"/>
  <c r="T86" i="2"/>
  <c r="U90" i="2"/>
  <c r="W90" i="2" s="1"/>
  <c r="T90" i="2"/>
  <c r="U94" i="2"/>
  <c r="W94" i="2" s="1"/>
  <c r="T94" i="2"/>
  <c r="U98" i="2"/>
  <c r="W98" i="2" s="1"/>
  <c r="T98" i="2"/>
  <c r="U102" i="2"/>
  <c r="W102" i="2" s="1"/>
  <c r="T102" i="2"/>
  <c r="U106" i="2"/>
  <c r="W106" i="2" s="1"/>
  <c r="T106" i="2"/>
  <c r="U110" i="2"/>
  <c r="W110" i="2" s="1"/>
  <c r="T110" i="2"/>
  <c r="U114" i="2"/>
  <c r="W114" i="2" s="1"/>
  <c r="T114" i="2"/>
  <c r="U118" i="2"/>
  <c r="W118" i="2" s="1"/>
  <c r="T118" i="2"/>
  <c r="U122" i="2"/>
  <c r="W122" i="2" s="1"/>
  <c r="T122" i="2"/>
  <c r="U126" i="2"/>
  <c r="W126" i="2" s="1"/>
  <c r="T126" i="2"/>
  <c r="U130" i="2"/>
  <c r="W130" i="2" s="1"/>
  <c r="T130" i="2"/>
  <c r="U134" i="2"/>
  <c r="W134" i="2" s="1"/>
  <c r="T134" i="2"/>
  <c r="U138" i="2"/>
  <c r="W138" i="2" s="1"/>
  <c r="T138" i="2"/>
  <c r="U142" i="2"/>
  <c r="W142" i="2" s="1"/>
  <c r="T142" i="2"/>
  <c r="U146" i="2"/>
  <c r="W146" i="2" s="1"/>
  <c r="T146" i="2"/>
  <c r="U150" i="2"/>
  <c r="W150" i="2" s="1"/>
  <c r="T150" i="2"/>
  <c r="U154" i="2"/>
  <c r="W154" i="2" s="1"/>
  <c r="T154" i="2"/>
  <c r="U158" i="2"/>
  <c r="W158" i="2" s="1"/>
  <c r="T158" i="2"/>
  <c r="U162" i="2"/>
  <c r="W162" i="2" s="1"/>
  <c r="T162" i="2"/>
  <c r="U166" i="2"/>
  <c r="W166" i="2" s="1"/>
  <c r="T166" i="2"/>
  <c r="U170" i="2"/>
  <c r="W170" i="2" s="1"/>
  <c r="T170" i="2"/>
  <c r="U174" i="2"/>
  <c r="W174" i="2" s="1"/>
  <c r="T174" i="2"/>
  <c r="U178" i="2"/>
  <c r="W178" i="2" s="1"/>
  <c r="T178" i="2"/>
  <c r="U182" i="2"/>
  <c r="W182" i="2" s="1"/>
  <c r="T182" i="2"/>
  <c r="U186" i="2"/>
  <c r="W186" i="2" s="1"/>
  <c r="T186" i="2"/>
  <c r="U190" i="2"/>
  <c r="W190" i="2" s="1"/>
  <c r="T190" i="2"/>
  <c r="U194" i="2"/>
  <c r="W194" i="2" s="1"/>
  <c r="T194" i="2"/>
  <c r="U198" i="2"/>
  <c r="W198" i="2" s="1"/>
  <c r="T198" i="2"/>
  <c r="U202" i="2"/>
  <c r="W202" i="2" s="1"/>
  <c r="T202" i="2"/>
  <c r="U206" i="2"/>
  <c r="W206" i="2" s="1"/>
  <c r="T206" i="2"/>
  <c r="U210" i="2"/>
  <c r="W210" i="2" s="1"/>
  <c r="T210" i="2"/>
  <c r="U214" i="2"/>
  <c r="W214" i="2" s="1"/>
  <c r="T214" i="2"/>
  <c r="U218" i="2"/>
  <c r="W218" i="2" s="1"/>
  <c r="T218" i="2"/>
  <c r="U222" i="2"/>
  <c r="W222" i="2" s="1"/>
  <c r="T222" i="2"/>
  <c r="U226" i="2"/>
  <c r="W226" i="2" s="1"/>
  <c r="T226" i="2"/>
  <c r="U230" i="2"/>
  <c r="W230" i="2" s="1"/>
  <c r="T230" i="2"/>
  <c r="U234" i="2"/>
  <c r="W234" i="2" s="1"/>
  <c r="T234" i="2"/>
  <c r="U238" i="2"/>
  <c r="W238" i="2" s="1"/>
  <c r="T238" i="2"/>
  <c r="U242" i="2"/>
  <c r="W242" i="2" s="1"/>
  <c r="T242" i="2"/>
  <c r="U246" i="2"/>
  <c r="W246" i="2" s="1"/>
  <c r="T246" i="2"/>
  <c r="U250" i="2"/>
  <c r="W250" i="2" s="1"/>
  <c r="T250" i="2"/>
  <c r="U254" i="2"/>
  <c r="W254" i="2" s="1"/>
  <c r="T254" i="2"/>
  <c r="U258" i="2"/>
  <c r="W258" i="2" s="1"/>
  <c r="T258" i="2"/>
  <c r="U262" i="2"/>
  <c r="W262" i="2" s="1"/>
  <c r="T262" i="2"/>
  <c r="U266" i="2"/>
  <c r="W266" i="2" s="1"/>
  <c r="T266" i="2"/>
  <c r="U270" i="2"/>
  <c r="W270" i="2" s="1"/>
  <c r="T270" i="2"/>
  <c r="U274" i="2"/>
  <c r="W274" i="2" s="1"/>
  <c r="T274" i="2"/>
  <c r="U278" i="2"/>
  <c r="W278" i="2" s="1"/>
  <c r="T278" i="2"/>
  <c r="U282" i="2"/>
  <c r="W282" i="2" s="1"/>
  <c r="T282" i="2"/>
  <c r="U286" i="2"/>
  <c r="W286" i="2" s="1"/>
  <c r="T286" i="2"/>
  <c r="U290" i="2"/>
  <c r="W290" i="2" s="1"/>
  <c r="T290" i="2"/>
  <c r="U294" i="2"/>
  <c r="W294" i="2" s="1"/>
  <c r="T294" i="2"/>
  <c r="U298" i="2"/>
  <c r="W298" i="2" s="1"/>
  <c r="T298" i="2"/>
  <c r="U302" i="2"/>
  <c r="W302" i="2" s="1"/>
  <c r="T302" i="2"/>
  <c r="U306" i="2"/>
  <c r="W306" i="2" s="1"/>
  <c r="T306" i="2"/>
  <c r="U310" i="2"/>
  <c r="W310" i="2" s="1"/>
  <c r="T310" i="2"/>
  <c r="U314" i="2"/>
  <c r="W314" i="2" s="1"/>
  <c r="T314" i="2"/>
  <c r="U318" i="2"/>
  <c r="W318" i="2" s="1"/>
  <c r="T318" i="2"/>
  <c r="U322" i="2"/>
  <c r="W322" i="2" s="1"/>
  <c r="T322" i="2"/>
  <c r="U326" i="2"/>
  <c r="W326" i="2" s="1"/>
  <c r="T326" i="2"/>
  <c r="U330" i="2"/>
  <c r="W330" i="2" s="1"/>
  <c r="T330" i="2"/>
  <c r="U334" i="2"/>
  <c r="W334" i="2" s="1"/>
  <c r="T334" i="2"/>
  <c r="U338" i="2"/>
  <c r="W338" i="2" s="1"/>
  <c r="T338" i="2"/>
  <c r="U342" i="2"/>
  <c r="W342" i="2" s="1"/>
  <c r="T342" i="2"/>
  <c r="U346" i="2"/>
  <c r="W346" i="2" s="1"/>
  <c r="T346" i="2"/>
  <c r="U350" i="2"/>
  <c r="W350" i="2" s="1"/>
  <c r="T350" i="2"/>
  <c r="U354" i="2"/>
  <c r="W354" i="2" s="1"/>
  <c r="T354" i="2"/>
  <c r="U358" i="2"/>
  <c r="W358" i="2" s="1"/>
  <c r="T358" i="2"/>
  <c r="U362" i="2"/>
  <c r="W362" i="2" s="1"/>
  <c r="T362" i="2"/>
  <c r="U366" i="2"/>
  <c r="W366" i="2" s="1"/>
  <c r="T366" i="2"/>
  <c r="U370" i="2"/>
  <c r="W370" i="2" s="1"/>
  <c r="T370" i="2"/>
  <c r="U374" i="2"/>
  <c r="W374" i="2" s="1"/>
  <c r="T374" i="2"/>
  <c r="U378" i="2"/>
  <c r="W378" i="2" s="1"/>
  <c r="T378" i="2"/>
  <c r="U382" i="2"/>
  <c r="W382" i="2" s="1"/>
  <c r="T382" i="2"/>
  <c r="U386" i="2"/>
  <c r="W386" i="2" s="1"/>
  <c r="T386" i="2"/>
  <c r="U390" i="2"/>
  <c r="W390" i="2" s="1"/>
  <c r="T390" i="2"/>
  <c r="U394" i="2"/>
  <c r="W394" i="2" s="1"/>
  <c r="T394" i="2"/>
  <c r="U398" i="2"/>
  <c r="W398" i="2" s="1"/>
  <c r="T398" i="2"/>
  <c r="U402" i="2"/>
  <c r="W402" i="2" s="1"/>
  <c r="T402" i="2"/>
  <c r="U406" i="2"/>
  <c r="W406" i="2" s="1"/>
  <c r="T406" i="2"/>
  <c r="U410" i="2"/>
  <c r="W410" i="2" s="1"/>
  <c r="T410" i="2"/>
  <c r="U414" i="2"/>
  <c r="W414" i="2" s="1"/>
  <c r="T414" i="2"/>
  <c r="U418" i="2"/>
  <c r="W418" i="2" s="1"/>
  <c r="T418" i="2"/>
  <c r="U422" i="2"/>
  <c r="W422" i="2" s="1"/>
  <c r="T422" i="2"/>
  <c r="U426" i="2"/>
  <c r="W426" i="2" s="1"/>
  <c r="T426" i="2"/>
  <c r="U430" i="2"/>
  <c r="W430" i="2" s="1"/>
  <c r="T430" i="2"/>
  <c r="U434" i="2"/>
  <c r="W434" i="2" s="1"/>
  <c r="T434" i="2"/>
  <c r="U438" i="2"/>
  <c r="W438" i="2" s="1"/>
  <c r="T438" i="2"/>
  <c r="U442" i="2"/>
  <c r="W442" i="2" s="1"/>
  <c r="T442" i="2"/>
  <c r="U446" i="2"/>
  <c r="W446" i="2" s="1"/>
  <c r="T446" i="2"/>
  <c r="U450" i="2"/>
  <c r="W450" i="2" s="1"/>
  <c r="T450" i="2"/>
  <c r="U454" i="2"/>
  <c r="W454" i="2" s="1"/>
  <c r="T454" i="2"/>
  <c r="U458" i="2"/>
  <c r="W458" i="2" s="1"/>
  <c r="T458" i="2"/>
  <c r="U462" i="2"/>
  <c r="W462" i="2" s="1"/>
  <c r="T462" i="2"/>
  <c r="U466" i="2"/>
  <c r="W466" i="2" s="1"/>
  <c r="T466" i="2"/>
  <c r="U470" i="2"/>
  <c r="W470" i="2" s="1"/>
  <c r="T470" i="2"/>
  <c r="U474" i="2"/>
  <c r="W474" i="2" s="1"/>
  <c r="T474" i="2"/>
  <c r="U478" i="2"/>
  <c r="W478" i="2" s="1"/>
  <c r="T478" i="2"/>
  <c r="U482" i="2"/>
  <c r="W482" i="2" s="1"/>
  <c r="T482" i="2"/>
  <c r="U486" i="2"/>
  <c r="W486" i="2" s="1"/>
  <c r="T486" i="2"/>
  <c r="U490" i="2"/>
  <c r="W490" i="2" s="1"/>
  <c r="T490" i="2"/>
  <c r="U494" i="2"/>
  <c r="W494" i="2" s="1"/>
  <c r="T494" i="2"/>
  <c r="U498" i="2"/>
  <c r="W498" i="2" s="1"/>
  <c r="T498" i="2"/>
  <c r="U502" i="2"/>
  <c r="W502" i="2" s="1"/>
  <c r="T502" i="2"/>
  <c r="U506" i="2"/>
  <c r="W506" i="2" s="1"/>
  <c r="T506" i="2"/>
  <c r="U510" i="2"/>
  <c r="W510" i="2" s="1"/>
  <c r="T510" i="2"/>
  <c r="U514" i="2"/>
  <c r="W514" i="2" s="1"/>
  <c r="T514" i="2"/>
  <c r="U518" i="2"/>
  <c r="W518" i="2" s="1"/>
  <c r="T518" i="2"/>
  <c r="U522" i="2"/>
  <c r="W522" i="2" s="1"/>
  <c r="T522" i="2"/>
  <c r="T526" i="2"/>
  <c r="U526" i="2"/>
  <c r="W526" i="2" s="1"/>
  <c r="U530" i="2"/>
  <c r="W530" i="2" s="1"/>
  <c r="T530" i="2"/>
  <c r="U534" i="2"/>
  <c r="W534" i="2" s="1"/>
  <c r="T534" i="2"/>
  <c r="U538" i="2"/>
  <c r="W538" i="2" s="1"/>
  <c r="T538" i="2"/>
  <c r="T542" i="2"/>
  <c r="U542" i="2"/>
  <c r="W542" i="2" s="1"/>
  <c r="U546" i="2"/>
  <c r="W546" i="2" s="1"/>
  <c r="T546" i="2"/>
  <c r="U550" i="2"/>
  <c r="W550" i="2" s="1"/>
  <c r="T550" i="2"/>
  <c r="U554" i="2"/>
  <c r="W554" i="2" s="1"/>
  <c r="T554" i="2"/>
  <c r="T558" i="2"/>
  <c r="U558" i="2"/>
  <c r="W558" i="2" s="1"/>
  <c r="U562" i="2"/>
  <c r="W562" i="2" s="1"/>
  <c r="T562" i="2"/>
  <c r="U566" i="2"/>
  <c r="W566" i="2" s="1"/>
  <c r="T566" i="2"/>
  <c r="U570" i="2"/>
  <c r="W570" i="2" s="1"/>
  <c r="T570" i="2"/>
  <c r="T574" i="2"/>
  <c r="U574" i="2"/>
  <c r="W574" i="2" s="1"/>
  <c r="U578" i="2"/>
  <c r="W578" i="2" s="1"/>
  <c r="T578" i="2"/>
  <c r="U582" i="2"/>
  <c r="W582" i="2" s="1"/>
  <c r="T582" i="2"/>
  <c r="U586" i="2"/>
  <c r="W586" i="2" s="1"/>
  <c r="T586" i="2"/>
  <c r="T590" i="2"/>
  <c r="U590" i="2"/>
  <c r="W590" i="2" s="1"/>
  <c r="U594" i="2"/>
  <c r="W594" i="2" s="1"/>
  <c r="T594" i="2"/>
  <c r="U598" i="2"/>
  <c r="W598" i="2" s="1"/>
  <c r="T598" i="2"/>
  <c r="U602" i="2"/>
  <c r="W602" i="2" s="1"/>
  <c r="T602" i="2"/>
  <c r="T606" i="2"/>
  <c r="U606" i="2"/>
  <c r="W606" i="2" s="1"/>
  <c r="U610" i="2"/>
  <c r="W610" i="2" s="1"/>
  <c r="T610" i="2"/>
  <c r="U614" i="2"/>
  <c r="W614" i="2" s="1"/>
  <c r="T614" i="2"/>
  <c r="U618" i="2"/>
  <c r="W618" i="2" s="1"/>
  <c r="T618" i="2"/>
  <c r="T622" i="2"/>
  <c r="U622" i="2"/>
  <c r="W622" i="2" s="1"/>
  <c r="U626" i="2"/>
  <c r="W626" i="2" s="1"/>
  <c r="T626" i="2"/>
  <c r="U630" i="2"/>
  <c r="W630" i="2" s="1"/>
  <c r="T630" i="2"/>
  <c r="U634" i="2"/>
  <c r="W634" i="2" s="1"/>
  <c r="T634" i="2"/>
  <c r="T638" i="2"/>
  <c r="U638" i="2"/>
  <c r="W638" i="2" s="1"/>
  <c r="U642" i="2"/>
  <c r="W642" i="2" s="1"/>
  <c r="T642" i="2"/>
  <c r="U646" i="2"/>
  <c r="W646" i="2" s="1"/>
  <c r="T646" i="2"/>
  <c r="U650" i="2"/>
  <c r="W650" i="2" s="1"/>
  <c r="T650" i="2"/>
  <c r="T654" i="2"/>
  <c r="U654" i="2"/>
  <c r="W654" i="2" s="1"/>
  <c r="U658" i="2"/>
  <c r="W658" i="2" s="1"/>
  <c r="T658" i="2"/>
  <c r="U662" i="2"/>
  <c r="W662" i="2" s="1"/>
  <c r="T662" i="2"/>
  <c r="U666" i="2"/>
  <c r="W666" i="2" s="1"/>
  <c r="T666" i="2"/>
  <c r="T670" i="2"/>
  <c r="U670" i="2"/>
  <c r="W670" i="2" s="1"/>
  <c r="U674" i="2"/>
  <c r="W674" i="2" s="1"/>
  <c r="T674" i="2"/>
  <c r="U678" i="2"/>
  <c r="W678" i="2" s="1"/>
  <c r="T678" i="2"/>
  <c r="U682" i="2"/>
  <c r="W682" i="2" s="1"/>
  <c r="T682" i="2"/>
  <c r="T686" i="2"/>
  <c r="U686" i="2"/>
  <c r="W686" i="2" s="1"/>
  <c r="U690" i="2"/>
  <c r="W690" i="2" s="1"/>
  <c r="T690" i="2"/>
  <c r="U694" i="2"/>
  <c r="W694" i="2" s="1"/>
  <c r="T694" i="2"/>
  <c r="U698" i="2"/>
  <c r="W698" i="2" s="1"/>
  <c r="T698" i="2"/>
  <c r="T702" i="2"/>
  <c r="U702" i="2"/>
  <c r="W702" i="2" s="1"/>
  <c r="U706" i="2"/>
  <c r="W706" i="2" s="1"/>
  <c r="T706" i="2"/>
  <c r="U710" i="2"/>
  <c r="W710" i="2" s="1"/>
  <c r="T710" i="2"/>
  <c r="U714" i="2"/>
  <c r="W714" i="2" s="1"/>
  <c r="T714" i="2"/>
  <c r="T718" i="2"/>
  <c r="U718" i="2"/>
  <c r="W718" i="2" s="1"/>
  <c r="U722" i="2"/>
  <c r="W722" i="2" s="1"/>
  <c r="T722" i="2"/>
  <c r="U726" i="2"/>
  <c r="W726" i="2" s="1"/>
  <c r="T726" i="2"/>
  <c r="U730" i="2"/>
  <c r="W730" i="2" s="1"/>
  <c r="T730" i="2"/>
  <c r="T734" i="2"/>
  <c r="U734" i="2"/>
  <c r="W734" i="2" s="1"/>
  <c r="U738" i="2"/>
  <c r="W738" i="2" s="1"/>
  <c r="T738" i="2"/>
  <c r="U742" i="2"/>
  <c r="W742" i="2" s="1"/>
  <c r="T742" i="2"/>
  <c r="U746" i="2"/>
  <c r="W746" i="2" s="1"/>
  <c r="T746" i="2"/>
  <c r="T750" i="2"/>
  <c r="U750" i="2"/>
  <c r="W750" i="2" s="1"/>
  <c r="U754" i="2"/>
  <c r="W754" i="2" s="1"/>
  <c r="T754" i="2"/>
  <c r="U758" i="2"/>
  <c r="W758" i="2" s="1"/>
  <c r="T758" i="2"/>
  <c r="U762" i="2"/>
  <c r="W762" i="2" s="1"/>
  <c r="T762" i="2"/>
  <c r="T766" i="2"/>
  <c r="U766" i="2"/>
  <c r="W766" i="2" s="1"/>
  <c r="U770" i="2"/>
  <c r="W770" i="2" s="1"/>
  <c r="T770" i="2"/>
  <c r="U774" i="2"/>
  <c r="W774" i="2" s="1"/>
  <c r="T774" i="2"/>
  <c r="U778" i="2"/>
  <c r="W778" i="2" s="1"/>
  <c r="T778" i="2"/>
  <c r="T782" i="2"/>
  <c r="U782" i="2"/>
  <c r="W782" i="2" s="1"/>
  <c r="U786" i="2"/>
  <c r="W786" i="2" s="1"/>
  <c r="T786" i="2"/>
  <c r="U790" i="2"/>
  <c r="W790" i="2" s="1"/>
  <c r="T790" i="2"/>
  <c r="U794" i="2"/>
  <c r="W794" i="2" s="1"/>
  <c r="T794" i="2"/>
  <c r="T798" i="2"/>
  <c r="U798" i="2"/>
  <c r="W798" i="2" s="1"/>
  <c r="U802" i="2"/>
  <c r="W802" i="2" s="1"/>
  <c r="T802" i="2"/>
  <c r="U806" i="2"/>
  <c r="W806" i="2" s="1"/>
  <c r="T806" i="2"/>
  <c r="U810" i="2"/>
  <c r="W810" i="2" s="1"/>
  <c r="T810" i="2"/>
  <c r="T814" i="2"/>
  <c r="U814" i="2"/>
  <c r="W814" i="2" s="1"/>
  <c r="U818" i="2"/>
  <c r="W818" i="2" s="1"/>
  <c r="T818" i="2"/>
  <c r="U822" i="2"/>
  <c r="W822" i="2" s="1"/>
  <c r="T822" i="2"/>
  <c r="U826" i="2"/>
  <c r="W826" i="2" s="1"/>
  <c r="T826" i="2"/>
  <c r="T830" i="2"/>
  <c r="U830" i="2"/>
  <c r="W830" i="2" s="1"/>
  <c r="U834" i="2"/>
  <c r="W834" i="2" s="1"/>
  <c r="T834" i="2"/>
  <c r="U838" i="2"/>
  <c r="W838" i="2" s="1"/>
  <c r="T838" i="2"/>
  <c r="U842" i="2"/>
  <c r="W842" i="2" s="1"/>
  <c r="T842" i="2"/>
  <c r="T846" i="2"/>
  <c r="U846" i="2"/>
  <c r="W846" i="2" s="1"/>
  <c r="U850" i="2"/>
  <c r="W850" i="2" s="1"/>
  <c r="T850" i="2"/>
  <c r="U854" i="2"/>
  <c r="W854" i="2" s="1"/>
  <c r="T854" i="2"/>
  <c r="U858" i="2"/>
  <c r="W858" i="2" s="1"/>
  <c r="T858" i="2"/>
  <c r="T862" i="2"/>
  <c r="U862" i="2"/>
  <c r="W862" i="2" s="1"/>
  <c r="U866" i="2"/>
  <c r="W866" i="2" s="1"/>
  <c r="T866" i="2"/>
  <c r="U870" i="2"/>
  <c r="W870" i="2" s="1"/>
  <c r="T870" i="2"/>
  <c r="U874" i="2"/>
  <c r="W874" i="2" s="1"/>
  <c r="T874" i="2"/>
  <c r="T878" i="2"/>
  <c r="U878" i="2"/>
  <c r="W878" i="2" s="1"/>
  <c r="U882" i="2"/>
  <c r="W882" i="2" s="1"/>
  <c r="T882" i="2"/>
  <c r="U886" i="2"/>
  <c r="W886" i="2" s="1"/>
  <c r="T886" i="2"/>
  <c r="U890" i="2"/>
  <c r="W890" i="2" s="1"/>
  <c r="T890" i="2"/>
  <c r="T894" i="2"/>
  <c r="U894" i="2"/>
  <c r="W894" i="2" s="1"/>
  <c r="U898" i="2"/>
  <c r="W898" i="2" s="1"/>
  <c r="T898" i="2"/>
  <c r="U902" i="2"/>
  <c r="W902" i="2" s="1"/>
  <c r="T902" i="2"/>
  <c r="U906" i="2"/>
  <c r="W906" i="2" s="1"/>
  <c r="T906" i="2"/>
  <c r="T910" i="2"/>
  <c r="U910" i="2"/>
  <c r="W910" i="2" s="1"/>
  <c r="U914" i="2"/>
  <c r="W914" i="2" s="1"/>
  <c r="T914" i="2"/>
  <c r="U918" i="2"/>
  <c r="W918" i="2" s="1"/>
  <c r="T918" i="2"/>
  <c r="U922" i="2"/>
  <c r="W922" i="2" s="1"/>
  <c r="T922" i="2"/>
  <c r="T926" i="2"/>
  <c r="U926" i="2"/>
  <c r="W926" i="2" s="1"/>
  <c r="U930" i="2"/>
  <c r="W930" i="2" s="1"/>
  <c r="T930" i="2"/>
  <c r="U934" i="2"/>
  <c r="W934" i="2" s="1"/>
  <c r="T934" i="2"/>
  <c r="U938" i="2"/>
  <c r="W938" i="2" s="1"/>
  <c r="T938" i="2"/>
  <c r="T942" i="2"/>
  <c r="U942" i="2"/>
  <c r="W942" i="2" s="1"/>
  <c r="U946" i="2"/>
  <c r="W946" i="2" s="1"/>
  <c r="T946" i="2"/>
  <c r="U950" i="2"/>
  <c r="W950" i="2" s="1"/>
  <c r="T950" i="2"/>
  <c r="U954" i="2"/>
  <c r="W954" i="2" s="1"/>
  <c r="T954" i="2"/>
  <c r="T958" i="2"/>
  <c r="U958" i="2"/>
  <c r="W958" i="2" s="1"/>
  <c r="U962" i="2"/>
  <c r="W962" i="2" s="1"/>
  <c r="T962" i="2"/>
  <c r="U966" i="2"/>
  <c r="W966" i="2" s="1"/>
  <c r="T966" i="2"/>
  <c r="U970" i="2"/>
  <c r="W970" i="2" s="1"/>
  <c r="T970" i="2"/>
  <c r="T974" i="2"/>
  <c r="U974" i="2"/>
  <c r="W974" i="2" s="1"/>
  <c r="U978" i="2"/>
  <c r="W978" i="2" s="1"/>
  <c r="T978" i="2"/>
  <c r="U982" i="2"/>
  <c r="W982" i="2" s="1"/>
  <c r="T982" i="2"/>
  <c r="U986" i="2"/>
  <c r="W986" i="2" s="1"/>
  <c r="T986" i="2"/>
  <c r="T990" i="2"/>
  <c r="U990" i="2"/>
  <c r="W990" i="2" s="1"/>
  <c r="U994" i="2"/>
  <c r="W994" i="2" s="1"/>
  <c r="T994" i="2"/>
  <c r="U998" i="2"/>
  <c r="W998" i="2" s="1"/>
  <c r="T998" i="2"/>
  <c r="U1002" i="2"/>
  <c r="W1002" i="2" s="1"/>
  <c r="T1002" i="2"/>
  <c r="T1006" i="2"/>
  <c r="U1006" i="2"/>
  <c r="W1006" i="2" s="1"/>
  <c r="U1010" i="2"/>
  <c r="W1010" i="2" s="1"/>
  <c r="T1010" i="2"/>
  <c r="U1014" i="2"/>
  <c r="W1014" i="2" s="1"/>
  <c r="T1014" i="2"/>
  <c r="U1018" i="2"/>
  <c r="W1018" i="2" s="1"/>
  <c r="T1018" i="2"/>
  <c r="T1022" i="2"/>
  <c r="U1022" i="2"/>
  <c r="W1022" i="2" s="1"/>
  <c r="U1026" i="2"/>
  <c r="W1026" i="2" s="1"/>
  <c r="T1026" i="2"/>
  <c r="U1030" i="2"/>
  <c r="W1030" i="2" s="1"/>
  <c r="T1030" i="2"/>
  <c r="U1034" i="2"/>
  <c r="W1034" i="2" s="1"/>
  <c r="T1034" i="2"/>
  <c r="T1038" i="2"/>
  <c r="U1038" i="2"/>
  <c r="W1038" i="2" s="1"/>
  <c r="U1042" i="2"/>
  <c r="W1042" i="2" s="1"/>
  <c r="T1042" i="2"/>
  <c r="U1046" i="2"/>
  <c r="W1046" i="2" s="1"/>
  <c r="T1046" i="2"/>
  <c r="U1050" i="2"/>
  <c r="W1050" i="2" s="1"/>
  <c r="T1050" i="2"/>
  <c r="T1054" i="2"/>
  <c r="U1054" i="2"/>
  <c r="W1054" i="2" s="1"/>
  <c r="U1058" i="2"/>
  <c r="W1058" i="2" s="1"/>
  <c r="T1058" i="2"/>
  <c r="U1062" i="2"/>
  <c r="W1062" i="2" s="1"/>
  <c r="T1062" i="2"/>
  <c r="U1066" i="2"/>
  <c r="W1066" i="2" s="1"/>
  <c r="T1066" i="2"/>
  <c r="U1070" i="2"/>
  <c r="W1070" i="2" s="1"/>
  <c r="T1070" i="2"/>
  <c r="U1074" i="2"/>
  <c r="W1074" i="2" s="1"/>
  <c r="T1074" i="2"/>
  <c r="U1078" i="2"/>
  <c r="W1078" i="2" s="1"/>
  <c r="T1078" i="2"/>
  <c r="U1082" i="2"/>
  <c r="W1082" i="2" s="1"/>
  <c r="T1082" i="2"/>
  <c r="U1086" i="2"/>
  <c r="W1086" i="2" s="1"/>
  <c r="T1086" i="2"/>
  <c r="U1090" i="2"/>
  <c r="W1090" i="2" s="1"/>
  <c r="T1090" i="2"/>
  <c r="U1094" i="2"/>
  <c r="W1094" i="2" s="1"/>
  <c r="T1094" i="2"/>
  <c r="U1098" i="2"/>
  <c r="W1098" i="2" s="1"/>
  <c r="T1098" i="2"/>
  <c r="U1102" i="2"/>
  <c r="W1102" i="2" s="1"/>
  <c r="T1102" i="2"/>
  <c r="U1106" i="2"/>
  <c r="W1106" i="2" s="1"/>
  <c r="T1106" i="2"/>
  <c r="U1110" i="2"/>
  <c r="W1110" i="2" s="1"/>
  <c r="T1110" i="2"/>
  <c r="U1114" i="2"/>
  <c r="W1114" i="2" s="1"/>
  <c r="T1114" i="2"/>
  <c r="T25" i="2"/>
  <c r="X25" i="2" s="1"/>
  <c r="T41" i="2"/>
  <c r="X41" i="2" s="1"/>
  <c r="T57" i="2"/>
  <c r="X57" i="2" s="1"/>
  <c r="T73" i="2"/>
  <c r="X73" i="2" s="1"/>
  <c r="T89" i="2"/>
  <c r="X89" i="2" s="1"/>
  <c r="T105" i="2"/>
  <c r="X105" i="2" s="1"/>
  <c r="T121" i="2"/>
  <c r="X121" i="2" s="1"/>
  <c r="T137" i="2"/>
  <c r="X137" i="2" s="1"/>
  <c r="T153" i="2"/>
  <c r="X153" i="2" s="1"/>
  <c r="T169" i="2"/>
  <c r="X169" i="2" s="1"/>
  <c r="T185" i="2"/>
  <c r="X185" i="2" s="1"/>
  <c r="T201" i="2"/>
  <c r="X201" i="2" s="1"/>
  <c r="T217" i="2"/>
  <c r="X217" i="2" s="1"/>
  <c r="T233" i="2"/>
  <c r="X233" i="2" s="1"/>
  <c r="T249" i="2"/>
  <c r="X249" i="2" s="1"/>
  <c r="T265" i="2"/>
  <c r="X265" i="2" s="1"/>
  <c r="T281" i="2"/>
  <c r="X281" i="2" s="1"/>
  <c r="T297" i="2"/>
  <c r="X297" i="2" s="1"/>
  <c r="T313" i="2"/>
  <c r="X313" i="2" s="1"/>
  <c r="T329" i="2"/>
  <c r="X329" i="2" s="1"/>
  <c r="T345" i="2"/>
  <c r="X345" i="2" s="1"/>
  <c r="T361" i="2"/>
  <c r="X361" i="2" s="1"/>
  <c r="T377" i="2"/>
  <c r="X377" i="2" s="1"/>
  <c r="T393" i="2"/>
  <c r="X393" i="2" s="1"/>
  <c r="T409" i="2"/>
  <c r="X409" i="2" s="1"/>
  <c r="T425" i="2"/>
  <c r="X425" i="2" s="1"/>
  <c r="T441" i="2"/>
  <c r="X441" i="2" s="1"/>
  <c r="T457" i="2"/>
  <c r="X457" i="2" s="1"/>
  <c r="T473" i="2"/>
  <c r="X473" i="2" s="1"/>
  <c r="T489" i="2"/>
  <c r="X489" i="2" s="1"/>
  <c r="T505" i="2"/>
  <c r="X505" i="2" s="1"/>
  <c r="T521" i="2"/>
  <c r="X521" i="2" s="1"/>
  <c r="T551" i="2"/>
  <c r="X551" i="2" s="1"/>
  <c r="T583" i="2"/>
  <c r="X583" i="2" s="1"/>
  <c r="T615" i="2"/>
  <c r="X615" i="2" s="1"/>
  <c r="T647" i="2"/>
  <c r="X647" i="2" s="1"/>
  <c r="T679" i="2"/>
  <c r="X679" i="2" s="1"/>
  <c r="T711" i="2"/>
  <c r="X711" i="2" s="1"/>
  <c r="T743" i="2"/>
  <c r="X743" i="2" s="1"/>
  <c r="T775" i="2"/>
  <c r="X775" i="2" s="1"/>
  <c r="T807" i="2"/>
  <c r="X807" i="2" s="1"/>
  <c r="T839" i="2"/>
  <c r="X839" i="2" s="1"/>
  <c r="T871" i="2"/>
  <c r="X871" i="2" s="1"/>
  <c r="T903" i="2"/>
  <c r="X903" i="2" s="1"/>
  <c r="T935" i="2"/>
  <c r="X935" i="2" s="1"/>
  <c r="T967" i="2"/>
  <c r="X967" i="2" s="1"/>
  <c r="T999" i="2"/>
  <c r="X999" i="2" s="1"/>
  <c r="T1036" i="2"/>
  <c r="X1036" i="2" s="1"/>
  <c r="T1112" i="2"/>
  <c r="X1112" i="2" s="1"/>
  <c r="T1240" i="2"/>
  <c r="X1240" i="2" s="1"/>
  <c r="U555" i="2"/>
  <c r="W555" i="2" s="1"/>
  <c r="R1087" i="2"/>
  <c r="S1087" i="2" s="1"/>
  <c r="U15" i="2"/>
  <c r="W15" i="2" s="1"/>
  <c r="T15" i="2"/>
  <c r="U19" i="2"/>
  <c r="W19" i="2" s="1"/>
  <c r="T19" i="2"/>
  <c r="U23" i="2"/>
  <c r="W23" i="2" s="1"/>
  <c r="T23" i="2"/>
  <c r="U27" i="2"/>
  <c r="W27" i="2" s="1"/>
  <c r="T27" i="2"/>
  <c r="U31" i="2"/>
  <c r="W31" i="2" s="1"/>
  <c r="T31" i="2"/>
  <c r="U35" i="2"/>
  <c r="W35" i="2" s="1"/>
  <c r="T35" i="2"/>
  <c r="U39" i="2"/>
  <c r="W39" i="2" s="1"/>
  <c r="T39" i="2"/>
  <c r="U43" i="2"/>
  <c r="W43" i="2" s="1"/>
  <c r="T43" i="2"/>
  <c r="U47" i="2"/>
  <c r="W47" i="2" s="1"/>
  <c r="T47" i="2"/>
  <c r="U51" i="2"/>
  <c r="W51" i="2" s="1"/>
  <c r="T51" i="2"/>
  <c r="U55" i="2"/>
  <c r="W55" i="2" s="1"/>
  <c r="T55" i="2"/>
  <c r="U59" i="2"/>
  <c r="W59" i="2" s="1"/>
  <c r="T59" i="2"/>
  <c r="U63" i="2"/>
  <c r="W63" i="2" s="1"/>
  <c r="T63" i="2"/>
  <c r="U67" i="2"/>
  <c r="W67" i="2" s="1"/>
  <c r="T67" i="2"/>
  <c r="U71" i="2"/>
  <c r="W71" i="2" s="1"/>
  <c r="T71" i="2"/>
  <c r="U75" i="2"/>
  <c r="W75" i="2" s="1"/>
  <c r="T75" i="2"/>
  <c r="U79" i="2"/>
  <c r="W79" i="2" s="1"/>
  <c r="T79" i="2"/>
  <c r="U83" i="2"/>
  <c r="W83" i="2" s="1"/>
  <c r="T83" i="2"/>
  <c r="U87" i="2"/>
  <c r="W87" i="2" s="1"/>
  <c r="T87" i="2"/>
  <c r="U91" i="2"/>
  <c r="W91" i="2" s="1"/>
  <c r="T91" i="2"/>
  <c r="U95" i="2"/>
  <c r="W95" i="2" s="1"/>
  <c r="T95" i="2"/>
  <c r="U99" i="2"/>
  <c r="W99" i="2" s="1"/>
  <c r="T99" i="2"/>
  <c r="U103" i="2"/>
  <c r="W103" i="2" s="1"/>
  <c r="T103" i="2"/>
  <c r="T107" i="2"/>
  <c r="U107" i="2"/>
  <c r="W107" i="2" s="1"/>
  <c r="U111" i="2"/>
  <c r="W111" i="2" s="1"/>
  <c r="T111" i="2"/>
  <c r="U115" i="2"/>
  <c r="W115" i="2" s="1"/>
  <c r="T115" i="2"/>
  <c r="U119" i="2"/>
  <c r="W119" i="2" s="1"/>
  <c r="T119" i="2"/>
  <c r="U123" i="2"/>
  <c r="W123" i="2" s="1"/>
  <c r="T123" i="2"/>
  <c r="U127" i="2"/>
  <c r="W127" i="2" s="1"/>
  <c r="T127" i="2"/>
  <c r="U131" i="2"/>
  <c r="W131" i="2" s="1"/>
  <c r="T131" i="2"/>
  <c r="U135" i="2"/>
  <c r="W135" i="2" s="1"/>
  <c r="T135" i="2"/>
  <c r="U139" i="2"/>
  <c r="W139" i="2" s="1"/>
  <c r="T139" i="2"/>
  <c r="U143" i="2"/>
  <c r="W143" i="2" s="1"/>
  <c r="T143" i="2"/>
  <c r="U147" i="2"/>
  <c r="W147" i="2" s="1"/>
  <c r="T147" i="2"/>
  <c r="U151" i="2"/>
  <c r="W151" i="2" s="1"/>
  <c r="T151" i="2"/>
  <c r="U155" i="2"/>
  <c r="W155" i="2" s="1"/>
  <c r="T155" i="2"/>
  <c r="U159" i="2"/>
  <c r="W159" i="2" s="1"/>
  <c r="T159" i="2"/>
  <c r="U163" i="2"/>
  <c r="W163" i="2" s="1"/>
  <c r="T163" i="2"/>
  <c r="U167" i="2"/>
  <c r="W167" i="2" s="1"/>
  <c r="T167" i="2"/>
  <c r="U171" i="2"/>
  <c r="W171" i="2" s="1"/>
  <c r="T171" i="2"/>
  <c r="U175" i="2"/>
  <c r="W175" i="2" s="1"/>
  <c r="T175" i="2"/>
  <c r="U179" i="2"/>
  <c r="W179" i="2" s="1"/>
  <c r="T179" i="2"/>
  <c r="U183" i="2"/>
  <c r="W183" i="2" s="1"/>
  <c r="T183" i="2"/>
  <c r="U187" i="2"/>
  <c r="W187" i="2" s="1"/>
  <c r="T187" i="2"/>
  <c r="U191" i="2"/>
  <c r="W191" i="2" s="1"/>
  <c r="T191" i="2"/>
  <c r="U195" i="2"/>
  <c r="W195" i="2" s="1"/>
  <c r="T195" i="2"/>
  <c r="U199" i="2"/>
  <c r="W199" i="2" s="1"/>
  <c r="T199" i="2"/>
  <c r="U203" i="2"/>
  <c r="W203" i="2" s="1"/>
  <c r="T203" i="2"/>
  <c r="U207" i="2"/>
  <c r="W207" i="2" s="1"/>
  <c r="T207" i="2"/>
  <c r="U211" i="2"/>
  <c r="W211" i="2" s="1"/>
  <c r="T211" i="2"/>
  <c r="U215" i="2"/>
  <c r="W215" i="2" s="1"/>
  <c r="T215" i="2"/>
  <c r="U219" i="2"/>
  <c r="W219" i="2" s="1"/>
  <c r="T219" i="2"/>
  <c r="U223" i="2"/>
  <c r="W223" i="2" s="1"/>
  <c r="T223" i="2"/>
  <c r="U227" i="2"/>
  <c r="W227" i="2" s="1"/>
  <c r="T227" i="2"/>
  <c r="U231" i="2"/>
  <c r="W231" i="2" s="1"/>
  <c r="T231" i="2"/>
  <c r="U235" i="2"/>
  <c r="W235" i="2" s="1"/>
  <c r="T235" i="2"/>
  <c r="U239" i="2"/>
  <c r="W239" i="2" s="1"/>
  <c r="T239" i="2"/>
  <c r="U243" i="2"/>
  <c r="W243" i="2" s="1"/>
  <c r="T243" i="2"/>
  <c r="U247" i="2"/>
  <c r="W247" i="2" s="1"/>
  <c r="T247" i="2"/>
  <c r="U251" i="2"/>
  <c r="W251" i="2" s="1"/>
  <c r="T251" i="2"/>
  <c r="U255" i="2"/>
  <c r="W255" i="2" s="1"/>
  <c r="T255" i="2"/>
  <c r="U259" i="2"/>
  <c r="W259" i="2" s="1"/>
  <c r="T259" i="2"/>
  <c r="U263" i="2"/>
  <c r="W263" i="2" s="1"/>
  <c r="T263" i="2"/>
  <c r="U267" i="2"/>
  <c r="W267" i="2" s="1"/>
  <c r="T267" i="2"/>
  <c r="U271" i="2"/>
  <c r="W271" i="2" s="1"/>
  <c r="T271" i="2"/>
  <c r="U275" i="2"/>
  <c r="W275" i="2" s="1"/>
  <c r="T275" i="2"/>
  <c r="U279" i="2"/>
  <c r="W279" i="2" s="1"/>
  <c r="T279" i="2"/>
  <c r="U283" i="2"/>
  <c r="W283" i="2" s="1"/>
  <c r="T283" i="2"/>
  <c r="U287" i="2"/>
  <c r="W287" i="2" s="1"/>
  <c r="T287" i="2"/>
  <c r="U291" i="2"/>
  <c r="W291" i="2" s="1"/>
  <c r="T291" i="2"/>
  <c r="U295" i="2"/>
  <c r="W295" i="2" s="1"/>
  <c r="T295" i="2"/>
  <c r="U303" i="2"/>
  <c r="W303" i="2" s="1"/>
  <c r="T303" i="2"/>
  <c r="U307" i="2"/>
  <c r="W307" i="2" s="1"/>
  <c r="T307" i="2"/>
  <c r="U311" i="2"/>
  <c r="W311" i="2" s="1"/>
  <c r="T311" i="2"/>
  <c r="U315" i="2"/>
  <c r="W315" i="2" s="1"/>
  <c r="T315" i="2"/>
  <c r="U319" i="2"/>
  <c r="W319" i="2" s="1"/>
  <c r="T319" i="2"/>
  <c r="U323" i="2"/>
  <c r="W323" i="2" s="1"/>
  <c r="T323" i="2"/>
  <c r="U327" i="2"/>
  <c r="W327" i="2" s="1"/>
  <c r="T327" i="2"/>
  <c r="U331" i="2"/>
  <c r="W331" i="2" s="1"/>
  <c r="T331" i="2"/>
  <c r="U335" i="2"/>
  <c r="W335" i="2" s="1"/>
  <c r="T335" i="2"/>
  <c r="U339" i="2"/>
  <c r="W339" i="2" s="1"/>
  <c r="T339" i="2"/>
  <c r="U343" i="2"/>
  <c r="W343" i="2" s="1"/>
  <c r="T343" i="2"/>
  <c r="U347" i="2"/>
  <c r="W347" i="2" s="1"/>
  <c r="T347" i="2"/>
  <c r="U351" i="2"/>
  <c r="W351" i="2" s="1"/>
  <c r="T351" i="2"/>
  <c r="U355" i="2"/>
  <c r="W355" i="2" s="1"/>
  <c r="T355" i="2"/>
  <c r="U359" i="2"/>
  <c r="W359" i="2" s="1"/>
  <c r="T359" i="2"/>
  <c r="T363" i="2"/>
  <c r="U363" i="2"/>
  <c r="W363" i="2" s="1"/>
  <c r="U367" i="2"/>
  <c r="W367" i="2" s="1"/>
  <c r="T367" i="2"/>
  <c r="U371" i="2"/>
  <c r="W371" i="2" s="1"/>
  <c r="T371" i="2"/>
  <c r="U375" i="2"/>
  <c r="W375" i="2" s="1"/>
  <c r="T375" i="2"/>
  <c r="U379" i="2"/>
  <c r="W379" i="2" s="1"/>
  <c r="T379" i="2"/>
  <c r="U383" i="2"/>
  <c r="W383" i="2" s="1"/>
  <c r="T383" i="2"/>
  <c r="U387" i="2"/>
  <c r="W387" i="2" s="1"/>
  <c r="T387" i="2"/>
  <c r="U391" i="2"/>
  <c r="W391" i="2" s="1"/>
  <c r="T391" i="2"/>
  <c r="U395" i="2"/>
  <c r="W395" i="2" s="1"/>
  <c r="T395" i="2"/>
  <c r="U399" i="2"/>
  <c r="W399" i="2" s="1"/>
  <c r="T399" i="2"/>
  <c r="U403" i="2"/>
  <c r="W403" i="2" s="1"/>
  <c r="T403" i="2"/>
  <c r="U407" i="2"/>
  <c r="W407" i="2" s="1"/>
  <c r="T407" i="2"/>
  <c r="U411" i="2"/>
  <c r="W411" i="2" s="1"/>
  <c r="T411" i="2"/>
  <c r="U415" i="2"/>
  <c r="W415" i="2" s="1"/>
  <c r="T415" i="2"/>
  <c r="U419" i="2"/>
  <c r="W419" i="2" s="1"/>
  <c r="T419" i="2"/>
  <c r="U423" i="2"/>
  <c r="W423" i="2" s="1"/>
  <c r="T423" i="2"/>
  <c r="U427" i="2"/>
  <c r="W427" i="2" s="1"/>
  <c r="T427" i="2"/>
  <c r="U431" i="2"/>
  <c r="W431" i="2" s="1"/>
  <c r="T431" i="2"/>
  <c r="U435" i="2"/>
  <c r="W435" i="2" s="1"/>
  <c r="T435" i="2"/>
  <c r="U439" i="2"/>
  <c r="W439" i="2" s="1"/>
  <c r="T439" i="2"/>
  <c r="U443" i="2"/>
  <c r="W443" i="2" s="1"/>
  <c r="T443" i="2"/>
  <c r="U447" i="2"/>
  <c r="W447" i="2" s="1"/>
  <c r="T447" i="2"/>
  <c r="U451" i="2"/>
  <c r="W451" i="2" s="1"/>
  <c r="T451" i="2"/>
  <c r="U455" i="2"/>
  <c r="W455" i="2" s="1"/>
  <c r="T455" i="2"/>
  <c r="U459" i="2"/>
  <c r="W459" i="2" s="1"/>
  <c r="T459" i="2"/>
  <c r="U463" i="2"/>
  <c r="W463" i="2" s="1"/>
  <c r="T463" i="2"/>
  <c r="U467" i="2"/>
  <c r="W467" i="2" s="1"/>
  <c r="T467" i="2"/>
  <c r="U471" i="2"/>
  <c r="W471" i="2" s="1"/>
  <c r="T471" i="2"/>
  <c r="U475" i="2"/>
  <c r="W475" i="2" s="1"/>
  <c r="T475" i="2"/>
  <c r="U479" i="2"/>
  <c r="W479" i="2" s="1"/>
  <c r="T479" i="2"/>
  <c r="U483" i="2"/>
  <c r="W483" i="2" s="1"/>
  <c r="T483" i="2"/>
  <c r="U487" i="2"/>
  <c r="W487" i="2" s="1"/>
  <c r="T487" i="2"/>
  <c r="U491" i="2"/>
  <c r="W491" i="2" s="1"/>
  <c r="T491" i="2"/>
  <c r="U495" i="2"/>
  <c r="W495" i="2" s="1"/>
  <c r="T495" i="2"/>
  <c r="U499" i="2"/>
  <c r="W499" i="2" s="1"/>
  <c r="T499" i="2"/>
  <c r="U503" i="2"/>
  <c r="W503" i="2" s="1"/>
  <c r="T503" i="2"/>
  <c r="U507" i="2"/>
  <c r="W507" i="2" s="1"/>
  <c r="T507" i="2"/>
  <c r="U511" i="2"/>
  <c r="W511" i="2" s="1"/>
  <c r="T511" i="2"/>
  <c r="U515" i="2"/>
  <c r="W515" i="2" s="1"/>
  <c r="T515" i="2"/>
  <c r="U519" i="2"/>
  <c r="W519" i="2" s="1"/>
  <c r="T519" i="2"/>
  <c r="U523" i="2"/>
  <c r="W523" i="2" s="1"/>
  <c r="T523" i="2"/>
  <c r="U531" i="2"/>
  <c r="W531" i="2" s="1"/>
  <c r="T531" i="2"/>
  <c r="U539" i="2"/>
  <c r="W539" i="2" s="1"/>
  <c r="T539" i="2"/>
  <c r="U547" i="2"/>
  <c r="W547" i="2" s="1"/>
  <c r="T547" i="2"/>
  <c r="U563" i="2"/>
  <c r="W563" i="2" s="1"/>
  <c r="T563" i="2"/>
  <c r="U571" i="2"/>
  <c r="W571" i="2" s="1"/>
  <c r="T571" i="2"/>
  <c r="U579" i="2"/>
  <c r="W579" i="2" s="1"/>
  <c r="T579" i="2"/>
  <c r="U587" i="2"/>
  <c r="W587" i="2" s="1"/>
  <c r="T587" i="2"/>
  <c r="U595" i="2"/>
  <c r="W595" i="2" s="1"/>
  <c r="T595" i="2"/>
  <c r="U603" i="2"/>
  <c r="W603" i="2" s="1"/>
  <c r="T603" i="2"/>
  <c r="U611" i="2"/>
  <c r="W611" i="2" s="1"/>
  <c r="T611" i="2"/>
  <c r="T619" i="2"/>
  <c r="U619" i="2"/>
  <c r="W619" i="2" s="1"/>
  <c r="U627" i="2"/>
  <c r="W627" i="2" s="1"/>
  <c r="T627" i="2"/>
  <c r="U635" i="2"/>
  <c r="W635" i="2" s="1"/>
  <c r="T635" i="2"/>
  <c r="U643" i="2"/>
  <c r="W643" i="2" s="1"/>
  <c r="T643" i="2"/>
  <c r="U651" i="2"/>
  <c r="W651" i="2" s="1"/>
  <c r="T651" i="2"/>
  <c r="U659" i="2"/>
  <c r="W659" i="2" s="1"/>
  <c r="T659" i="2"/>
  <c r="U667" i="2"/>
  <c r="W667" i="2" s="1"/>
  <c r="T667" i="2"/>
  <c r="U675" i="2"/>
  <c r="W675" i="2" s="1"/>
  <c r="T675" i="2"/>
  <c r="U683" i="2"/>
  <c r="W683" i="2" s="1"/>
  <c r="T683" i="2"/>
  <c r="U691" i="2"/>
  <c r="W691" i="2" s="1"/>
  <c r="T691" i="2"/>
  <c r="U699" i="2"/>
  <c r="W699" i="2" s="1"/>
  <c r="T699" i="2"/>
  <c r="U707" i="2"/>
  <c r="W707" i="2" s="1"/>
  <c r="T707" i="2"/>
  <c r="U715" i="2"/>
  <c r="W715" i="2" s="1"/>
  <c r="T715" i="2"/>
  <c r="U723" i="2"/>
  <c r="W723" i="2" s="1"/>
  <c r="T723" i="2"/>
  <c r="U731" i="2"/>
  <c r="W731" i="2" s="1"/>
  <c r="T731" i="2"/>
  <c r="U739" i="2"/>
  <c r="W739" i="2" s="1"/>
  <c r="T739" i="2"/>
  <c r="U747" i="2"/>
  <c r="W747" i="2" s="1"/>
  <c r="T747" i="2"/>
  <c r="U755" i="2"/>
  <c r="W755" i="2" s="1"/>
  <c r="T755" i="2"/>
  <c r="U763" i="2"/>
  <c r="W763" i="2" s="1"/>
  <c r="T763" i="2"/>
  <c r="U771" i="2"/>
  <c r="W771" i="2" s="1"/>
  <c r="T771" i="2"/>
  <c r="U779" i="2"/>
  <c r="W779" i="2" s="1"/>
  <c r="T779" i="2"/>
  <c r="U787" i="2"/>
  <c r="W787" i="2" s="1"/>
  <c r="T787" i="2"/>
  <c r="U795" i="2"/>
  <c r="W795" i="2" s="1"/>
  <c r="T795" i="2"/>
  <c r="U803" i="2"/>
  <c r="W803" i="2" s="1"/>
  <c r="T803" i="2"/>
  <c r="U819" i="2"/>
  <c r="W819" i="2" s="1"/>
  <c r="T819" i="2"/>
  <c r="U827" i="2"/>
  <c r="W827" i="2" s="1"/>
  <c r="T827" i="2"/>
  <c r="U835" i="2"/>
  <c r="W835" i="2" s="1"/>
  <c r="T835" i="2"/>
  <c r="U843" i="2"/>
  <c r="W843" i="2" s="1"/>
  <c r="T843" i="2"/>
  <c r="U851" i="2"/>
  <c r="W851" i="2" s="1"/>
  <c r="T851" i="2"/>
  <c r="U859" i="2"/>
  <c r="W859" i="2" s="1"/>
  <c r="T859" i="2"/>
  <c r="U867" i="2"/>
  <c r="W867" i="2" s="1"/>
  <c r="T867" i="2"/>
  <c r="T875" i="2"/>
  <c r="U875" i="2"/>
  <c r="W875" i="2" s="1"/>
  <c r="U883" i="2"/>
  <c r="W883" i="2" s="1"/>
  <c r="T883" i="2"/>
  <c r="U891" i="2"/>
  <c r="W891" i="2" s="1"/>
  <c r="T891" i="2"/>
  <c r="U899" i="2"/>
  <c r="W899" i="2" s="1"/>
  <c r="T899" i="2"/>
  <c r="U907" i="2"/>
  <c r="W907" i="2" s="1"/>
  <c r="T907" i="2"/>
  <c r="U915" i="2"/>
  <c r="W915" i="2" s="1"/>
  <c r="T915" i="2"/>
  <c r="U923" i="2"/>
  <c r="W923" i="2" s="1"/>
  <c r="T923" i="2"/>
  <c r="U931" i="2"/>
  <c r="W931" i="2" s="1"/>
  <c r="T931" i="2"/>
  <c r="U939" i="2"/>
  <c r="W939" i="2" s="1"/>
  <c r="T939" i="2"/>
  <c r="U947" i="2"/>
  <c r="W947" i="2" s="1"/>
  <c r="T947" i="2"/>
  <c r="U955" i="2"/>
  <c r="W955" i="2" s="1"/>
  <c r="T955" i="2"/>
  <c r="U963" i="2"/>
  <c r="W963" i="2" s="1"/>
  <c r="T963" i="2"/>
  <c r="U971" i="2"/>
  <c r="W971" i="2" s="1"/>
  <c r="T971" i="2"/>
  <c r="U979" i="2"/>
  <c r="W979" i="2" s="1"/>
  <c r="T979" i="2"/>
  <c r="U987" i="2"/>
  <c r="W987" i="2" s="1"/>
  <c r="T987" i="2"/>
  <c r="U995" i="2"/>
  <c r="W995" i="2" s="1"/>
  <c r="T995" i="2"/>
  <c r="U1003" i="2"/>
  <c r="W1003" i="2" s="1"/>
  <c r="T1003" i="2"/>
  <c r="U1011" i="2"/>
  <c r="W1011" i="2" s="1"/>
  <c r="T1011" i="2"/>
  <c r="U1015" i="2"/>
  <c r="W1015" i="2" s="1"/>
  <c r="T1015" i="2"/>
  <c r="U1019" i="2"/>
  <c r="W1019" i="2" s="1"/>
  <c r="T1019" i="2"/>
  <c r="U1023" i="2"/>
  <c r="W1023" i="2" s="1"/>
  <c r="T1023" i="2"/>
  <c r="U1031" i="2"/>
  <c r="W1031" i="2" s="1"/>
  <c r="T1031" i="2"/>
  <c r="U1035" i="2"/>
  <c r="W1035" i="2" s="1"/>
  <c r="T1035" i="2"/>
  <c r="U1039" i="2"/>
  <c r="W1039" i="2" s="1"/>
  <c r="T1039" i="2"/>
  <c r="U1043" i="2"/>
  <c r="W1043" i="2" s="1"/>
  <c r="T1043" i="2"/>
  <c r="U1047" i="2"/>
  <c r="W1047" i="2" s="1"/>
  <c r="T1047" i="2"/>
  <c r="U1051" i="2"/>
  <c r="W1051" i="2" s="1"/>
  <c r="T1051" i="2"/>
  <c r="U1055" i="2"/>
  <c r="W1055" i="2" s="1"/>
  <c r="T1055" i="2"/>
  <c r="U1063" i="2"/>
  <c r="W1063" i="2" s="1"/>
  <c r="T1063" i="2"/>
  <c r="U1067" i="2"/>
  <c r="W1067" i="2" s="1"/>
  <c r="T1067" i="2"/>
  <c r="U1071" i="2"/>
  <c r="W1071" i="2" s="1"/>
  <c r="T1071" i="2"/>
  <c r="U1075" i="2"/>
  <c r="W1075" i="2" s="1"/>
  <c r="T1075" i="2"/>
  <c r="U1079" i="2"/>
  <c r="W1079" i="2" s="1"/>
  <c r="T1079" i="2"/>
  <c r="U1083" i="2"/>
  <c r="W1083" i="2" s="1"/>
  <c r="T1083" i="2"/>
  <c r="U1087" i="2"/>
  <c r="W1087" i="2" s="1"/>
  <c r="T1087" i="2"/>
  <c r="U1091" i="2"/>
  <c r="W1091" i="2" s="1"/>
  <c r="T1091" i="2"/>
  <c r="U1095" i="2"/>
  <c r="W1095" i="2" s="1"/>
  <c r="T1095" i="2"/>
  <c r="U1099" i="2"/>
  <c r="W1099" i="2" s="1"/>
  <c r="T1099" i="2"/>
  <c r="U1103" i="2"/>
  <c r="W1103" i="2" s="1"/>
  <c r="T1103" i="2"/>
  <c r="U1107" i="2"/>
  <c r="W1107" i="2" s="1"/>
  <c r="T1107" i="2"/>
  <c r="U1111" i="2"/>
  <c r="W1111" i="2" s="1"/>
  <c r="T1111" i="2"/>
  <c r="U1115" i="2"/>
  <c r="W1115" i="2" s="1"/>
  <c r="T1115" i="2"/>
  <c r="U1119" i="2"/>
  <c r="W1119" i="2" s="1"/>
  <c r="T1119" i="2"/>
  <c r="U1123" i="2"/>
  <c r="W1123" i="2" s="1"/>
  <c r="T1123" i="2"/>
  <c r="U1127" i="2"/>
  <c r="W1127" i="2" s="1"/>
  <c r="T1127" i="2"/>
  <c r="U1131" i="2"/>
  <c r="W1131" i="2" s="1"/>
  <c r="T1131" i="2"/>
  <c r="U1135" i="2"/>
  <c r="W1135" i="2" s="1"/>
  <c r="T1135" i="2"/>
  <c r="U1139" i="2"/>
  <c r="W1139" i="2" s="1"/>
  <c r="T1139" i="2"/>
  <c r="U1143" i="2"/>
  <c r="W1143" i="2" s="1"/>
  <c r="T1143" i="2"/>
  <c r="U1147" i="2"/>
  <c r="W1147" i="2" s="1"/>
  <c r="T1147" i="2"/>
  <c r="U1151" i="2"/>
  <c r="W1151" i="2" s="1"/>
  <c r="T1151" i="2"/>
  <c r="U1155" i="2"/>
  <c r="W1155" i="2" s="1"/>
  <c r="T1155" i="2"/>
  <c r="U1159" i="2"/>
  <c r="W1159" i="2" s="1"/>
  <c r="T1159" i="2"/>
  <c r="U1163" i="2"/>
  <c r="W1163" i="2" s="1"/>
  <c r="T1163" i="2"/>
  <c r="U1167" i="2"/>
  <c r="W1167" i="2" s="1"/>
  <c r="T1167" i="2"/>
  <c r="U1171" i="2"/>
  <c r="W1171" i="2" s="1"/>
  <c r="T1171" i="2"/>
  <c r="U1175" i="2"/>
  <c r="W1175" i="2" s="1"/>
  <c r="T1175" i="2"/>
  <c r="U1179" i="2"/>
  <c r="W1179" i="2" s="1"/>
  <c r="T1179" i="2"/>
  <c r="U1183" i="2"/>
  <c r="W1183" i="2" s="1"/>
  <c r="T1183" i="2"/>
  <c r="U1187" i="2"/>
  <c r="W1187" i="2" s="1"/>
  <c r="T1187" i="2"/>
  <c r="U1191" i="2"/>
  <c r="W1191" i="2" s="1"/>
  <c r="T1191" i="2"/>
  <c r="U1195" i="2"/>
  <c r="W1195" i="2" s="1"/>
  <c r="T1195" i="2"/>
  <c r="U1199" i="2"/>
  <c r="W1199" i="2" s="1"/>
  <c r="T1199" i="2"/>
  <c r="U1203" i="2"/>
  <c r="W1203" i="2" s="1"/>
  <c r="T1203" i="2"/>
  <c r="U1207" i="2"/>
  <c r="W1207" i="2" s="1"/>
  <c r="T1207" i="2"/>
  <c r="U1211" i="2"/>
  <c r="W1211" i="2" s="1"/>
  <c r="T1211" i="2"/>
  <c r="U1215" i="2"/>
  <c r="W1215" i="2" s="1"/>
  <c r="T1215" i="2"/>
  <c r="U1219" i="2"/>
  <c r="W1219" i="2" s="1"/>
  <c r="T1219" i="2"/>
  <c r="U1223" i="2"/>
  <c r="W1223" i="2" s="1"/>
  <c r="T1223" i="2"/>
  <c r="U1227" i="2"/>
  <c r="W1227" i="2" s="1"/>
  <c r="T1227" i="2"/>
  <c r="U1231" i="2"/>
  <c r="W1231" i="2" s="1"/>
  <c r="T1231" i="2"/>
  <c r="U1235" i="2"/>
  <c r="W1235" i="2" s="1"/>
  <c r="T1235" i="2"/>
  <c r="U1239" i="2"/>
  <c r="W1239" i="2" s="1"/>
  <c r="T1239" i="2"/>
  <c r="U1243" i="2"/>
  <c r="W1243" i="2" s="1"/>
  <c r="T1243" i="2"/>
  <c r="U1247" i="2"/>
  <c r="W1247" i="2" s="1"/>
  <c r="T1247" i="2"/>
  <c r="U1251" i="2"/>
  <c r="W1251" i="2" s="1"/>
  <c r="T1251" i="2"/>
  <c r="U1255" i="2"/>
  <c r="W1255" i="2" s="1"/>
  <c r="T1255" i="2"/>
  <c r="U1259" i="2"/>
  <c r="W1259" i="2" s="1"/>
  <c r="T1259" i="2"/>
  <c r="U1263" i="2"/>
  <c r="W1263" i="2" s="1"/>
  <c r="T1263" i="2"/>
  <c r="U1267" i="2"/>
  <c r="W1267" i="2" s="1"/>
  <c r="T1267" i="2"/>
  <c r="U1271" i="2"/>
  <c r="W1271" i="2" s="1"/>
  <c r="T1271" i="2"/>
  <c r="U1275" i="2"/>
  <c r="W1275" i="2" s="1"/>
  <c r="T1275" i="2"/>
  <c r="U1279" i="2"/>
  <c r="W1279" i="2" s="1"/>
  <c r="T1279" i="2"/>
  <c r="U1283" i="2"/>
  <c r="W1283" i="2" s="1"/>
  <c r="T1283" i="2"/>
  <c r="U1287" i="2"/>
  <c r="W1287" i="2" s="1"/>
  <c r="T1287" i="2"/>
  <c r="U1291" i="2"/>
  <c r="W1291" i="2" s="1"/>
  <c r="T1291" i="2"/>
  <c r="U1295" i="2"/>
  <c r="W1295" i="2" s="1"/>
  <c r="T1295" i="2"/>
  <c r="U1299" i="2"/>
  <c r="W1299" i="2" s="1"/>
  <c r="T1299" i="2"/>
  <c r="U1303" i="2"/>
  <c r="W1303" i="2" s="1"/>
  <c r="T1303" i="2"/>
  <c r="U1307" i="2"/>
  <c r="W1307" i="2" s="1"/>
  <c r="T1307" i="2"/>
  <c r="U1311" i="2"/>
  <c r="W1311" i="2" s="1"/>
  <c r="T1311" i="2"/>
  <c r="U1315" i="2"/>
  <c r="W1315" i="2" s="1"/>
  <c r="T1315" i="2"/>
  <c r="U1319" i="2"/>
  <c r="W1319" i="2" s="1"/>
  <c r="T1319" i="2"/>
  <c r="U1323" i="2"/>
  <c r="W1323" i="2" s="1"/>
  <c r="T1323" i="2"/>
  <c r="U1327" i="2"/>
  <c r="W1327" i="2" s="1"/>
  <c r="T1327" i="2"/>
  <c r="U1331" i="2"/>
  <c r="W1331" i="2" s="1"/>
  <c r="T1331" i="2"/>
  <c r="U1335" i="2"/>
  <c r="W1335" i="2" s="1"/>
  <c r="T1335" i="2"/>
  <c r="U1339" i="2"/>
  <c r="W1339" i="2" s="1"/>
  <c r="T1339" i="2"/>
  <c r="U1343" i="2"/>
  <c r="W1343" i="2" s="1"/>
  <c r="T1343" i="2"/>
  <c r="U1347" i="2"/>
  <c r="W1347" i="2" s="1"/>
  <c r="T1347" i="2"/>
  <c r="U1351" i="2"/>
  <c r="W1351" i="2" s="1"/>
  <c r="T1351" i="2"/>
  <c r="U1355" i="2"/>
  <c r="W1355" i="2" s="1"/>
  <c r="T1355" i="2"/>
  <c r="U1359" i="2"/>
  <c r="W1359" i="2" s="1"/>
  <c r="T1359" i="2"/>
  <c r="U1363" i="2"/>
  <c r="W1363" i="2" s="1"/>
  <c r="T1363" i="2"/>
  <c r="U1367" i="2"/>
  <c r="W1367" i="2" s="1"/>
  <c r="T1367" i="2"/>
  <c r="U1371" i="2"/>
  <c r="W1371" i="2" s="1"/>
  <c r="T1371" i="2"/>
  <c r="U1375" i="2"/>
  <c r="W1375" i="2" s="1"/>
  <c r="T1375" i="2"/>
  <c r="U1379" i="2"/>
  <c r="W1379" i="2" s="1"/>
  <c r="T1379" i="2"/>
  <c r="U1383" i="2"/>
  <c r="W1383" i="2" s="1"/>
  <c r="T1383" i="2"/>
  <c r="U1387" i="2"/>
  <c r="W1387" i="2" s="1"/>
  <c r="T1387" i="2"/>
  <c r="U1391" i="2"/>
  <c r="W1391" i="2" s="1"/>
  <c r="T1391" i="2"/>
  <c r="U1395" i="2"/>
  <c r="W1395" i="2" s="1"/>
  <c r="T1395" i="2"/>
  <c r="U1399" i="2"/>
  <c r="W1399" i="2" s="1"/>
  <c r="T1399" i="2"/>
  <c r="U1403" i="2"/>
  <c r="W1403" i="2" s="1"/>
  <c r="T1403" i="2"/>
  <c r="U1407" i="2"/>
  <c r="W1407" i="2" s="1"/>
  <c r="T1407" i="2"/>
  <c r="U1411" i="2"/>
  <c r="W1411" i="2" s="1"/>
  <c r="T1411" i="2"/>
  <c r="U1415" i="2"/>
  <c r="W1415" i="2" s="1"/>
  <c r="T1415" i="2"/>
  <c r="U1419" i="2"/>
  <c r="W1419" i="2" s="1"/>
  <c r="T1419" i="2"/>
  <c r="U1423" i="2"/>
  <c r="W1423" i="2" s="1"/>
  <c r="T1423" i="2"/>
  <c r="U1427" i="2"/>
  <c r="W1427" i="2" s="1"/>
  <c r="T1427" i="2"/>
  <c r="U1431" i="2"/>
  <c r="W1431" i="2" s="1"/>
  <c r="T1431" i="2"/>
  <c r="U1435" i="2"/>
  <c r="W1435" i="2" s="1"/>
  <c r="T1435" i="2"/>
  <c r="U1439" i="2"/>
  <c r="W1439" i="2" s="1"/>
  <c r="T1439" i="2"/>
  <c r="U1443" i="2"/>
  <c r="W1443" i="2" s="1"/>
  <c r="T1443" i="2"/>
  <c r="U1447" i="2"/>
  <c r="W1447" i="2" s="1"/>
  <c r="T1447" i="2"/>
  <c r="U1451" i="2"/>
  <c r="W1451" i="2" s="1"/>
  <c r="T1451" i="2"/>
  <c r="U1455" i="2"/>
  <c r="W1455" i="2" s="1"/>
  <c r="T1455" i="2"/>
  <c r="U1459" i="2"/>
  <c r="W1459" i="2" s="1"/>
  <c r="T1459" i="2"/>
  <c r="U1463" i="2"/>
  <c r="W1463" i="2" s="1"/>
  <c r="T1463" i="2"/>
  <c r="U1467" i="2"/>
  <c r="W1467" i="2" s="1"/>
  <c r="T1467" i="2"/>
  <c r="U1471" i="2"/>
  <c r="W1471" i="2" s="1"/>
  <c r="T1471" i="2"/>
  <c r="U1475" i="2"/>
  <c r="W1475" i="2" s="1"/>
  <c r="T1475" i="2"/>
  <c r="U1479" i="2"/>
  <c r="W1479" i="2" s="1"/>
  <c r="T1479" i="2"/>
  <c r="U1483" i="2"/>
  <c r="W1483" i="2" s="1"/>
  <c r="T1483" i="2"/>
  <c r="U1487" i="2"/>
  <c r="W1487" i="2" s="1"/>
  <c r="T1487" i="2"/>
  <c r="U1491" i="2"/>
  <c r="W1491" i="2" s="1"/>
  <c r="T1491" i="2"/>
  <c r="U1495" i="2"/>
  <c r="W1495" i="2" s="1"/>
  <c r="T1495" i="2"/>
  <c r="U1499" i="2"/>
  <c r="W1499" i="2" s="1"/>
  <c r="T1499" i="2"/>
  <c r="U1503" i="2"/>
  <c r="W1503" i="2" s="1"/>
  <c r="T1503" i="2"/>
  <c r="U1507" i="2"/>
  <c r="W1507" i="2" s="1"/>
  <c r="T1507" i="2"/>
  <c r="U1511" i="2"/>
  <c r="W1511" i="2" s="1"/>
  <c r="T1511" i="2"/>
  <c r="U1515" i="2"/>
  <c r="W1515" i="2" s="1"/>
  <c r="T1515" i="2"/>
  <c r="U1519" i="2"/>
  <c r="W1519" i="2" s="1"/>
  <c r="T1519" i="2"/>
  <c r="U1523" i="2"/>
  <c r="W1523" i="2" s="1"/>
  <c r="T1523" i="2"/>
  <c r="U1527" i="2"/>
  <c r="W1527" i="2" s="1"/>
  <c r="T1527" i="2"/>
  <c r="U1531" i="2"/>
  <c r="W1531" i="2" s="1"/>
  <c r="T1531" i="2"/>
  <c r="U1535" i="2"/>
  <c r="W1535" i="2" s="1"/>
  <c r="T1535" i="2"/>
  <c r="U1539" i="2"/>
  <c r="W1539" i="2" s="1"/>
  <c r="T1539" i="2"/>
  <c r="U1543" i="2"/>
  <c r="W1543" i="2" s="1"/>
  <c r="T1543" i="2"/>
  <c r="U1547" i="2"/>
  <c r="W1547" i="2" s="1"/>
  <c r="T1547" i="2"/>
  <c r="U1551" i="2"/>
  <c r="W1551" i="2" s="1"/>
  <c r="T1551" i="2"/>
  <c r="U1555" i="2"/>
  <c r="W1555" i="2" s="1"/>
  <c r="T1555" i="2"/>
  <c r="U1559" i="2"/>
  <c r="W1559" i="2" s="1"/>
  <c r="T1559" i="2"/>
  <c r="U1563" i="2"/>
  <c r="W1563" i="2" s="1"/>
  <c r="T1563" i="2"/>
  <c r="U1567" i="2"/>
  <c r="W1567" i="2" s="1"/>
  <c r="T1567" i="2"/>
  <c r="U1571" i="2"/>
  <c r="W1571" i="2" s="1"/>
  <c r="T1571" i="2"/>
  <c r="U1575" i="2"/>
  <c r="W1575" i="2" s="1"/>
  <c r="T1575" i="2"/>
  <c r="U1579" i="2"/>
  <c r="W1579" i="2" s="1"/>
  <c r="T1579" i="2"/>
  <c r="U1583" i="2"/>
  <c r="W1583" i="2" s="1"/>
  <c r="T1583" i="2"/>
  <c r="U1587" i="2"/>
  <c r="W1587" i="2" s="1"/>
  <c r="T1587" i="2"/>
  <c r="U1591" i="2"/>
  <c r="W1591" i="2" s="1"/>
  <c r="T1591" i="2"/>
  <c r="U1595" i="2"/>
  <c r="W1595" i="2" s="1"/>
  <c r="T1595" i="2"/>
  <c r="U1599" i="2"/>
  <c r="W1599" i="2" s="1"/>
  <c r="T1599" i="2"/>
  <c r="U1603" i="2"/>
  <c r="W1603" i="2" s="1"/>
  <c r="T1603" i="2"/>
  <c r="U1607" i="2"/>
  <c r="W1607" i="2" s="1"/>
  <c r="T1607" i="2"/>
  <c r="U1611" i="2"/>
  <c r="W1611" i="2" s="1"/>
  <c r="T1611" i="2"/>
  <c r="U1615" i="2"/>
  <c r="W1615" i="2" s="1"/>
  <c r="T1615" i="2"/>
  <c r="U1619" i="2"/>
  <c r="W1619" i="2" s="1"/>
  <c r="T1619" i="2"/>
  <c r="U1623" i="2"/>
  <c r="W1623" i="2" s="1"/>
  <c r="T1623" i="2"/>
  <c r="U1627" i="2"/>
  <c r="W1627" i="2" s="1"/>
  <c r="T1627" i="2"/>
  <c r="U1631" i="2"/>
  <c r="W1631" i="2" s="1"/>
  <c r="T1631" i="2"/>
  <c r="U1635" i="2"/>
  <c r="W1635" i="2" s="1"/>
  <c r="T1635" i="2"/>
  <c r="U1639" i="2"/>
  <c r="W1639" i="2" s="1"/>
  <c r="T1639" i="2"/>
  <c r="U1643" i="2"/>
  <c r="W1643" i="2" s="1"/>
  <c r="T1643" i="2"/>
  <c r="U1647" i="2"/>
  <c r="W1647" i="2" s="1"/>
  <c r="T1647" i="2"/>
  <c r="U1651" i="2"/>
  <c r="W1651" i="2" s="1"/>
  <c r="T1651" i="2"/>
  <c r="U1655" i="2"/>
  <c r="W1655" i="2" s="1"/>
  <c r="T1655" i="2"/>
  <c r="U1659" i="2"/>
  <c r="W1659" i="2" s="1"/>
  <c r="T1659" i="2"/>
  <c r="U1663" i="2"/>
  <c r="W1663" i="2" s="1"/>
  <c r="T1663" i="2"/>
  <c r="U1667" i="2"/>
  <c r="W1667" i="2" s="1"/>
  <c r="T1667" i="2"/>
  <c r="U1671" i="2"/>
  <c r="W1671" i="2" s="1"/>
  <c r="T1671" i="2"/>
  <c r="U1675" i="2"/>
  <c r="W1675" i="2" s="1"/>
  <c r="T1675" i="2"/>
  <c r="U1679" i="2"/>
  <c r="W1679" i="2" s="1"/>
  <c r="T1679" i="2"/>
  <c r="U1683" i="2"/>
  <c r="W1683" i="2" s="1"/>
  <c r="T1683" i="2"/>
  <c r="U1687" i="2"/>
  <c r="W1687" i="2" s="1"/>
  <c r="T1687" i="2"/>
  <c r="U1691" i="2"/>
  <c r="W1691" i="2" s="1"/>
  <c r="T1691" i="2"/>
  <c r="U1695" i="2"/>
  <c r="W1695" i="2" s="1"/>
  <c r="T1695" i="2"/>
  <c r="U1699" i="2"/>
  <c r="W1699" i="2" s="1"/>
  <c r="T1699" i="2"/>
  <c r="U1703" i="2"/>
  <c r="W1703" i="2" s="1"/>
  <c r="T1703" i="2"/>
  <c r="U1707" i="2"/>
  <c r="W1707" i="2" s="1"/>
  <c r="T1707" i="2"/>
  <c r="U1711" i="2"/>
  <c r="W1711" i="2" s="1"/>
  <c r="T1711" i="2"/>
  <c r="U1715" i="2"/>
  <c r="W1715" i="2" s="1"/>
  <c r="T1715" i="2"/>
  <c r="U1719" i="2"/>
  <c r="W1719" i="2" s="1"/>
  <c r="T1719" i="2"/>
  <c r="U1723" i="2"/>
  <c r="W1723" i="2" s="1"/>
  <c r="T1723" i="2"/>
  <c r="U1727" i="2"/>
  <c r="W1727" i="2" s="1"/>
  <c r="T1727" i="2"/>
  <c r="U1731" i="2"/>
  <c r="W1731" i="2" s="1"/>
  <c r="T1731" i="2"/>
  <c r="U1735" i="2"/>
  <c r="W1735" i="2" s="1"/>
  <c r="T1735" i="2"/>
  <c r="U1739" i="2"/>
  <c r="W1739" i="2" s="1"/>
  <c r="T1739" i="2"/>
  <c r="U1743" i="2"/>
  <c r="W1743" i="2" s="1"/>
  <c r="T1743" i="2"/>
  <c r="U1747" i="2"/>
  <c r="W1747" i="2" s="1"/>
  <c r="T1747" i="2"/>
  <c r="U1751" i="2"/>
  <c r="W1751" i="2" s="1"/>
  <c r="T1751" i="2"/>
  <c r="U1755" i="2"/>
  <c r="W1755" i="2" s="1"/>
  <c r="T1755" i="2"/>
  <c r="U1759" i="2"/>
  <c r="W1759" i="2" s="1"/>
  <c r="T1759" i="2"/>
  <c r="U1763" i="2"/>
  <c r="W1763" i="2" s="1"/>
  <c r="T1763" i="2"/>
  <c r="U1767" i="2"/>
  <c r="W1767" i="2" s="1"/>
  <c r="T1767" i="2"/>
  <c r="U1771" i="2"/>
  <c r="W1771" i="2" s="1"/>
  <c r="T1771" i="2"/>
  <c r="U1775" i="2"/>
  <c r="W1775" i="2" s="1"/>
  <c r="T1775" i="2"/>
  <c r="U1779" i="2"/>
  <c r="W1779" i="2" s="1"/>
  <c r="T1779" i="2"/>
  <c r="U1783" i="2"/>
  <c r="W1783" i="2" s="1"/>
  <c r="T1783" i="2"/>
  <c r="U1787" i="2"/>
  <c r="W1787" i="2" s="1"/>
  <c r="T1787" i="2"/>
  <c r="U1791" i="2"/>
  <c r="W1791" i="2" s="1"/>
  <c r="T1791" i="2"/>
  <c r="U1795" i="2"/>
  <c r="W1795" i="2" s="1"/>
  <c r="T1795" i="2"/>
  <c r="U1799" i="2"/>
  <c r="W1799" i="2" s="1"/>
  <c r="T1799" i="2"/>
  <c r="U1803" i="2"/>
  <c r="W1803" i="2" s="1"/>
  <c r="T1803" i="2"/>
  <c r="U1807" i="2"/>
  <c r="W1807" i="2" s="1"/>
  <c r="T1807" i="2"/>
  <c r="U1811" i="2"/>
  <c r="W1811" i="2" s="1"/>
  <c r="T1811" i="2"/>
  <c r="U1815" i="2"/>
  <c r="W1815" i="2" s="1"/>
  <c r="T1815" i="2"/>
  <c r="U1819" i="2"/>
  <c r="W1819" i="2" s="1"/>
  <c r="T1819" i="2"/>
  <c r="U1823" i="2"/>
  <c r="W1823" i="2" s="1"/>
  <c r="T1823" i="2"/>
  <c r="U1827" i="2"/>
  <c r="W1827" i="2" s="1"/>
  <c r="T1827" i="2"/>
  <c r="U1831" i="2"/>
  <c r="W1831" i="2" s="1"/>
  <c r="T1831" i="2"/>
  <c r="U1835" i="2"/>
  <c r="W1835" i="2" s="1"/>
  <c r="T1835" i="2"/>
  <c r="U1839" i="2"/>
  <c r="W1839" i="2" s="1"/>
  <c r="T1839" i="2"/>
  <c r="U1843" i="2"/>
  <c r="W1843" i="2" s="1"/>
  <c r="T1843" i="2"/>
  <c r="U1847" i="2"/>
  <c r="W1847" i="2" s="1"/>
  <c r="T1847" i="2"/>
  <c r="U1851" i="2"/>
  <c r="W1851" i="2" s="1"/>
  <c r="T1851" i="2"/>
  <c r="U1855" i="2"/>
  <c r="W1855" i="2" s="1"/>
  <c r="T1855" i="2"/>
  <c r="U1859" i="2"/>
  <c r="W1859" i="2" s="1"/>
  <c r="T1859" i="2"/>
  <c r="U1863" i="2"/>
  <c r="W1863" i="2" s="1"/>
  <c r="T1863" i="2"/>
  <c r="U1867" i="2"/>
  <c r="W1867" i="2" s="1"/>
  <c r="T1867" i="2"/>
  <c r="U1871" i="2"/>
  <c r="W1871" i="2" s="1"/>
  <c r="T1871" i="2"/>
  <c r="U1875" i="2"/>
  <c r="W1875" i="2" s="1"/>
  <c r="T1875" i="2"/>
  <c r="U1879" i="2"/>
  <c r="W1879" i="2" s="1"/>
  <c r="T1879" i="2"/>
  <c r="U1883" i="2"/>
  <c r="W1883" i="2" s="1"/>
  <c r="T1883" i="2"/>
  <c r="U1887" i="2"/>
  <c r="W1887" i="2" s="1"/>
  <c r="T1887" i="2"/>
  <c r="U1891" i="2"/>
  <c r="W1891" i="2" s="1"/>
  <c r="T1891" i="2"/>
  <c r="U1895" i="2"/>
  <c r="W1895" i="2" s="1"/>
  <c r="T1895" i="2"/>
  <c r="U1899" i="2"/>
  <c r="W1899" i="2" s="1"/>
  <c r="T1899" i="2"/>
  <c r="U1903" i="2"/>
  <c r="W1903" i="2" s="1"/>
  <c r="T1903" i="2"/>
  <c r="U1907" i="2"/>
  <c r="W1907" i="2" s="1"/>
  <c r="T1907" i="2"/>
  <c r="U1911" i="2"/>
  <c r="W1911" i="2" s="1"/>
  <c r="T1911" i="2"/>
  <c r="U1915" i="2"/>
  <c r="W1915" i="2" s="1"/>
  <c r="T1915" i="2"/>
  <c r="U1919" i="2"/>
  <c r="W1919" i="2" s="1"/>
  <c r="T1919" i="2"/>
  <c r="U1923" i="2"/>
  <c r="W1923" i="2" s="1"/>
  <c r="T1923" i="2"/>
  <c r="U1927" i="2"/>
  <c r="W1927" i="2" s="1"/>
  <c r="T1927" i="2"/>
  <c r="U1931" i="2"/>
  <c r="W1931" i="2" s="1"/>
  <c r="T1931" i="2"/>
  <c r="U1935" i="2"/>
  <c r="W1935" i="2" s="1"/>
  <c r="T1935" i="2"/>
  <c r="U1939" i="2"/>
  <c r="W1939" i="2" s="1"/>
  <c r="T1939" i="2"/>
  <c r="U1943" i="2"/>
  <c r="W1943" i="2" s="1"/>
  <c r="T1943" i="2"/>
  <c r="U1947" i="2"/>
  <c r="W1947" i="2" s="1"/>
  <c r="T1947" i="2"/>
  <c r="U1951" i="2"/>
  <c r="W1951" i="2" s="1"/>
  <c r="T1951" i="2"/>
  <c r="U1955" i="2"/>
  <c r="W1955" i="2" s="1"/>
  <c r="T1955" i="2"/>
  <c r="U1959" i="2"/>
  <c r="W1959" i="2" s="1"/>
  <c r="T1959" i="2"/>
  <c r="U1963" i="2"/>
  <c r="W1963" i="2" s="1"/>
  <c r="T1963" i="2"/>
  <c r="U1967" i="2"/>
  <c r="W1967" i="2" s="1"/>
  <c r="T1967" i="2"/>
  <c r="U1971" i="2"/>
  <c r="W1971" i="2" s="1"/>
  <c r="T1971" i="2"/>
  <c r="U1975" i="2"/>
  <c r="W1975" i="2" s="1"/>
  <c r="T1975" i="2"/>
  <c r="U1979" i="2"/>
  <c r="W1979" i="2" s="1"/>
  <c r="T1979" i="2"/>
  <c r="U1983" i="2"/>
  <c r="W1983" i="2" s="1"/>
  <c r="T1983" i="2"/>
  <c r="U1987" i="2"/>
  <c r="W1987" i="2" s="1"/>
  <c r="T1987" i="2"/>
  <c r="U1991" i="2"/>
  <c r="W1991" i="2" s="1"/>
  <c r="T1991" i="2"/>
  <c r="U1995" i="2"/>
  <c r="W1995" i="2" s="1"/>
  <c r="T1995" i="2"/>
  <c r="U1999" i="2"/>
  <c r="W1999" i="2" s="1"/>
  <c r="T1999" i="2"/>
  <c r="U2003" i="2"/>
  <c r="W2003" i="2" s="1"/>
  <c r="T2003" i="2"/>
  <c r="U2007" i="2"/>
  <c r="W2007" i="2" s="1"/>
  <c r="T2007" i="2"/>
  <c r="U2011" i="2"/>
  <c r="W2011" i="2" s="1"/>
  <c r="T2011" i="2"/>
  <c r="U2015" i="2"/>
  <c r="W2015" i="2" s="1"/>
  <c r="T2015" i="2"/>
  <c r="U2019" i="2"/>
  <c r="W2019" i="2" s="1"/>
  <c r="T2019" i="2"/>
  <c r="U2023" i="2"/>
  <c r="W2023" i="2" s="1"/>
  <c r="T2023" i="2"/>
  <c r="U2027" i="2"/>
  <c r="W2027" i="2" s="1"/>
  <c r="T2027" i="2"/>
  <c r="U2031" i="2"/>
  <c r="W2031" i="2" s="1"/>
  <c r="T2031" i="2"/>
  <c r="U2035" i="2"/>
  <c r="W2035" i="2" s="1"/>
  <c r="T2035" i="2"/>
  <c r="U2039" i="2"/>
  <c r="W2039" i="2" s="1"/>
  <c r="T2039" i="2"/>
  <c r="U2043" i="2"/>
  <c r="W2043" i="2" s="1"/>
  <c r="T2043" i="2"/>
  <c r="U2047" i="2"/>
  <c r="W2047" i="2" s="1"/>
  <c r="T2047" i="2"/>
  <c r="U2051" i="2"/>
  <c r="W2051" i="2" s="1"/>
  <c r="T2051" i="2"/>
  <c r="U2055" i="2"/>
  <c r="W2055" i="2" s="1"/>
  <c r="T2055" i="2"/>
  <c r="U2059" i="2"/>
  <c r="W2059" i="2" s="1"/>
  <c r="T2059" i="2"/>
  <c r="U2063" i="2"/>
  <c r="W2063" i="2" s="1"/>
  <c r="T2063" i="2"/>
  <c r="U2067" i="2"/>
  <c r="W2067" i="2" s="1"/>
  <c r="T2067" i="2"/>
  <c r="U2071" i="2"/>
  <c r="W2071" i="2" s="1"/>
  <c r="T2071" i="2"/>
  <c r="U2075" i="2"/>
  <c r="W2075" i="2" s="1"/>
  <c r="T2075" i="2"/>
  <c r="U2079" i="2"/>
  <c r="W2079" i="2" s="1"/>
  <c r="T2079" i="2"/>
  <c r="U2083" i="2"/>
  <c r="W2083" i="2" s="1"/>
  <c r="T2083" i="2"/>
  <c r="U2087" i="2"/>
  <c r="W2087" i="2" s="1"/>
  <c r="T2087" i="2"/>
  <c r="T2091" i="2"/>
  <c r="U2091" i="2"/>
  <c r="W2091" i="2" s="1"/>
  <c r="U2095" i="2"/>
  <c r="W2095" i="2" s="1"/>
  <c r="T2095" i="2"/>
  <c r="U2099" i="2"/>
  <c r="W2099" i="2" s="1"/>
  <c r="T2099" i="2"/>
  <c r="U2103" i="2"/>
  <c r="W2103" i="2" s="1"/>
  <c r="T2103" i="2"/>
  <c r="U2107" i="2"/>
  <c r="W2107" i="2" s="1"/>
  <c r="T2107" i="2"/>
  <c r="U2111" i="2"/>
  <c r="W2111" i="2" s="1"/>
  <c r="T2111" i="2"/>
  <c r="U2115" i="2"/>
  <c r="W2115" i="2" s="1"/>
  <c r="T2115" i="2"/>
  <c r="U2119" i="2"/>
  <c r="W2119" i="2" s="1"/>
  <c r="T2119" i="2"/>
  <c r="U2123" i="2"/>
  <c r="W2123" i="2" s="1"/>
  <c r="T2123" i="2"/>
  <c r="U2127" i="2"/>
  <c r="W2127" i="2" s="1"/>
  <c r="T2127" i="2"/>
  <c r="U2131" i="2"/>
  <c r="W2131" i="2" s="1"/>
  <c r="T2131" i="2"/>
  <c r="U2135" i="2"/>
  <c r="W2135" i="2" s="1"/>
  <c r="T2135" i="2"/>
  <c r="U2139" i="2"/>
  <c r="W2139" i="2" s="1"/>
  <c r="T2139" i="2"/>
  <c r="U2143" i="2"/>
  <c r="W2143" i="2" s="1"/>
  <c r="T2143" i="2"/>
  <c r="U2147" i="2"/>
  <c r="W2147" i="2" s="1"/>
  <c r="T2147" i="2"/>
  <c r="U2151" i="2"/>
  <c r="W2151" i="2" s="1"/>
  <c r="T2151" i="2"/>
  <c r="U2155" i="2"/>
  <c r="W2155" i="2" s="1"/>
  <c r="T2155" i="2"/>
  <c r="U2159" i="2"/>
  <c r="W2159" i="2" s="1"/>
  <c r="T2159" i="2"/>
  <c r="U2163" i="2"/>
  <c r="W2163" i="2" s="1"/>
  <c r="T2163" i="2"/>
  <c r="U2167" i="2"/>
  <c r="W2167" i="2" s="1"/>
  <c r="T2167" i="2"/>
  <c r="U2171" i="2"/>
  <c r="W2171" i="2" s="1"/>
  <c r="T2171" i="2"/>
  <c r="U2175" i="2"/>
  <c r="W2175" i="2" s="1"/>
  <c r="T2175" i="2"/>
  <c r="U2179" i="2"/>
  <c r="W2179" i="2" s="1"/>
  <c r="T2179" i="2"/>
  <c r="U2183" i="2"/>
  <c r="W2183" i="2" s="1"/>
  <c r="T2183" i="2"/>
  <c r="U2187" i="2"/>
  <c r="W2187" i="2" s="1"/>
  <c r="T2187" i="2"/>
  <c r="U2191" i="2"/>
  <c r="W2191" i="2" s="1"/>
  <c r="T2191" i="2"/>
  <c r="U2195" i="2"/>
  <c r="W2195" i="2" s="1"/>
  <c r="T2195" i="2"/>
  <c r="U2199" i="2"/>
  <c r="W2199" i="2" s="1"/>
  <c r="T2199" i="2"/>
  <c r="U2203" i="2"/>
  <c r="W2203" i="2" s="1"/>
  <c r="T2203" i="2"/>
  <c r="U2207" i="2"/>
  <c r="W2207" i="2" s="1"/>
  <c r="T2207" i="2"/>
  <c r="U2211" i="2"/>
  <c r="W2211" i="2" s="1"/>
  <c r="T2211" i="2"/>
  <c r="U2215" i="2"/>
  <c r="W2215" i="2" s="1"/>
  <c r="T2215" i="2"/>
  <c r="U2219" i="2"/>
  <c r="W2219" i="2" s="1"/>
  <c r="T2219" i="2"/>
  <c r="U2223" i="2"/>
  <c r="W2223" i="2" s="1"/>
  <c r="T2223" i="2"/>
  <c r="U2227" i="2"/>
  <c r="W2227" i="2" s="1"/>
  <c r="T2227" i="2"/>
  <c r="U2231" i="2"/>
  <c r="W2231" i="2" s="1"/>
  <c r="T2231" i="2"/>
  <c r="U2235" i="2"/>
  <c r="W2235" i="2" s="1"/>
  <c r="T2235" i="2"/>
  <c r="U2239" i="2"/>
  <c r="W2239" i="2" s="1"/>
  <c r="T2239" i="2"/>
  <c r="U2243" i="2"/>
  <c r="W2243" i="2" s="1"/>
  <c r="T2243" i="2"/>
  <c r="U2247" i="2"/>
  <c r="W2247" i="2" s="1"/>
  <c r="T2247" i="2"/>
  <c r="U2251" i="2"/>
  <c r="W2251" i="2" s="1"/>
  <c r="T2251" i="2"/>
  <c r="U2255" i="2"/>
  <c r="W2255" i="2" s="1"/>
  <c r="T2255" i="2"/>
  <c r="U2259" i="2"/>
  <c r="W2259" i="2" s="1"/>
  <c r="T2259" i="2"/>
  <c r="U2263" i="2"/>
  <c r="W2263" i="2" s="1"/>
  <c r="T2263" i="2"/>
  <c r="U2267" i="2"/>
  <c r="W2267" i="2" s="1"/>
  <c r="T2267" i="2"/>
  <c r="U2271" i="2"/>
  <c r="W2271" i="2" s="1"/>
  <c r="T2271" i="2"/>
  <c r="U2275" i="2"/>
  <c r="W2275" i="2" s="1"/>
  <c r="T2275" i="2"/>
  <c r="U2279" i="2"/>
  <c r="W2279" i="2" s="1"/>
  <c r="T2279" i="2"/>
  <c r="U2283" i="2"/>
  <c r="W2283" i="2" s="1"/>
  <c r="T2283" i="2"/>
  <c r="U2287" i="2"/>
  <c r="W2287" i="2" s="1"/>
  <c r="T2287" i="2"/>
  <c r="U2291" i="2"/>
  <c r="W2291" i="2" s="1"/>
  <c r="T2291" i="2"/>
  <c r="U2295" i="2"/>
  <c r="W2295" i="2" s="1"/>
  <c r="T2295" i="2"/>
  <c r="U2299" i="2"/>
  <c r="W2299" i="2" s="1"/>
  <c r="T2299" i="2"/>
  <c r="U2303" i="2"/>
  <c r="W2303" i="2" s="1"/>
  <c r="T2303" i="2"/>
  <c r="U2307" i="2"/>
  <c r="W2307" i="2" s="1"/>
  <c r="T2307" i="2"/>
  <c r="U2311" i="2"/>
  <c r="W2311" i="2" s="1"/>
  <c r="T2311" i="2"/>
  <c r="U2315" i="2"/>
  <c r="W2315" i="2" s="1"/>
  <c r="T2315" i="2"/>
  <c r="U2319" i="2"/>
  <c r="W2319" i="2" s="1"/>
  <c r="T2319" i="2"/>
  <c r="U2323" i="2"/>
  <c r="W2323" i="2" s="1"/>
  <c r="T2323" i="2"/>
  <c r="U2327" i="2"/>
  <c r="W2327" i="2" s="1"/>
  <c r="T2327" i="2"/>
  <c r="U2331" i="2"/>
  <c r="W2331" i="2" s="1"/>
  <c r="T2331" i="2"/>
  <c r="U2335" i="2"/>
  <c r="W2335" i="2" s="1"/>
  <c r="T2335" i="2"/>
  <c r="U2339" i="2"/>
  <c r="W2339" i="2" s="1"/>
  <c r="T2339" i="2"/>
  <c r="U2343" i="2"/>
  <c r="W2343" i="2" s="1"/>
  <c r="T2343" i="2"/>
  <c r="U2347" i="2"/>
  <c r="W2347" i="2" s="1"/>
  <c r="T2347" i="2"/>
  <c r="U2351" i="2"/>
  <c r="W2351" i="2" s="1"/>
  <c r="T2351" i="2"/>
  <c r="U2355" i="2"/>
  <c r="W2355" i="2" s="1"/>
  <c r="T2355" i="2"/>
  <c r="U2359" i="2"/>
  <c r="W2359" i="2" s="1"/>
  <c r="T2359" i="2"/>
  <c r="U2363" i="2"/>
  <c r="W2363" i="2" s="1"/>
  <c r="T2363" i="2"/>
  <c r="U2367" i="2"/>
  <c r="W2367" i="2" s="1"/>
  <c r="T2367" i="2"/>
  <c r="U2371" i="2"/>
  <c r="W2371" i="2" s="1"/>
  <c r="T2371" i="2"/>
  <c r="U2375" i="2"/>
  <c r="W2375" i="2" s="1"/>
  <c r="T2375" i="2"/>
  <c r="U2379" i="2"/>
  <c r="W2379" i="2" s="1"/>
  <c r="T2379" i="2"/>
  <c r="U2383" i="2"/>
  <c r="W2383" i="2" s="1"/>
  <c r="T2383" i="2"/>
  <c r="U2387" i="2"/>
  <c r="W2387" i="2" s="1"/>
  <c r="T2387" i="2"/>
  <c r="U2391" i="2"/>
  <c r="W2391" i="2" s="1"/>
  <c r="T2391" i="2"/>
  <c r="U2395" i="2"/>
  <c r="W2395" i="2" s="1"/>
  <c r="T2395" i="2"/>
  <c r="U2399" i="2"/>
  <c r="W2399" i="2" s="1"/>
  <c r="T2399" i="2"/>
  <c r="U2403" i="2"/>
  <c r="W2403" i="2" s="1"/>
  <c r="T2403" i="2"/>
  <c r="U2407" i="2"/>
  <c r="W2407" i="2" s="1"/>
  <c r="T2407" i="2"/>
  <c r="U2411" i="2"/>
  <c r="W2411" i="2" s="1"/>
  <c r="T2411" i="2"/>
  <c r="U2415" i="2"/>
  <c r="W2415" i="2" s="1"/>
  <c r="T2415" i="2"/>
  <c r="U2419" i="2"/>
  <c r="W2419" i="2" s="1"/>
  <c r="T2419" i="2"/>
  <c r="U2423" i="2"/>
  <c r="W2423" i="2" s="1"/>
  <c r="T2423" i="2"/>
  <c r="U2427" i="2"/>
  <c r="W2427" i="2" s="1"/>
  <c r="T2427" i="2"/>
  <c r="U2431" i="2"/>
  <c r="W2431" i="2" s="1"/>
  <c r="T2431" i="2"/>
  <c r="U2435" i="2"/>
  <c r="W2435" i="2" s="1"/>
  <c r="T2435" i="2"/>
  <c r="U2439" i="2"/>
  <c r="W2439" i="2" s="1"/>
  <c r="T2439" i="2"/>
  <c r="U2443" i="2"/>
  <c r="W2443" i="2" s="1"/>
  <c r="T2443" i="2"/>
  <c r="U2447" i="2"/>
  <c r="W2447" i="2" s="1"/>
  <c r="T2447" i="2"/>
  <c r="U2451" i="2"/>
  <c r="W2451" i="2" s="1"/>
  <c r="T2451" i="2"/>
  <c r="U2455" i="2"/>
  <c r="W2455" i="2" s="1"/>
  <c r="T2455" i="2"/>
  <c r="U2459" i="2"/>
  <c r="W2459" i="2" s="1"/>
  <c r="T2459" i="2"/>
  <c r="U2463" i="2"/>
  <c r="W2463" i="2" s="1"/>
  <c r="T2463" i="2"/>
  <c r="U2467" i="2"/>
  <c r="W2467" i="2" s="1"/>
  <c r="T2467" i="2"/>
  <c r="U2471" i="2"/>
  <c r="W2471" i="2" s="1"/>
  <c r="T2471" i="2"/>
  <c r="U2475" i="2"/>
  <c r="W2475" i="2" s="1"/>
  <c r="T2475" i="2"/>
  <c r="U2479" i="2"/>
  <c r="W2479" i="2" s="1"/>
  <c r="T2479" i="2"/>
  <c r="U2483" i="2"/>
  <c r="W2483" i="2" s="1"/>
  <c r="T2483" i="2"/>
  <c r="U2487" i="2"/>
  <c r="W2487" i="2" s="1"/>
  <c r="T2487" i="2"/>
  <c r="U2491" i="2"/>
  <c r="W2491" i="2" s="1"/>
  <c r="T2491" i="2"/>
  <c r="U2495" i="2"/>
  <c r="W2495" i="2" s="1"/>
  <c r="T2495" i="2"/>
  <c r="U2499" i="2"/>
  <c r="W2499" i="2" s="1"/>
  <c r="T2499" i="2"/>
  <c r="U2503" i="2"/>
  <c r="W2503" i="2" s="1"/>
  <c r="T2503" i="2"/>
  <c r="U2507" i="2"/>
  <c r="W2507" i="2" s="1"/>
  <c r="T2507" i="2"/>
  <c r="T29" i="2"/>
  <c r="X29" i="2" s="1"/>
  <c r="T45" i="2"/>
  <c r="X45" i="2" s="1"/>
  <c r="T61" i="2"/>
  <c r="X61" i="2" s="1"/>
  <c r="T77" i="2"/>
  <c r="X77" i="2" s="1"/>
  <c r="T93" i="2"/>
  <c r="X93" i="2" s="1"/>
  <c r="T109" i="2"/>
  <c r="X109" i="2" s="1"/>
  <c r="T125" i="2"/>
  <c r="X125" i="2" s="1"/>
  <c r="T141" i="2"/>
  <c r="X141" i="2" s="1"/>
  <c r="T157" i="2"/>
  <c r="X157" i="2" s="1"/>
  <c r="T173" i="2"/>
  <c r="X173" i="2" s="1"/>
  <c r="T189" i="2"/>
  <c r="X189" i="2" s="1"/>
  <c r="T205" i="2"/>
  <c r="X205" i="2" s="1"/>
  <c r="T221" i="2"/>
  <c r="X221" i="2" s="1"/>
  <c r="T237" i="2"/>
  <c r="X237" i="2" s="1"/>
  <c r="T253" i="2"/>
  <c r="X253" i="2" s="1"/>
  <c r="T269" i="2"/>
  <c r="X269" i="2" s="1"/>
  <c r="T285" i="2"/>
  <c r="X285" i="2" s="1"/>
  <c r="T301" i="2"/>
  <c r="X301" i="2" s="1"/>
  <c r="T317" i="2"/>
  <c r="X317" i="2" s="1"/>
  <c r="T333" i="2"/>
  <c r="X333" i="2" s="1"/>
  <c r="T349" i="2"/>
  <c r="X349" i="2" s="1"/>
  <c r="T365" i="2"/>
  <c r="X365" i="2" s="1"/>
  <c r="T381" i="2"/>
  <c r="X381" i="2" s="1"/>
  <c r="T397" i="2"/>
  <c r="X397" i="2" s="1"/>
  <c r="T413" i="2"/>
  <c r="X413" i="2" s="1"/>
  <c r="T429" i="2"/>
  <c r="X429" i="2" s="1"/>
  <c r="T445" i="2"/>
  <c r="X445" i="2" s="1"/>
  <c r="T461" i="2"/>
  <c r="X461" i="2" s="1"/>
  <c r="T477" i="2"/>
  <c r="X477" i="2" s="1"/>
  <c r="T493" i="2"/>
  <c r="X493" i="2" s="1"/>
  <c r="T509" i="2"/>
  <c r="X509" i="2" s="1"/>
  <c r="T527" i="2"/>
  <c r="X527" i="2" s="1"/>
  <c r="T559" i="2"/>
  <c r="X559" i="2" s="1"/>
  <c r="T591" i="2"/>
  <c r="X591" i="2" s="1"/>
  <c r="T623" i="2"/>
  <c r="X623" i="2" s="1"/>
  <c r="T655" i="2"/>
  <c r="X655" i="2" s="1"/>
  <c r="T687" i="2"/>
  <c r="X687" i="2" s="1"/>
  <c r="T719" i="2"/>
  <c r="X719" i="2" s="1"/>
  <c r="T751" i="2"/>
  <c r="X751" i="2" s="1"/>
  <c r="T783" i="2"/>
  <c r="X783" i="2" s="1"/>
  <c r="T815" i="2"/>
  <c r="X815" i="2" s="1"/>
  <c r="T847" i="2"/>
  <c r="X847" i="2" s="1"/>
  <c r="T879" i="2"/>
  <c r="X879" i="2" s="1"/>
  <c r="T911" i="2"/>
  <c r="X911" i="2" s="1"/>
  <c r="T943" i="2"/>
  <c r="X943" i="2" s="1"/>
  <c r="T975" i="2"/>
  <c r="X975" i="2" s="1"/>
  <c r="T1007" i="2"/>
  <c r="X1007" i="2" s="1"/>
  <c r="T1048" i="2"/>
  <c r="X1048" i="2" s="1"/>
  <c r="T1144" i="2"/>
  <c r="X1144" i="2" s="1"/>
  <c r="T1272" i="2"/>
  <c r="X1272" i="2" s="1"/>
  <c r="U811" i="2"/>
  <c r="W811" i="2" s="1"/>
  <c r="U1292" i="2"/>
  <c r="W1292" i="2" s="1"/>
  <c r="T1292" i="2"/>
  <c r="U1300" i="2"/>
  <c r="W1300" i="2" s="1"/>
  <c r="T1300" i="2"/>
  <c r="U1308" i="2"/>
  <c r="W1308" i="2" s="1"/>
  <c r="T1308" i="2"/>
  <c r="U1316" i="2"/>
  <c r="W1316" i="2" s="1"/>
  <c r="T1316" i="2"/>
  <c r="U1332" i="2"/>
  <c r="W1332" i="2" s="1"/>
  <c r="T1332" i="2"/>
  <c r="U1340" i="2"/>
  <c r="W1340" i="2" s="1"/>
  <c r="T1340" i="2"/>
  <c r="U1348" i="2"/>
  <c r="W1348" i="2" s="1"/>
  <c r="T1348" i="2"/>
  <c r="T1356" i="2"/>
  <c r="U1356" i="2"/>
  <c r="W1356" i="2" s="1"/>
  <c r="U1364" i="2"/>
  <c r="W1364" i="2" s="1"/>
  <c r="T1364" i="2"/>
  <c r="U1372" i="2"/>
  <c r="W1372" i="2" s="1"/>
  <c r="T1372" i="2"/>
  <c r="U1380" i="2"/>
  <c r="W1380" i="2" s="1"/>
  <c r="T1380" i="2"/>
  <c r="U1388" i="2"/>
  <c r="W1388" i="2" s="1"/>
  <c r="T1388" i="2"/>
  <c r="U1396" i="2"/>
  <c r="W1396" i="2" s="1"/>
  <c r="T1396" i="2"/>
  <c r="U1404" i="2"/>
  <c r="W1404" i="2" s="1"/>
  <c r="T1404" i="2"/>
  <c r="U1412" i="2"/>
  <c r="W1412" i="2" s="1"/>
  <c r="T1412" i="2"/>
  <c r="U1420" i="2"/>
  <c r="W1420" i="2" s="1"/>
  <c r="T1420" i="2"/>
  <c r="U1428" i="2"/>
  <c r="W1428" i="2" s="1"/>
  <c r="T1428" i="2"/>
  <c r="U1436" i="2"/>
  <c r="W1436" i="2" s="1"/>
  <c r="T1436" i="2"/>
  <c r="U1444" i="2"/>
  <c r="W1444" i="2" s="1"/>
  <c r="T1444" i="2"/>
  <c r="U1452" i="2"/>
  <c r="W1452" i="2" s="1"/>
  <c r="T1452" i="2"/>
  <c r="U1460" i="2"/>
  <c r="W1460" i="2" s="1"/>
  <c r="T1460" i="2"/>
  <c r="U1468" i="2"/>
  <c r="W1468" i="2" s="1"/>
  <c r="T1468" i="2"/>
  <c r="U1476" i="2"/>
  <c r="W1476" i="2" s="1"/>
  <c r="T1476" i="2"/>
  <c r="U1484" i="2"/>
  <c r="W1484" i="2" s="1"/>
  <c r="T1484" i="2"/>
  <c r="U1500" i="2"/>
  <c r="W1500" i="2" s="1"/>
  <c r="T1500" i="2"/>
  <c r="U1508" i="2"/>
  <c r="W1508" i="2" s="1"/>
  <c r="T1508" i="2"/>
  <c r="U1516" i="2"/>
  <c r="W1516" i="2" s="1"/>
  <c r="T1516" i="2"/>
  <c r="U1524" i="2"/>
  <c r="W1524" i="2" s="1"/>
  <c r="T1524" i="2"/>
  <c r="U1532" i="2"/>
  <c r="W1532" i="2" s="1"/>
  <c r="T1532" i="2"/>
  <c r="U1540" i="2"/>
  <c r="W1540" i="2" s="1"/>
  <c r="T1540" i="2"/>
  <c r="U1548" i="2"/>
  <c r="W1548" i="2" s="1"/>
  <c r="T1548" i="2"/>
  <c r="T1556" i="2"/>
  <c r="U1556" i="2"/>
  <c r="W1556" i="2" s="1"/>
  <c r="U1564" i="2"/>
  <c r="W1564" i="2" s="1"/>
  <c r="T1564" i="2"/>
  <c r="U1572" i="2"/>
  <c r="W1572" i="2" s="1"/>
  <c r="T1572" i="2"/>
  <c r="U1580" i="2"/>
  <c r="W1580" i="2" s="1"/>
  <c r="T1580" i="2"/>
  <c r="U1588" i="2"/>
  <c r="W1588" i="2" s="1"/>
  <c r="T1588" i="2"/>
  <c r="U1596" i="2"/>
  <c r="W1596" i="2" s="1"/>
  <c r="T1596" i="2"/>
  <c r="U1604" i="2"/>
  <c r="W1604" i="2" s="1"/>
  <c r="T1604" i="2"/>
  <c r="U1612" i="2"/>
  <c r="W1612" i="2" s="1"/>
  <c r="T1612" i="2"/>
  <c r="U1620" i="2"/>
  <c r="W1620" i="2" s="1"/>
  <c r="T1620" i="2"/>
  <c r="U1628" i="2"/>
  <c r="W1628" i="2" s="1"/>
  <c r="T1628" i="2"/>
  <c r="U1636" i="2"/>
  <c r="W1636" i="2" s="1"/>
  <c r="T1636" i="2"/>
  <c r="U1644" i="2"/>
  <c r="W1644" i="2" s="1"/>
  <c r="T1644" i="2"/>
  <c r="U1652" i="2"/>
  <c r="W1652" i="2" s="1"/>
  <c r="T1652" i="2"/>
  <c r="U1660" i="2"/>
  <c r="W1660" i="2" s="1"/>
  <c r="T1660" i="2"/>
  <c r="U1668" i="2"/>
  <c r="W1668" i="2" s="1"/>
  <c r="T1668" i="2"/>
  <c r="U1676" i="2"/>
  <c r="W1676" i="2" s="1"/>
  <c r="T1676" i="2"/>
  <c r="U1684" i="2"/>
  <c r="W1684" i="2" s="1"/>
  <c r="T1684" i="2"/>
  <c r="U1692" i="2"/>
  <c r="W1692" i="2" s="1"/>
  <c r="T1692" i="2"/>
  <c r="U1700" i="2"/>
  <c r="W1700" i="2" s="1"/>
  <c r="T1700" i="2"/>
  <c r="U1708" i="2"/>
  <c r="W1708" i="2" s="1"/>
  <c r="T1708" i="2"/>
  <c r="U1716" i="2"/>
  <c r="W1716" i="2" s="1"/>
  <c r="T1716" i="2"/>
  <c r="U1724" i="2"/>
  <c r="W1724" i="2" s="1"/>
  <c r="T1724" i="2"/>
  <c r="U1732" i="2"/>
  <c r="W1732" i="2" s="1"/>
  <c r="T1732" i="2"/>
  <c r="U1740" i="2"/>
  <c r="W1740" i="2" s="1"/>
  <c r="T1740" i="2"/>
  <c r="U1756" i="2"/>
  <c r="W1756" i="2" s="1"/>
  <c r="T1756" i="2"/>
  <c r="U1764" i="2"/>
  <c r="W1764" i="2" s="1"/>
  <c r="T1764" i="2"/>
  <c r="U1772" i="2"/>
  <c r="W1772" i="2" s="1"/>
  <c r="T1772" i="2"/>
  <c r="U1780" i="2"/>
  <c r="W1780" i="2" s="1"/>
  <c r="T1780" i="2"/>
  <c r="U1788" i="2"/>
  <c r="W1788" i="2" s="1"/>
  <c r="T1788" i="2"/>
  <c r="U1796" i="2"/>
  <c r="W1796" i="2" s="1"/>
  <c r="T1796" i="2"/>
  <c r="U1804" i="2"/>
  <c r="W1804" i="2" s="1"/>
  <c r="T1804" i="2"/>
  <c r="T1812" i="2"/>
  <c r="U1812" i="2"/>
  <c r="W1812" i="2" s="1"/>
  <c r="U1820" i="2"/>
  <c r="W1820" i="2" s="1"/>
  <c r="T1820" i="2"/>
  <c r="U1828" i="2"/>
  <c r="W1828" i="2" s="1"/>
  <c r="T1828" i="2"/>
  <c r="U1836" i="2"/>
  <c r="W1836" i="2" s="1"/>
  <c r="T1836" i="2"/>
  <c r="U1844" i="2"/>
  <c r="W1844" i="2" s="1"/>
  <c r="T1844" i="2"/>
  <c r="U1852" i="2"/>
  <c r="W1852" i="2" s="1"/>
  <c r="T1852" i="2"/>
  <c r="U1860" i="2"/>
  <c r="W1860" i="2" s="1"/>
  <c r="T1860" i="2"/>
  <c r="U1864" i="2"/>
  <c r="W1864" i="2" s="1"/>
  <c r="T1864" i="2"/>
  <c r="U1868" i="2"/>
  <c r="W1868" i="2" s="1"/>
  <c r="T1868" i="2"/>
  <c r="U1872" i="2"/>
  <c r="W1872" i="2" s="1"/>
  <c r="T1872" i="2"/>
  <c r="T1876" i="2"/>
  <c r="U1876" i="2"/>
  <c r="W1876" i="2" s="1"/>
  <c r="U1880" i="2"/>
  <c r="W1880" i="2" s="1"/>
  <c r="T1880" i="2"/>
  <c r="U1884" i="2"/>
  <c r="W1884" i="2" s="1"/>
  <c r="T1884" i="2"/>
  <c r="U1888" i="2"/>
  <c r="W1888" i="2" s="1"/>
  <c r="T1888" i="2"/>
  <c r="U1892" i="2"/>
  <c r="W1892" i="2" s="1"/>
  <c r="T1892" i="2"/>
  <c r="U1896" i="2"/>
  <c r="W1896" i="2" s="1"/>
  <c r="T1896" i="2"/>
  <c r="U1900" i="2"/>
  <c r="W1900" i="2" s="1"/>
  <c r="T1900" i="2"/>
  <c r="U1904" i="2"/>
  <c r="W1904" i="2" s="1"/>
  <c r="T1904" i="2"/>
  <c r="T1908" i="2"/>
  <c r="U1908" i="2"/>
  <c r="W1908" i="2" s="1"/>
  <c r="U1912" i="2"/>
  <c r="W1912" i="2" s="1"/>
  <c r="T1912" i="2"/>
  <c r="U1916" i="2"/>
  <c r="W1916" i="2" s="1"/>
  <c r="T1916" i="2"/>
  <c r="T1920" i="2"/>
  <c r="U1920" i="2"/>
  <c r="W1920" i="2" s="1"/>
  <c r="U1924" i="2"/>
  <c r="W1924" i="2" s="1"/>
  <c r="T1924" i="2"/>
  <c r="U1928" i="2"/>
  <c r="W1928" i="2" s="1"/>
  <c r="T1928" i="2"/>
  <c r="U1932" i="2"/>
  <c r="W1932" i="2" s="1"/>
  <c r="T1932" i="2"/>
  <c r="U1936" i="2"/>
  <c r="W1936" i="2" s="1"/>
  <c r="T1936" i="2"/>
  <c r="U1940" i="2"/>
  <c r="W1940" i="2" s="1"/>
  <c r="T1940" i="2"/>
  <c r="U1944" i="2"/>
  <c r="W1944" i="2" s="1"/>
  <c r="T1944" i="2"/>
  <c r="U1948" i="2"/>
  <c r="W1948" i="2" s="1"/>
  <c r="T1948" i="2"/>
  <c r="U1952" i="2"/>
  <c r="W1952" i="2" s="1"/>
  <c r="T1952" i="2"/>
  <c r="U1956" i="2"/>
  <c r="W1956" i="2" s="1"/>
  <c r="T1956" i="2"/>
  <c r="U1960" i="2"/>
  <c r="W1960" i="2" s="1"/>
  <c r="T1960" i="2"/>
  <c r="U1964" i="2"/>
  <c r="W1964" i="2" s="1"/>
  <c r="T1964" i="2"/>
  <c r="U1968" i="2"/>
  <c r="W1968" i="2" s="1"/>
  <c r="T1968" i="2"/>
  <c r="U1972" i="2"/>
  <c r="W1972" i="2" s="1"/>
  <c r="T1972" i="2"/>
  <c r="U1976" i="2"/>
  <c r="W1976" i="2" s="1"/>
  <c r="T1976" i="2"/>
  <c r="U1980" i="2"/>
  <c r="W1980" i="2" s="1"/>
  <c r="T1980" i="2"/>
  <c r="T1984" i="2"/>
  <c r="U1984" i="2"/>
  <c r="W1984" i="2" s="1"/>
  <c r="U1988" i="2"/>
  <c r="W1988" i="2" s="1"/>
  <c r="T1988" i="2"/>
  <c r="U1992" i="2"/>
  <c r="W1992" i="2" s="1"/>
  <c r="T1992" i="2"/>
  <c r="U1996" i="2"/>
  <c r="W1996" i="2" s="1"/>
  <c r="T1996" i="2"/>
  <c r="U2000" i="2"/>
  <c r="W2000" i="2" s="1"/>
  <c r="T2000" i="2"/>
  <c r="U2004" i="2"/>
  <c r="W2004" i="2" s="1"/>
  <c r="T2004" i="2"/>
  <c r="U2008" i="2"/>
  <c r="W2008" i="2" s="1"/>
  <c r="T2008" i="2"/>
  <c r="U2012" i="2"/>
  <c r="W2012" i="2" s="1"/>
  <c r="T2012" i="2"/>
  <c r="U2016" i="2"/>
  <c r="W2016" i="2" s="1"/>
  <c r="T2016" i="2"/>
  <c r="U2020" i="2"/>
  <c r="W2020" i="2" s="1"/>
  <c r="T2020" i="2"/>
  <c r="U2024" i="2"/>
  <c r="W2024" i="2" s="1"/>
  <c r="T2024" i="2"/>
  <c r="U2028" i="2"/>
  <c r="W2028" i="2" s="1"/>
  <c r="T2028" i="2"/>
  <c r="U2032" i="2"/>
  <c r="W2032" i="2" s="1"/>
  <c r="T2032" i="2"/>
  <c r="U2036" i="2"/>
  <c r="W2036" i="2" s="1"/>
  <c r="T2036" i="2"/>
  <c r="U2040" i="2"/>
  <c r="W2040" i="2" s="1"/>
  <c r="T2040" i="2"/>
  <c r="U2044" i="2"/>
  <c r="W2044" i="2" s="1"/>
  <c r="T2044" i="2"/>
  <c r="T2048" i="2"/>
  <c r="U2048" i="2"/>
  <c r="W2048" i="2" s="1"/>
  <c r="U2052" i="2"/>
  <c r="W2052" i="2" s="1"/>
  <c r="T2052" i="2"/>
  <c r="U2056" i="2"/>
  <c r="W2056" i="2" s="1"/>
  <c r="T2056" i="2"/>
  <c r="U2060" i="2"/>
  <c r="W2060" i="2" s="1"/>
  <c r="T2060" i="2"/>
  <c r="U2064" i="2"/>
  <c r="W2064" i="2" s="1"/>
  <c r="T2064" i="2"/>
  <c r="U2068" i="2"/>
  <c r="W2068" i="2" s="1"/>
  <c r="T2068" i="2"/>
  <c r="U2072" i="2"/>
  <c r="W2072" i="2" s="1"/>
  <c r="T2072" i="2"/>
  <c r="U2076" i="2"/>
  <c r="W2076" i="2" s="1"/>
  <c r="T2076" i="2"/>
  <c r="U2080" i="2"/>
  <c r="W2080" i="2" s="1"/>
  <c r="T2080" i="2"/>
  <c r="U2084" i="2"/>
  <c r="W2084" i="2" s="1"/>
  <c r="T2084" i="2"/>
  <c r="U2088" i="2"/>
  <c r="W2088" i="2" s="1"/>
  <c r="T2088" i="2"/>
  <c r="U2092" i="2"/>
  <c r="W2092" i="2" s="1"/>
  <c r="T2092" i="2"/>
  <c r="U2096" i="2"/>
  <c r="W2096" i="2" s="1"/>
  <c r="T2096" i="2"/>
  <c r="U2100" i="2"/>
  <c r="W2100" i="2" s="1"/>
  <c r="T2100" i="2"/>
  <c r="U2104" i="2"/>
  <c r="W2104" i="2" s="1"/>
  <c r="T2104" i="2"/>
  <c r="U2108" i="2"/>
  <c r="W2108" i="2" s="1"/>
  <c r="T2108" i="2"/>
  <c r="T2112" i="2"/>
  <c r="U2112" i="2"/>
  <c r="W2112" i="2" s="1"/>
  <c r="U2116" i="2"/>
  <c r="W2116" i="2" s="1"/>
  <c r="T2116" i="2"/>
  <c r="U2120" i="2"/>
  <c r="W2120" i="2" s="1"/>
  <c r="T2120" i="2"/>
  <c r="U2124" i="2"/>
  <c r="W2124" i="2" s="1"/>
  <c r="T2124" i="2"/>
  <c r="U2128" i="2"/>
  <c r="W2128" i="2" s="1"/>
  <c r="T2128" i="2"/>
  <c r="U2132" i="2"/>
  <c r="W2132" i="2" s="1"/>
  <c r="T2132" i="2"/>
  <c r="U2136" i="2"/>
  <c r="W2136" i="2" s="1"/>
  <c r="T2136" i="2"/>
  <c r="U2140" i="2"/>
  <c r="W2140" i="2" s="1"/>
  <c r="T2140" i="2"/>
  <c r="U2144" i="2"/>
  <c r="W2144" i="2" s="1"/>
  <c r="T2144" i="2"/>
  <c r="U2148" i="2"/>
  <c r="W2148" i="2" s="1"/>
  <c r="T2148" i="2"/>
  <c r="U2152" i="2"/>
  <c r="W2152" i="2" s="1"/>
  <c r="T2152" i="2"/>
  <c r="U2156" i="2"/>
  <c r="W2156" i="2" s="1"/>
  <c r="T2156" i="2"/>
  <c r="U2160" i="2"/>
  <c r="W2160" i="2" s="1"/>
  <c r="T2160" i="2"/>
  <c r="U2164" i="2"/>
  <c r="W2164" i="2" s="1"/>
  <c r="T2164" i="2"/>
  <c r="U2168" i="2"/>
  <c r="W2168" i="2" s="1"/>
  <c r="T2168" i="2"/>
  <c r="U2172" i="2"/>
  <c r="W2172" i="2" s="1"/>
  <c r="T2172" i="2"/>
  <c r="U2176" i="2"/>
  <c r="W2176" i="2" s="1"/>
  <c r="T2176" i="2"/>
  <c r="U2180" i="2"/>
  <c r="W2180" i="2" s="1"/>
  <c r="T2180" i="2"/>
  <c r="U2184" i="2"/>
  <c r="W2184" i="2" s="1"/>
  <c r="T2184" i="2"/>
  <c r="U2188" i="2"/>
  <c r="W2188" i="2" s="1"/>
  <c r="T2188" i="2"/>
  <c r="U2192" i="2"/>
  <c r="W2192" i="2" s="1"/>
  <c r="T2192" i="2"/>
  <c r="U2196" i="2"/>
  <c r="W2196" i="2" s="1"/>
  <c r="T2196" i="2"/>
  <c r="U2200" i="2"/>
  <c r="W2200" i="2" s="1"/>
  <c r="T2200" i="2"/>
  <c r="U2204" i="2"/>
  <c r="W2204" i="2" s="1"/>
  <c r="T2204" i="2"/>
  <c r="U2208" i="2"/>
  <c r="W2208" i="2" s="1"/>
  <c r="T2208" i="2"/>
  <c r="U2212" i="2"/>
  <c r="W2212" i="2" s="1"/>
  <c r="T2212" i="2"/>
  <c r="U2216" i="2"/>
  <c r="W2216" i="2" s="1"/>
  <c r="T2216" i="2"/>
  <c r="U2220" i="2"/>
  <c r="W2220" i="2" s="1"/>
  <c r="T2220" i="2"/>
  <c r="U2224" i="2"/>
  <c r="W2224" i="2" s="1"/>
  <c r="T2224" i="2"/>
  <c r="U2228" i="2"/>
  <c r="W2228" i="2" s="1"/>
  <c r="T2228" i="2"/>
  <c r="U2232" i="2"/>
  <c r="W2232" i="2" s="1"/>
  <c r="T2232" i="2"/>
  <c r="U2236" i="2"/>
  <c r="W2236" i="2" s="1"/>
  <c r="T2236" i="2"/>
  <c r="U2240" i="2"/>
  <c r="W2240" i="2" s="1"/>
  <c r="T2240" i="2"/>
  <c r="U2244" i="2"/>
  <c r="W2244" i="2" s="1"/>
  <c r="T2244" i="2"/>
  <c r="U2248" i="2"/>
  <c r="W2248" i="2" s="1"/>
  <c r="T2248" i="2"/>
  <c r="U2252" i="2"/>
  <c r="W2252" i="2" s="1"/>
  <c r="T2252" i="2"/>
  <c r="U2256" i="2"/>
  <c r="W2256" i="2" s="1"/>
  <c r="T2256" i="2"/>
  <c r="U2260" i="2"/>
  <c r="W2260" i="2" s="1"/>
  <c r="T2260" i="2"/>
  <c r="U2264" i="2"/>
  <c r="W2264" i="2" s="1"/>
  <c r="T2264" i="2"/>
  <c r="U2268" i="2"/>
  <c r="W2268" i="2" s="1"/>
  <c r="T2268" i="2"/>
  <c r="U2272" i="2"/>
  <c r="W2272" i="2" s="1"/>
  <c r="T2272" i="2"/>
  <c r="U2276" i="2"/>
  <c r="W2276" i="2" s="1"/>
  <c r="T2276" i="2"/>
  <c r="U2280" i="2"/>
  <c r="W2280" i="2" s="1"/>
  <c r="T2280" i="2"/>
  <c r="U2284" i="2"/>
  <c r="W2284" i="2" s="1"/>
  <c r="T2284" i="2"/>
  <c r="U2288" i="2"/>
  <c r="W2288" i="2" s="1"/>
  <c r="T2288" i="2"/>
  <c r="U2292" i="2"/>
  <c r="W2292" i="2" s="1"/>
  <c r="T2292" i="2"/>
  <c r="U2296" i="2"/>
  <c r="W2296" i="2" s="1"/>
  <c r="T2296" i="2"/>
  <c r="U2300" i="2"/>
  <c r="W2300" i="2" s="1"/>
  <c r="T2300" i="2"/>
  <c r="U2304" i="2"/>
  <c r="W2304" i="2" s="1"/>
  <c r="T2304" i="2"/>
  <c r="U2308" i="2"/>
  <c r="W2308" i="2" s="1"/>
  <c r="T2308" i="2"/>
  <c r="U2312" i="2"/>
  <c r="W2312" i="2" s="1"/>
  <c r="T2312" i="2"/>
  <c r="U2316" i="2"/>
  <c r="W2316" i="2" s="1"/>
  <c r="T2316" i="2"/>
  <c r="U2320" i="2"/>
  <c r="W2320" i="2" s="1"/>
  <c r="T2320" i="2"/>
  <c r="U2324" i="2"/>
  <c r="W2324" i="2" s="1"/>
  <c r="T2324" i="2"/>
  <c r="U2328" i="2"/>
  <c r="W2328" i="2" s="1"/>
  <c r="T2328" i="2"/>
  <c r="U2332" i="2"/>
  <c r="W2332" i="2" s="1"/>
  <c r="T2332" i="2"/>
  <c r="U2336" i="2"/>
  <c r="W2336" i="2" s="1"/>
  <c r="T2336" i="2"/>
  <c r="U2340" i="2"/>
  <c r="W2340" i="2" s="1"/>
  <c r="T2340" i="2"/>
  <c r="U2344" i="2"/>
  <c r="W2344" i="2" s="1"/>
  <c r="T2344" i="2"/>
  <c r="U2348" i="2"/>
  <c r="W2348" i="2" s="1"/>
  <c r="T2348" i="2"/>
  <c r="U2352" i="2"/>
  <c r="W2352" i="2" s="1"/>
  <c r="T2352" i="2"/>
  <c r="U2356" i="2"/>
  <c r="W2356" i="2" s="1"/>
  <c r="T2356" i="2"/>
  <c r="U2360" i="2"/>
  <c r="W2360" i="2" s="1"/>
  <c r="T2360" i="2"/>
  <c r="U2364" i="2"/>
  <c r="W2364" i="2" s="1"/>
  <c r="T2364" i="2"/>
  <c r="U2368" i="2"/>
  <c r="W2368" i="2" s="1"/>
  <c r="T2368" i="2"/>
  <c r="U2372" i="2"/>
  <c r="W2372" i="2" s="1"/>
  <c r="T2372" i="2"/>
  <c r="U2376" i="2"/>
  <c r="W2376" i="2" s="1"/>
  <c r="T2376" i="2"/>
  <c r="U2380" i="2"/>
  <c r="W2380" i="2" s="1"/>
  <c r="T2380" i="2"/>
  <c r="U2384" i="2"/>
  <c r="W2384" i="2" s="1"/>
  <c r="T2384" i="2"/>
  <c r="U2388" i="2"/>
  <c r="W2388" i="2" s="1"/>
  <c r="T2388" i="2"/>
  <c r="U2392" i="2"/>
  <c r="W2392" i="2" s="1"/>
  <c r="T2392" i="2"/>
  <c r="U2396" i="2"/>
  <c r="W2396" i="2" s="1"/>
  <c r="T2396" i="2"/>
  <c r="U2400" i="2"/>
  <c r="W2400" i="2" s="1"/>
  <c r="T2400" i="2"/>
  <c r="U2404" i="2"/>
  <c r="W2404" i="2" s="1"/>
  <c r="T2404" i="2"/>
  <c r="U2408" i="2"/>
  <c r="W2408" i="2" s="1"/>
  <c r="T2408" i="2"/>
  <c r="U2412" i="2"/>
  <c r="W2412" i="2" s="1"/>
  <c r="T2412" i="2"/>
  <c r="U2416" i="2"/>
  <c r="W2416" i="2" s="1"/>
  <c r="T2416" i="2"/>
  <c r="U2420" i="2"/>
  <c r="W2420" i="2" s="1"/>
  <c r="T2420" i="2"/>
  <c r="U2424" i="2"/>
  <c r="W2424" i="2" s="1"/>
  <c r="T2424" i="2"/>
  <c r="U2428" i="2"/>
  <c r="W2428" i="2" s="1"/>
  <c r="T2428" i="2"/>
  <c r="U2432" i="2"/>
  <c r="W2432" i="2" s="1"/>
  <c r="T2432" i="2"/>
  <c r="U2436" i="2"/>
  <c r="W2436" i="2" s="1"/>
  <c r="T2436" i="2"/>
  <c r="U2440" i="2"/>
  <c r="W2440" i="2" s="1"/>
  <c r="T2440" i="2"/>
  <c r="U2444" i="2"/>
  <c r="W2444" i="2" s="1"/>
  <c r="T2444" i="2"/>
  <c r="U2448" i="2"/>
  <c r="W2448" i="2" s="1"/>
  <c r="T2448" i="2"/>
  <c r="U2452" i="2"/>
  <c r="W2452" i="2" s="1"/>
  <c r="T2452" i="2"/>
  <c r="U2456" i="2"/>
  <c r="W2456" i="2" s="1"/>
  <c r="T2456" i="2"/>
  <c r="U2460" i="2"/>
  <c r="W2460" i="2" s="1"/>
  <c r="T2460" i="2"/>
  <c r="U2464" i="2"/>
  <c r="W2464" i="2" s="1"/>
  <c r="T2464" i="2"/>
  <c r="U2468" i="2"/>
  <c r="W2468" i="2" s="1"/>
  <c r="T2468" i="2"/>
  <c r="U2472" i="2"/>
  <c r="W2472" i="2" s="1"/>
  <c r="T2472" i="2"/>
  <c r="U2476" i="2"/>
  <c r="W2476" i="2" s="1"/>
  <c r="T2476" i="2"/>
  <c r="U2480" i="2"/>
  <c r="W2480" i="2" s="1"/>
  <c r="T2480" i="2"/>
  <c r="U2484" i="2"/>
  <c r="W2484" i="2" s="1"/>
  <c r="T2484" i="2"/>
  <c r="U2488" i="2"/>
  <c r="W2488" i="2" s="1"/>
  <c r="T2488" i="2"/>
  <c r="U2492" i="2"/>
  <c r="W2492" i="2" s="1"/>
  <c r="T2492" i="2"/>
  <c r="U2496" i="2"/>
  <c r="W2496" i="2" s="1"/>
  <c r="T2496" i="2"/>
  <c r="U2500" i="2"/>
  <c r="W2500" i="2" s="1"/>
  <c r="T2500" i="2"/>
  <c r="U2504" i="2"/>
  <c r="W2504" i="2" s="1"/>
  <c r="T2504" i="2"/>
  <c r="U2508" i="2"/>
  <c r="W2508" i="2" s="1"/>
  <c r="T2508" i="2"/>
  <c r="T1312" i="2"/>
  <c r="X1312" i="2" s="1"/>
  <c r="T1344" i="2"/>
  <c r="X1344" i="2" s="1"/>
  <c r="T1376" i="2"/>
  <c r="X1376" i="2" s="1"/>
  <c r="T1408" i="2"/>
  <c r="X1408" i="2" s="1"/>
  <c r="T1440" i="2"/>
  <c r="X1440" i="2" s="1"/>
  <c r="T1472" i="2"/>
  <c r="X1472" i="2" s="1"/>
  <c r="T1504" i="2"/>
  <c r="X1504" i="2" s="1"/>
  <c r="T1536" i="2"/>
  <c r="X1536" i="2" s="1"/>
  <c r="T1568" i="2"/>
  <c r="X1568" i="2" s="1"/>
  <c r="T1600" i="2"/>
  <c r="X1600" i="2" s="1"/>
  <c r="T1632" i="2"/>
  <c r="X1632" i="2" s="1"/>
  <c r="T1664" i="2"/>
  <c r="X1664" i="2" s="1"/>
  <c r="T1696" i="2"/>
  <c r="X1696" i="2" s="1"/>
  <c r="T1728" i="2"/>
  <c r="X1728" i="2" s="1"/>
  <c r="T1760" i="2"/>
  <c r="X1760" i="2" s="1"/>
  <c r="T1792" i="2"/>
  <c r="X1792" i="2" s="1"/>
  <c r="T1824" i="2"/>
  <c r="X1824" i="2" s="1"/>
  <c r="T1856" i="2"/>
  <c r="X1856" i="2" s="1"/>
  <c r="T1918" i="2"/>
  <c r="X1918" i="2" s="1"/>
  <c r="T1982" i="2"/>
  <c r="X1982" i="2" s="1"/>
  <c r="T2046" i="2"/>
  <c r="X2046" i="2" s="1"/>
  <c r="T2110" i="2"/>
  <c r="X2110" i="2" s="1"/>
  <c r="T2174" i="2"/>
  <c r="X2174" i="2" s="1"/>
  <c r="T2238" i="2"/>
  <c r="X2238" i="2" s="1"/>
  <c r="T2302" i="2"/>
  <c r="X2302" i="2" s="1"/>
  <c r="T2366" i="2"/>
  <c r="X2366" i="2" s="1"/>
  <c r="T2430" i="2"/>
  <c r="X2430" i="2" s="1"/>
  <c r="T2494" i="2"/>
  <c r="X2494" i="2" s="1"/>
  <c r="U757" i="2"/>
  <c r="W757" i="2" s="1"/>
  <c r="T757" i="2"/>
  <c r="U761" i="2"/>
  <c r="W761" i="2" s="1"/>
  <c r="T761" i="2"/>
  <c r="U765" i="2"/>
  <c r="W765" i="2" s="1"/>
  <c r="T765" i="2"/>
  <c r="U769" i="2"/>
  <c r="W769" i="2" s="1"/>
  <c r="T769" i="2"/>
  <c r="U773" i="2"/>
  <c r="W773" i="2" s="1"/>
  <c r="T773" i="2"/>
  <c r="U777" i="2"/>
  <c r="W777" i="2" s="1"/>
  <c r="T777" i="2"/>
  <c r="U781" i="2"/>
  <c r="W781" i="2" s="1"/>
  <c r="T781" i="2"/>
  <c r="U785" i="2"/>
  <c r="W785" i="2" s="1"/>
  <c r="T785" i="2"/>
  <c r="U789" i="2"/>
  <c r="W789" i="2" s="1"/>
  <c r="T789" i="2"/>
  <c r="U793" i="2"/>
  <c r="W793" i="2" s="1"/>
  <c r="T793" i="2"/>
  <c r="U797" i="2"/>
  <c r="W797" i="2" s="1"/>
  <c r="T797" i="2"/>
  <c r="U801" i="2"/>
  <c r="W801" i="2" s="1"/>
  <c r="T801" i="2"/>
  <c r="U805" i="2"/>
  <c r="W805" i="2" s="1"/>
  <c r="T805" i="2"/>
  <c r="U809" i="2"/>
  <c r="W809" i="2" s="1"/>
  <c r="T809" i="2"/>
  <c r="U813" i="2"/>
  <c r="W813" i="2" s="1"/>
  <c r="T813" i="2"/>
  <c r="U817" i="2"/>
  <c r="W817" i="2" s="1"/>
  <c r="T817" i="2"/>
  <c r="U821" i="2"/>
  <c r="W821" i="2" s="1"/>
  <c r="T821" i="2"/>
  <c r="U825" i="2"/>
  <c r="W825" i="2" s="1"/>
  <c r="T825" i="2"/>
  <c r="U829" i="2"/>
  <c r="W829" i="2" s="1"/>
  <c r="T829" i="2"/>
  <c r="U833" i="2"/>
  <c r="W833" i="2" s="1"/>
  <c r="T833" i="2"/>
  <c r="U837" i="2"/>
  <c r="W837" i="2" s="1"/>
  <c r="T837" i="2"/>
  <c r="U841" i="2"/>
  <c r="W841" i="2" s="1"/>
  <c r="T841" i="2"/>
  <c r="U845" i="2"/>
  <c r="W845" i="2" s="1"/>
  <c r="T845" i="2"/>
  <c r="U849" i="2"/>
  <c r="W849" i="2" s="1"/>
  <c r="T849" i="2"/>
  <c r="U853" i="2"/>
  <c r="W853" i="2" s="1"/>
  <c r="T853" i="2"/>
  <c r="U857" i="2"/>
  <c r="W857" i="2" s="1"/>
  <c r="T857" i="2"/>
  <c r="U861" i="2"/>
  <c r="W861" i="2" s="1"/>
  <c r="T861" i="2"/>
  <c r="U865" i="2"/>
  <c r="W865" i="2" s="1"/>
  <c r="T865" i="2"/>
  <c r="U869" i="2"/>
  <c r="W869" i="2" s="1"/>
  <c r="T869" i="2"/>
  <c r="U873" i="2"/>
  <c r="W873" i="2" s="1"/>
  <c r="T873" i="2"/>
  <c r="U877" i="2"/>
  <c r="W877" i="2" s="1"/>
  <c r="T877" i="2"/>
  <c r="U881" i="2"/>
  <c r="W881" i="2" s="1"/>
  <c r="T881" i="2"/>
  <c r="U885" i="2"/>
  <c r="W885" i="2" s="1"/>
  <c r="T885" i="2"/>
  <c r="U889" i="2"/>
  <c r="W889" i="2" s="1"/>
  <c r="T889" i="2"/>
  <c r="U893" i="2"/>
  <c r="W893" i="2" s="1"/>
  <c r="T893" i="2"/>
  <c r="U897" i="2"/>
  <c r="W897" i="2" s="1"/>
  <c r="T897" i="2"/>
  <c r="U901" i="2"/>
  <c r="W901" i="2" s="1"/>
  <c r="T901" i="2"/>
  <c r="U905" i="2"/>
  <c r="W905" i="2" s="1"/>
  <c r="T905" i="2"/>
  <c r="U909" i="2"/>
  <c r="W909" i="2" s="1"/>
  <c r="T909" i="2"/>
  <c r="U913" i="2"/>
  <c r="W913" i="2" s="1"/>
  <c r="T913" i="2"/>
  <c r="U917" i="2"/>
  <c r="W917" i="2" s="1"/>
  <c r="T917" i="2"/>
  <c r="U921" i="2"/>
  <c r="W921" i="2" s="1"/>
  <c r="T921" i="2"/>
  <c r="U925" i="2"/>
  <c r="W925" i="2" s="1"/>
  <c r="T925" i="2"/>
  <c r="U929" i="2"/>
  <c r="W929" i="2" s="1"/>
  <c r="T929" i="2"/>
  <c r="U933" i="2"/>
  <c r="W933" i="2" s="1"/>
  <c r="T933" i="2"/>
  <c r="U937" i="2"/>
  <c r="W937" i="2" s="1"/>
  <c r="T937" i="2"/>
  <c r="U941" i="2"/>
  <c r="W941" i="2" s="1"/>
  <c r="T941" i="2"/>
  <c r="U945" i="2"/>
  <c r="W945" i="2" s="1"/>
  <c r="T945" i="2"/>
  <c r="U949" i="2"/>
  <c r="W949" i="2" s="1"/>
  <c r="T949" i="2"/>
  <c r="U953" i="2"/>
  <c r="W953" i="2" s="1"/>
  <c r="T953" i="2"/>
  <c r="U957" i="2"/>
  <c r="W957" i="2" s="1"/>
  <c r="T957" i="2"/>
  <c r="U961" i="2"/>
  <c r="W961" i="2" s="1"/>
  <c r="T961" i="2"/>
  <c r="U965" i="2"/>
  <c r="W965" i="2" s="1"/>
  <c r="T965" i="2"/>
  <c r="U969" i="2"/>
  <c r="W969" i="2" s="1"/>
  <c r="T969" i="2"/>
  <c r="U973" i="2"/>
  <c r="W973" i="2" s="1"/>
  <c r="T973" i="2"/>
  <c r="U977" i="2"/>
  <c r="W977" i="2" s="1"/>
  <c r="T977" i="2"/>
  <c r="U981" i="2"/>
  <c r="W981" i="2" s="1"/>
  <c r="T981" i="2"/>
  <c r="U985" i="2"/>
  <c r="W985" i="2" s="1"/>
  <c r="T985" i="2"/>
  <c r="U989" i="2"/>
  <c r="W989" i="2" s="1"/>
  <c r="T989" i="2"/>
  <c r="U993" i="2"/>
  <c r="W993" i="2" s="1"/>
  <c r="T993" i="2"/>
  <c r="U997" i="2"/>
  <c r="W997" i="2" s="1"/>
  <c r="T997" i="2"/>
  <c r="U1001" i="2"/>
  <c r="W1001" i="2" s="1"/>
  <c r="T1001" i="2"/>
  <c r="U1005" i="2"/>
  <c r="W1005" i="2" s="1"/>
  <c r="T1005" i="2"/>
  <c r="U1009" i="2"/>
  <c r="W1009" i="2" s="1"/>
  <c r="T1009" i="2"/>
  <c r="U1013" i="2"/>
  <c r="W1013" i="2" s="1"/>
  <c r="T1013" i="2"/>
  <c r="U1017" i="2"/>
  <c r="W1017" i="2" s="1"/>
  <c r="T1017" i="2"/>
  <c r="U1021" i="2"/>
  <c r="W1021" i="2" s="1"/>
  <c r="T1021" i="2"/>
  <c r="U1025" i="2"/>
  <c r="W1025" i="2" s="1"/>
  <c r="T1025" i="2"/>
  <c r="U1029" i="2"/>
  <c r="W1029" i="2" s="1"/>
  <c r="T1029" i="2"/>
  <c r="U1033" i="2"/>
  <c r="W1033" i="2" s="1"/>
  <c r="T1033" i="2"/>
  <c r="U1037" i="2"/>
  <c r="W1037" i="2" s="1"/>
  <c r="T1037" i="2"/>
  <c r="U1041" i="2"/>
  <c r="W1041" i="2" s="1"/>
  <c r="T1041" i="2"/>
  <c r="U1045" i="2"/>
  <c r="W1045" i="2" s="1"/>
  <c r="T1045" i="2"/>
  <c r="U1049" i="2"/>
  <c r="W1049" i="2" s="1"/>
  <c r="T1049" i="2"/>
  <c r="U1053" i="2"/>
  <c r="W1053" i="2" s="1"/>
  <c r="T1053" i="2"/>
  <c r="U1057" i="2"/>
  <c r="W1057" i="2" s="1"/>
  <c r="T1057" i="2"/>
  <c r="U1061" i="2"/>
  <c r="W1061" i="2" s="1"/>
  <c r="T1061" i="2"/>
  <c r="U1065" i="2"/>
  <c r="W1065" i="2" s="1"/>
  <c r="T1065" i="2"/>
  <c r="U1069" i="2"/>
  <c r="W1069" i="2" s="1"/>
  <c r="T1069" i="2"/>
  <c r="U1073" i="2"/>
  <c r="W1073" i="2" s="1"/>
  <c r="T1073" i="2"/>
  <c r="U1077" i="2"/>
  <c r="W1077" i="2" s="1"/>
  <c r="T1077" i="2"/>
  <c r="U1081" i="2"/>
  <c r="W1081" i="2" s="1"/>
  <c r="T1081" i="2"/>
  <c r="U1085" i="2"/>
  <c r="W1085" i="2" s="1"/>
  <c r="T1085" i="2"/>
  <c r="U1089" i="2"/>
  <c r="W1089" i="2" s="1"/>
  <c r="T1089" i="2"/>
  <c r="U1093" i="2"/>
  <c r="W1093" i="2" s="1"/>
  <c r="T1093" i="2"/>
  <c r="U1097" i="2"/>
  <c r="W1097" i="2" s="1"/>
  <c r="T1097" i="2"/>
  <c r="U1101" i="2"/>
  <c r="W1101" i="2" s="1"/>
  <c r="T1101" i="2"/>
  <c r="U1105" i="2"/>
  <c r="W1105" i="2" s="1"/>
  <c r="T1105" i="2"/>
  <c r="U1109" i="2"/>
  <c r="W1109" i="2" s="1"/>
  <c r="T1109" i="2"/>
  <c r="U1113" i="2"/>
  <c r="W1113" i="2" s="1"/>
  <c r="T1113" i="2"/>
  <c r="U1117" i="2"/>
  <c r="W1117" i="2" s="1"/>
  <c r="T1117" i="2"/>
  <c r="U1121" i="2"/>
  <c r="W1121" i="2" s="1"/>
  <c r="T1121" i="2"/>
  <c r="U1125" i="2"/>
  <c r="W1125" i="2" s="1"/>
  <c r="T1125" i="2"/>
  <c r="U1129" i="2"/>
  <c r="W1129" i="2" s="1"/>
  <c r="T1129" i="2"/>
  <c r="U1133" i="2"/>
  <c r="W1133" i="2" s="1"/>
  <c r="T1133" i="2"/>
  <c r="U1137" i="2"/>
  <c r="W1137" i="2" s="1"/>
  <c r="T1137" i="2"/>
  <c r="U1141" i="2"/>
  <c r="W1141" i="2" s="1"/>
  <c r="T1141" i="2"/>
  <c r="U1145" i="2"/>
  <c r="W1145" i="2" s="1"/>
  <c r="T1145" i="2"/>
  <c r="U1149" i="2"/>
  <c r="W1149" i="2" s="1"/>
  <c r="T1149" i="2"/>
  <c r="U1153" i="2"/>
  <c r="W1153" i="2" s="1"/>
  <c r="T1153" i="2"/>
  <c r="U1157" i="2"/>
  <c r="W1157" i="2" s="1"/>
  <c r="T1157" i="2"/>
  <c r="U1161" i="2"/>
  <c r="W1161" i="2" s="1"/>
  <c r="T1161" i="2"/>
  <c r="U1165" i="2"/>
  <c r="W1165" i="2" s="1"/>
  <c r="T1165" i="2"/>
  <c r="U1169" i="2"/>
  <c r="W1169" i="2" s="1"/>
  <c r="T1169" i="2"/>
  <c r="U1173" i="2"/>
  <c r="W1173" i="2" s="1"/>
  <c r="T1173" i="2"/>
  <c r="U1177" i="2"/>
  <c r="W1177" i="2" s="1"/>
  <c r="T1177" i="2"/>
  <c r="U1181" i="2"/>
  <c r="W1181" i="2" s="1"/>
  <c r="T1181" i="2"/>
  <c r="U1185" i="2"/>
  <c r="W1185" i="2" s="1"/>
  <c r="T1185" i="2"/>
  <c r="U1189" i="2"/>
  <c r="W1189" i="2" s="1"/>
  <c r="T1189" i="2"/>
  <c r="U1193" i="2"/>
  <c r="W1193" i="2" s="1"/>
  <c r="T1193" i="2"/>
  <c r="U1197" i="2"/>
  <c r="W1197" i="2" s="1"/>
  <c r="T1197" i="2"/>
  <c r="U1201" i="2"/>
  <c r="W1201" i="2" s="1"/>
  <c r="T1201" i="2"/>
  <c r="U1205" i="2"/>
  <c r="W1205" i="2" s="1"/>
  <c r="T1205" i="2"/>
  <c r="U1209" i="2"/>
  <c r="W1209" i="2" s="1"/>
  <c r="T1209" i="2"/>
  <c r="U1213" i="2"/>
  <c r="W1213" i="2" s="1"/>
  <c r="T1213" i="2"/>
  <c r="U1217" i="2"/>
  <c r="W1217" i="2" s="1"/>
  <c r="T1217" i="2"/>
  <c r="U1221" i="2"/>
  <c r="W1221" i="2" s="1"/>
  <c r="T1221" i="2"/>
  <c r="U1225" i="2"/>
  <c r="W1225" i="2" s="1"/>
  <c r="T1225" i="2"/>
  <c r="U1229" i="2"/>
  <c r="W1229" i="2" s="1"/>
  <c r="T1229" i="2"/>
  <c r="U1233" i="2"/>
  <c r="W1233" i="2" s="1"/>
  <c r="T1233" i="2"/>
  <c r="U1237" i="2"/>
  <c r="W1237" i="2" s="1"/>
  <c r="T1237" i="2"/>
  <c r="U1241" i="2"/>
  <c r="W1241" i="2" s="1"/>
  <c r="T1241" i="2"/>
  <c r="U1245" i="2"/>
  <c r="W1245" i="2" s="1"/>
  <c r="T1245" i="2"/>
  <c r="U1249" i="2"/>
  <c r="W1249" i="2" s="1"/>
  <c r="T1249" i="2"/>
  <c r="U1253" i="2"/>
  <c r="W1253" i="2" s="1"/>
  <c r="T1253" i="2"/>
  <c r="U1257" i="2"/>
  <c r="W1257" i="2" s="1"/>
  <c r="T1257" i="2"/>
  <c r="U1261" i="2"/>
  <c r="W1261" i="2" s="1"/>
  <c r="T1261" i="2"/>
  <c r="U1265" i="2"/>
  <c r="W1265" i="2" s="1"/>
  <c r="T1265" i="2"/>
  <c r="U1269" i="2"/>
  <c r="W1269" i="2" s="1"/>
  <c r="T1269" i="2"/>
  <c r="U1273" i="2"/>
  <c r="W1273" i="2" s="1"/>
  <c r="T1273" i="2"/>
  <c r="U1277" i="2"/>
  <c r="W1277" i="2" s="1"/>
  <c r="T1277" i="2"/>
  <c r="U1281" i="2"/>
  <c r="W1281" i="2" s="1"/>
  <c r="T1281" i="2"/>
  <c r="U1285" i="2"/>
  <c r="W1285" i="2" s="1"/>
  <c r="T1285" i="2"/>
  <c r="U1289" i="2"/>
  <c r="W1289" i="2" s="1"/>
  <c r="T1289" i="2"/>
  <c r="U1293" i="2"/>
  <c r="W1293" i="2" s="1"/>
  <c r="T1293" i="2"/>
  <c r="U1297" i="2"/>
  <c r="W1297" i="2" s="1"/>
  <c r="T1297" i="2"/>
  <c r="U1301" i="2"/>
  <c r="W1301" i="2" s="1"/>
  <c r="T1301" i="2"/>
  <c r="U1305" i="2"/>
  <c r="W1305" i="2" s="1"/>
  <c r="T1305" i="2"/>
  <c r="U1309" i="2"/>
  <c r="W1309" i="2" s="1"/>
  <c r="T1309" i="2"/>
  <c r="U1313" i="2"/>
  <c r="W1313" i="2" s="1"/>
  <c r="T1313" i="2"/>
  <c r="U1317" i="2"/>
  <c r="W1317" i="2" s="1"/>
  <c r="T1317" i="2"/>
  <c r="U1321" i="2"/>
  <c r="W1321" i="2" s="1"/>
  <c r="T1321" i="2"/>
  <c r="U1325" i="2"/>
  <c r="W1325" i="2" s="1"/>
  <c r="T1325" i="2"/>
  <c r="U1329" i="2"/>
  <c r="W1329" i="2" s="1"/>
  <c r="T1329" i="2"/>
  <c r="U1333" i="2"/>
  <c r="W1333" i="2" s="1"/>
  <c r="T1333" i="2"/>
  <c r="U1337" i="2"/>
  <c r="W1337" i="2" s="1"/>
  <c r="T1337" i="2"/>
  <c r="U1341" i="2"/>
  <c r="W1341" i="2" s="1"/>
  <c r="T1341" i="2"/>
  <c r="U1345" i="2"/>
  <c r="W1345" i="2" s="1"/>
  <c r="T1345" i="2"/>
  <c r="U1349" i="2"/>
  <c r="W1349" i="2" s="1"/>
  <c r="T1349" i="2"/>
  <c r="U1353" i="2"/>
  <c r="W1353" i="2" s="1"/>
  <c r="T1353" i="2"/>
  <c r="U1357" i="2"/>
  <c r="W1357" i="2" s="1"/>
  <c r="T1357" i="2"/>
  <c r="U1361" i="2"/>
  <c r="W1361" i="2" s="1"/>
  <c r="T1361" i="2"/>
  <c r="U1365" i="2"/>
  <c r="W1365" i="2" s="1"/>
  <c r="T1365" i="2"/>
  <c r="U1369" i="2"/>
  <c r="W1369" i="2" s="1"/>
  <c r="T1369" i="2"/>
  <c r="U1373" i="2"/>
  <c r="W1373" i="2" s="1"/>
  <c r="T1373" i="2"/>
  <c r="U1377" i="2"/>
  <c r="W1377" i="2" s="1"/>
  <c r="T1377" i="2"/>
  <c r="U1381" i="2"/>
  <c r="W1381" i="2" s="1"/>
  <c r="T1381" i="2"/>
  <c r="U1385" i="2"/>
  <c r="W1385" i="2" s="1"/>
  <c r="T1385" i="2"/>
  <c r="U1389" i="2"/>
  <c r="W1389" i="2" s="1"/>
  <c r="T1389" i="2"/>
  <c r="U1393" i="2"/>
  <c r="W1393" i="2" s="1"/>
  <c r="T1393" i="2"/>
  <c r="U1397" i="2"/>
  <c r="W1397" i="2" s="1"/>
  <c r="T1397" i="2"/>
  <c r="U1401" i="2"/>
  <c r="W1401" i="2" s="1"/>
  <c r="T1401" i="2"/>
  <c r="U1405" i="2"/>
  <c r="W1405" i="2" s="1"/>
  <c r="T1405" i="2"/>
  <c r="U1409" i="2"/>
  <c r="W1409" i="2" s="1"/>
  <c r="T1409" i="2"/>
  <c r="U1413" i="2"/>
  <c r="W1413" i="2" s="1"/>
  <c r="T1413" i="2"/>
  <c r="U1417" i="2"/>
  <c r="W1417" i="2" s="1"/>
  <c r="T1417" i="2"/>
  <c r="U1421" i="2"/>
  <c r="W1421" i="2" s="1"/>
  <c r="T1421" i="2"/>
  <c r="U1425" i="2"/>
  <c r="W1425" i="2" s="1"/>
  <c r="T1425" i="2"/>
  <c r="U1429" i="2"/>
  <c r="W1429" i="2" s="1"/>
  <c r="T1429" i="2"/>
  <c r="U1433" i="2"/>
  <c r="W1433" i="2" s="1"/>
  <c r="T1433" i="2"/>
  <c r="U1437" i="2"/>
  <c r="W1437" i="2" s="1"/>
  <c r="T1437" i="2"/>
  <c r="U1441" i="2"/>
  <c r="W1441" i="2" s="1"/>
  <c r="T1441" i="2"/>
  <c r="U1445" i="2"/>
  <c r="W1445" i="2" s="1"/>
  <c r="T1445" i="2"/>
  <c r="U1449" i="2"/>
  <c r="W1449" i="2" s="1"/>
  <c r="T1449" i="2"/>
  <c r="U1453" i="2"/>
  <c r="W1453" i="2" s="1"/>
  <c r="T1453" i="2"/>
  <c r="U1457" i="2"/>
  <c r="W1457" i="2" s="1"/>
  <c r="T1457" i="2"/>
  <c r="U1461" i="2"/>
  <c r="W1461" i="2" s="1"/>
  <c r="T1461" i="2"/>
  <c r="U1465" i="2"/>
  <c r="W1465" i="2" s="1"/>
  <c r="T1465" i="2"/>
  <c r="U1469" i="2"/>
  <c r="W1469" i="2" s="1"/>
  <c r="T1469" i="2"/>
  <c r="U1473" i="2"/>
  <c r="W1473" i="2" s="1"/>
  <c r="T1473" i="2"/>
  <c r="U1477" i="2"/>
  <c r="W1477" i="2" s="1"/>
  <c r="T1477" i="2"/>
  <c r="U1481" i="2"/>
  <c r="W1481" i="2" s="1"/>
  <c r="T1481" i="2"/>
  <c r="U1485" i="2"/>
  <c r="W1485" i="2" s="1"/>
  <c r="T1485" i="2"/>
  <c r="U1489" i="2"/>
  <c r="W1489" i="2" s="1"/>
  <c r="T1489" i="2"/>
  <c r="U1493" i="2"/>
  <c r="W1493" i="2" s="1"/>
  <c r="T1493" i="2"/>
  <c r="U1497" i="2"/>
  <c r="W1497" i="2" s="1"/>
  <c r="T1497" i="2"/>
  <c r="U1501" i="2"/>
  <c r="W1501" i="2" s="1"/>
  <c r="T1501" i="2"/>
  <c r="U1505" i="2"/>
  <c r="W1505" i="2" s="1"/>
  <c r="T1505" i="2"/>
  <c r="U1509" i="2"/>
  <c r="W1509" i="2" s="1"/>
  <c r="T1509" i="2"/>
  <c r="U1513" i="2"/>
  <c r="W1513" i="2" s="1"/>
  <c r="T1513" i="2"/>
  <c r="U1517" i="2"/>
  <c r="W1517" i="2" s="1"/>
  <c r="T1517" i="2"/>
  <c r="U1521" i="2"/>
  <c r="W1521" i="2" s="1"/>
  <c r="T1521" i="2"/>
  <c r="U1525" i="2"/>
  <c r="W1525" i="2" s="1"/>
  <c r="T1525" i="2"/>
  <c r="U1529" i="2"/>
  <c r="W1529" i="2" s="1"/>
  <c r="T1529" i="2"/>
  <c r="U1533" i="2"/>
  <c r="W1533" i="2" s="1"/>
  <c r="T1533" i="2"/>
  <c r="U1537" i="2"/>
  <c r="W1537" i="2" s="1"/>
  <c r="T1537" i="2"/>
  <c r="U1541" i="2"/>
  <c r="W1541" i="2" s="1"/>
  <c r="T1541" i="2"/>
  <c r="U1545" i="2"/>
  <c r="W1545" i="2" s="1"/>
  <c r="T1545" i="2"/>
  <c r="U1549" i="2"/>
  <c r="W1549" i="2" s="1"/>
  <c r="T1549" i="2"/>
  <c r="U1553" i="2"/>
  <c r="W1553" i="2" s="1"/>
  <c r="T1553" i="2"/>
  <c r="U1557" i="2"/>
  <c r="W1557" i="2" s="1"/>
  <c r="T1557" i="2"/>
  <c r="U1561" i="2"/>
  <c r="W1561" i="2" s="1"/>
  <c r="T1561" i="2"/>
  <c r="U1565" i="2"/>
  <c r="W1565" i="2" s="1"/>
  <c r="T1565" i="2"/>
  <c r="U1569" i="2"/>
  <c r="W1569" i="2" s="1"/>
  <c r="T1569" i="2"/>
  <c r="U1573" i="2"/>
  <c r="W1573" i="2" s="1"/>
  <c r="T1573" i="2"/>
  <c r="U1577" i="2"/>
  <c r="W1577" i="2" s="1"/>
  <c r="T1577" i="2"/>
  <c r="U1581" i="2"/>
  <c r="W1581" i="2" s="1"/>
  <c r="T1581" i="2"/>
  <c r="U1585" i="2"/>
  <c r="W1585" i="2" s="1"/>
  <c r="T1585" i="2"/>
  <c r="U1589" i="2"/>
  <c r="W1589" i="2" s="1"/>
  <c r="T1589" i="2"/>
  <c r="U1593" i="2"/>
  <c r="W1593" i="2" s="1"/>
  <c r="T1593" i="2"/>
  <c r="U1597" i="2"/>
  <c r="W1597" i="2" s="1"/>
  <c r="T1597" i="2"/>
  <c r="U1601" i="2"/>
  <c r="W1601" i="2" s="1"/>
  <c r="T1601" i="2"/>
  <c r="U1605" i="2"/>
  <c r="W1605" i="2" s="1"/>
  <c r="T1605" i="2"/>
  <c r="U1609" i="2"/>
  <c r="W1609" i="2" s="1"/>
  <c r="T1609" i="2"/>
  <c r="U1613" i="2"/>
  <c r="W1613" i="2" s="1"/>
  <c r="T1613" i="2"/>
  <c r="U1617" i="2"/>
  <c r="W1617" i="2" s="1"/>
  <c r="T1617" i="2"/>
  <c r="U1621" i="2"/>
  <c r="W1621" i="2" s="1"/>
  <c r="T1621" i="2"/>
  <c r="U1625" i="2"/>
  <c r="W1625" i="2" s="1"/>
  <c r="T1625" i="2"/>
  <c r="U1629" i="2"/>
  <c r="W1629" i="2" s="1"/>
  <c r="T1629" i="2"/>
  <c r="U1633" i="2"/>
  <c r="W1633" i="2" s="1"/>
  <c r="T1633" i="2"/>
  <c r="U1637" i="2"/>
  <c r="W1637" i="2" s="1"/>
  <c r="T1637" i="2"/>
  <c r="U1641" i="2"/>
  <c r="W1641" i="2" s="1"/>
  <c r="T1641" i="2"/>
  <c r="U1645" i="2"/>
  <c r="W1645" i="2" s="1"/>
  <c r="T1645" i="2"/>
  <c r="U1649" i="2"/>
  <c r="W1649" i="2" s="1"/>
  <c r="T1649" i="2"/>
  <c r="U1653" i="2"/>
  <c r="W1653" i="2" s="1"/>
  <c r="T1653" i="2"/>
  <c r="U1657" i="2"/>
  <c r="W1657" i="2" s="1"/>
  <c r="T1657" i="2"/>
  <c r="U1661" i="2"/>
  <c r="W1661" i="2" s="1"/>
  <c r="T1661" i="2"/>
  <c r="U1665" i="2"/>
  <c r="W1665" i="2" s="1"/>
  <c r="T1665" i="2"/>
  <c r="U1669" i="2"/>
  <c r="W1669" i="2" s="1"/>
  <c r="T1669" i="2"/>
  <c r="U1673" i="2"/>
  <c r="W1673" i="2" s="1"/>
  <c r="T1673" i="2"/>
  <c r="U1677" i="2"/>
  <c r="W1677" i="2" s="1"/>
  <c r="T1677" i="2"/>
  <c r="U1681" i="2"/>
  <c r="W1681" i="2" s="1"/>
  <c r="T1681" i="2"/>
  <c r="U1685" i="2"/>
  <c r="W1685" i="2" s="1"/>
  <c r="T1685" i="2"/>
  <c r="U1689" i="2"/>
  <c r="W1689" i="2" s="1"/>
  <c r="T1689" i="2"/>
  <c r="U1693" i="2"/>
  <c r="W1693" i="2" s="1"/>
  <c r="T1693" i="2"/>
  <c r="U1697" i="2"/>
  <c r="W1697" i="2" s="1"/>
  <c r="T1697" i="2"/>
  <c r="U1701" i="2"/>
  <c r="W1701" i="2" s="1"/>
  <c r="T1701" i="2"/>
  <c r="U1705" i="2"/>
  <c r="W1705" i="2" s="1"/>
  <c r="T1705" i="2"/>
  <c r="U1709" i="2"/>
  <c r="W1709" i="2" s="1"/>
  <c r="T1709" i="2"/>
  <c r="U1713" i="2"/>
  <c r="W1713" i="2" s="1"/>
  <c r="T1713" i="2"/>
  <c r="U1717" i="2"/>
  <c r="W1717" i="2" s="1"/>
  <c r="T1717" i="2"/>
  <c r="U1721" i="2"/>
  <c r="W1721" i="2" s="1"/>
  <c r="T1721" i="2"/>
  <c r="U1725" i="2"/>
  <c r="W1725" i="2" s="1"/>
  <c r="T1725" i="2"/>
  <c r="U1729" i="2"/>
  <c r="W1729" i="2" s="1"/>
  <c r="T1729" i="2"/>
  <c r="U1733" i="2"/>
  <c r="W1733" i="2" s="1"/>
  <c r="T1733" i="2"/>
  <c r="U1737" i="2"/>
  <c r="W1737" i="2" s="1"/>
  <c r="T1737" i="2"/>
  <c r="U1741" i="2"/>
  <c r="W1741" i="2" s="1"/>
  <c r="T1741" i="2"/>
  <c r="U1745" i="2"/>
  <c r="W1745" i="2" s="1"/>
  <c r="T1745" i="2"/>
  <c r="U1749" i="2"/>
  <c r="W1749" i="2" s="1"/>
  <c r="T1749" i="2"/>
  <c r="U1753" i="2"/>
  <c r="W1753" i="2" s="1"/>
  <c r="T1753" i="2"/>
  <c r="U1757" i="2"/>
  <c r="W1757" i="2" s="1"/>
  <c r="T1757" i="2"/>
  <c r="U1761" i="2"/>
  <c r="W1761" i="2" s="1"/>
  <c r="T1761" i="2"/>
  <c r="U1765" i="2"/>
  <c r="W1765" i="2" s="1"/>
  <c r="T1765" i="2"/>
  <c r="U1769" i="2"/>
  <c r="W1769" i="2" s="1"/>
  <c r="T1769" i="2"/>
  <c r="U1773" i="2"/>
  <c r="W1773" i="2" s="1"/>
  <c r="T1773" i="2"/>
  <c r="U1777" i="2"/>
  <c r="W1777" i="2" s="1"/>
  <c r="T1777" i="2"/>
  <c r="U1781" i="2"/>
  <c r="W1781" i="2" s="1"/>
  <c r="T1781" i="2"/>
  <c r="U1785" i="2"/>
  <c r="W1785" i="2" s="1"/>
  <c r="T1785" i="2"/>
  <c r="U1789" i="2"/>
  <c r="W1789" i="2" s="1"/>
  <c r="T1789" i="2"/>
  <c r="U1793" i="2"/>
  <c r="W1793" i="2" s="1"/>
  <c r="T1793" i="2"/>
  <c r="U1797" i="2"/>
  <c r="W1797" i="2" s="1"/>
  <c r="T1797" i="2"/>
  <c r="U1801" i="2"/>
  <c r="W1801" i="2" s="1"/>
  <c r="T1801" i="2"/>
  <c r="U1805" i="2"/>
  <c r="W1805" i="2" s="1"/>
  <c r="T1805" i="2"/>
  <c r="U1809" i="2"/>
  <c r="W1809" i="2" s="1"/>
  <c r="T1809" i="2"/>
  <c r="U1813" i="2"/>
  <c r="W1813" i="2" s="1"/>
  <c r="T1813" i="2"/>
  <c r="U1817" i="2"/>
  <c r="W1817" i="2" s="1"/>
  <c r="T1817" i="2"/>
  <c r="U1821" i="2"/>
  <c r="W1821" i="2" s="1"/>
  <c r="T1821" i="2"/>
  <c r="U1825" i="2"/>
  <c r="W1825" i="2" s="1"/>
  <c r="T1825" i="2"/>
  <c r="U1829" i="2"/>
  <c r="W1829" i="2" s="1"/>
  <c r="T1829" i="2"/>
  <c r="U1833" i="2"/>
  <c r="W1833" i="2" s="1"/>
  <c r="T1833" i="2"/>
  <c r="U1837" i="2"/>
  <c r="W1837" i="2" s="1"/>
  <c r="T1837" i="2"/>
  <c r="U1841" i="2"/>
  <c r="W1841" i="2" s="1"/>
  <c r="T1841" i="2"/>
  <c r="U1845" i="2"/>
  <c r="W1845" i="2" s="1"/>
  <c r="T1845" i="2"/>
  <c r="U1849" i="2"/>
  <c r="W1849" i="2" s="1"/>
  <c r="T1849" i="2"/>
  <c r="U1853" i="2"/>
  <c r="W1853" i="2" s="1"/>
  <c r="T1853" i="2"/>
  <c r="U1857" i="2"/>
  <c r="W1857" i="2" s="1"/>
  <c r="T1857" i="2"/>
  <c r="U1861" i="2"/>
  <c r="W1861" i="2" s="1"/>
  <c r="T1861" i="2"/>
  <c r="U1865" i="2"/>
  <c r="W1865" i="2" s="1"/>
  <c r="T1865" i="2"/>
  <c r="U1869" i="2"/>
  <c r="W1869" i="2" s="1"/>
  <c r="T1869" i="2"/>
  <c r="U1873" i="2"/>
  <c r="W1873" i="2" s="1"/>
  <c r="T1873" i="2"/>
  <c r="U1877" i="2"/>
  <c r="W1877" i="2" s="1"/>
  <c r="T1877" i="2"/>
  <c r="U1881" i="2"/>
  <c r="W1881" i="2" s="1"/>
  <c r="T1881" i="2"/>
  <c r="U1885" i="2"/>
  <c r="W1885" i="2" s="1"/>
  <c r="T1885" i="2"/>
  <c r="U1889" i="2"/>
  <c r="W1889" i="2" s="1"/>
  <c r="T1889" i="2"/>
  <c r="U1893" i="2"/>
  <c r="W1893" i="2" s="1"/>
  <c r="T1893" i="2"/>
  <c r="U1897" i="2"/>
  <c r="W1897" i="2" s="1"/>
  <c r="T1897" i="2"/>
  <c r="U1901" i="2"/>
  <c r="W1901" i="2" s="1"/>
  <c r="T1901" i="2"/>
  <c r="U1905" i="2"/>
  <c r="W1905" i="2" s="1"/>
  <c r="T1905" i="2"/>
  <c r="U1909" i="2"/>
  <c r="W1909" i="2" s="1"/>
  <c r="T1909" i="2"/>
  <c r="U1913" i="2"/>
  <c r="W1913" i="2" s="1"/>
  <c r="T1913" i="2"/>
  <c r="U1917" i="2"/>
  <c r="W1917" i="2" s="1"/>
  <c r="T1917" i="2"/>
  <c r="U1921" i="2"/>
  <c r="W1921" i="2" s="1"/>
  <c r="T1921" i="2"/>
  <c r="U1925" i="2"/>
  <c r="W1925" i="2" s="1"/>
  <c r="T1925" i="2"/>
  <c r="U1929" i="2"/>
  <c r="W1929" i="2" s="1"/>
  <c r="T1929" i="2"/>
  <c r="U1933" i="2"/>
  <c r="W1933" i="2" s="1"/>
  <c r="T1933" i="2"/>
  <c r="U1937" i="2"/>
  <c r="W1937" i="2" s="1"/>
  <c r="T1937" i="2"/>
  <c r="U1941" i="2"/>
  <c r="W1941" i="2" s="1"/>
  <c r="T1941" i="2"/>
  <c r="U1945" i="2"/>
  <c r="W1945" i="2" s="1"/>
  <c r="T1945" i="2"/>
  <c r="U1949" i="2"/>
  <c r="W1949" i="2" s="1"/>
  <c r="T1949" i="2"/>
  <c r="U1953" i="2"/>
  <c r="W1953" i="2" s="1"/>
  <c r="T1953" i="2"/>
  <c r="U1957" i="2"/>
  <c r="W1957" i="2" s="1"/>
  <c r="T1957" i="2"/>
  <c r="U1961" i="2"/>
  <c r="W1961" i="2" s="1"/>
  <c r="T1961" i="2"/>
  <c r="U1965" i="2"/>
  <c r="W1965" i="2" s="1"/>
  <c r="T1965" i="2"/>
  <c r="U1969" i="2"/>
  <c r="W1969" i="2" s="1"/>
  <c r="T1969" i="2"/>
  <c r="U1973" i="2"/>
  <c r="W1973" i="2" s="1"/>
  <c r="T1973" i="2"/>
  <c r="U1977" i="2"/>
  <c r="W1977" i="2" s="1"/>
  <c r="T1977" i="2"/>
  <c r="U1981" i="2"/>
  <c r="W1981" i="2" s="1"/>
  <c r="T1981" i="2"/>
  <c r="U1985" i="2"/>
  <c r="W1985" i="2" s="1"/>
  <c r="T1985" i="2"/>
  <c r="U1989" i="2"/>
  <c r="W1989" i="2" s="1"/>
  <c r="T1989" i="2"/>
  <c r="U1993" i="2"/>
  <c r="W1993" i="2" s="1"/>
  <c r="T1993" i="2"/>
  <c r="U1997" i="2"/>
  <c r="W1997" i="2" s="1"/>
  <c r="T1997" i="2"/>
  <c r="U2001" i="2"/>
  <c r="W2001" i="2" s="1"/>
  <c r="T2001" i="2"/>
  <c r="U2005" i="2"/>
  <c r="W2005" i="2" s="1"/>
  <c r="T2005" i="2"/>
  <c r="U2009" i="2"/>
  <c r="W2009" i="2" s="1"/>
  <c r="T2009" i="2"/>
  <c r="U2013" i="2"/>
  <c r="W2013" i="2" s="1"/>
  <c r="T2013" i="2"/>
  <c r="U2017" i="2"/>
  <c r="W2017" i="2" s="1"/>
  <c r="T2017" i="2"/>
  <c r="U2021" i="2"/>
  <c r="W2021" i="2" s="1"/>
  <c r="T2021" i="2"/>
  <c r="U2025" i="2"/>
  <c r="W2025" i="2" s="1"/>
  <c r="T2025" i="2"/>
  <c r="U2029" i="2"/>
  <c r="W2029" i="2" s="1"/>
  <c r="T2029" i="2"/>
  <c r="U2033" i="2"/>
  <c r="W2033" i="2" s="1"/>
  <c r="T2033" i="2"/>
  <c r="U2037" i="2"/>
  <c r="W2037" i="2" s="1"/>
  <c r="T2037" i="2"/>
  <c r="U2041" i="2"/>
  <c r="W2041" i="2" s="1"/>
  <c r="T2041" i="2"/>
  <c r="U2045" i="2"/>
  <c r="W2045" i="2" s="1"/>
  <c r="T2045" i="2"/>
  <c r="U2049" i="2"/>
  <c r="W2049" i="2" s="1"/>
  <c r="T2049" i="2"/>
  <c r="U2053" i="2"/>
  <c r="W2053" i="2" s="1"/>
  <c r="T2053" i="2"/>
  <c r="U2057" i="2"/>
  <c r="W2057" i="2" s="1"/>
  <c r="T2057" i="2"/>
  <c r="U2061" i="2"/>
  <c r="W2061" i="2" s="1"/>
  <c r="T2061" i="2"/>
  <c r="U2065" i="2"/>
  <c r="W2065" i="2" s="1"/>
  <c r="T2065" i="2"/>
  <c r="U2069" i="2"/>
  <c r="W2069" i="2" s="1"/>
  <c r="T2069" i="2"/>
  <c r="U2073" i="2"/>
  <c r="W2073" i="2" s="1"/>
  <c r="T2073" i="2"/>
  <c r="U2077" i="2"/>
  <c r="W2077" i="2" s="1"/>
  <c r="T2077" i="2"/>
  <c r="U2081" i="2"/>
  <c r="W2081" i="2" s="1"/>
  <c r="T2081" i="2"/>
  <c r="U2085" i="2"/>
  <c r="W2085" i="2" s="1"/>
  <c r="T2085" i="2"/>
  <c r="U2089" i="2"/>
  <c r="W2089" i="2" s="1"/>
  <c r="T2089" i="2"/>
  <c r="U2093" i="2"/>
  <c r="W2093" i="2" s="1"/>
  <c r="T2093" i="2"/>
  <c r="U2097" i="2"/>
  <c r="W2097" i="2" s="1"/>
  <c r="T2097" i="2"/>
  <c r="U2101" i="2"/>
  <c r="W2101" i="2" s="1"/>
  <c r="T2101" i="2"/>
  <c r="U2105" i="2"/>
  <c r="W2105" i="2" s="1"/>
  <c r="T2105" i="2"/>
  <c r="U2109" i="2"/>
  <c r="W2109" i="2" s="1"/>
  <c r="T2109" i="2"/>
  <c r="U2113" i="2"/>
  <c r="W2113" i="2" s="1"/>
  <c r="T2113" i="2"/>
  <c r="U2117" i="2"/>
  <c r="W2117" i="2" s="1"/>
  <c r="T2117" i="2"/>
  <c r="U2121" i="2"/>
  <c r="W2121" i="2" s="1"/>
  <c r="T2121" i="2"/>
  <c r="U2125" i="2"/>
  <c r="W2125" i="2" s="1"/>
  <c r="T2125" i="2"/>
  <c r="U2129" i="2"/>
  <c r="W2129" i="2" s="1"/>
  <c r="T2129" i="2"/>
  <c r="U2133" i="2"/>
  <c r="W2133" i="2" s="1"/>
  <c r="T2133" i="2"/>
  <c r="U2137" i="2"/>
  <c r="W2137" i="2" s="1"/>
  <c r="T2137" i="2"/>
  <c r="U2141" i="2"/>
  <c r="W2141" i="2" s="1"/>
  <c r="T2141" i="2"/>
  <c r="U2145" i="2"/>
  <c r="W2145" i="2" s="1"/>
  <c r="T2145" i="2"/>
  <c r="U2149" i="2"/>
  <c r="W2149" i="2" s="1"/>
  <c r="T2149" i="2"/>
  <c r="U2153" i="2"/>
  <c r="W2153" i="2" s="1"/>
  <c r="T2153" i="2"/>
  <c r="U2157" i="2"/>
  <c r="W2157" i="2" s="1"/>
  <c r="T2157" i="2"/>
  <c r="U2161" i="2"/>
  <c r="W2161" i="2" s="1"/>
  <c r="T2161" i="2"/>
  <c r="U2165" i="2"/>
  <c r="W2165" i="2" s="1"/>
  <c r="T2165" i="2"/>
  <c r="U2169" i="2"/>
  <c r="W2169" i="2" s="1"/>
  <c r="T2169" i="2"/>
  <c r="U2173" i="2"/>
  <c r="W2173" i="2" s="1"/>
  <c r="T2173" i="2"/>
  <c r="T2177" i="2"/>
  <c r="U2177" i="2"/>
  <c r="W2177" i="2" s="1"/>
  <c r="U2181" i="2"/>
  <c r="W2181" i="2" s="1"/>
  <c r="T2181" i="2"/>
  <c r="U2185" i="2"/>
  <c r="W2185" i="2" s="1"/>
  <c r="T2185" i="2"/>
  <c r="U2189" i="2"/>
  <c r="W2189" i="2" s="1"/>
  <c r="T2189" i="2"/>
  <c r="U2193" i="2"/>
  <c r="W2193" i="2" s="1"/>
  <c r="T2193" i="2"/>
  <c r="U2197" i="2"/>
  <c r="W2197" i="2" s="1"/>
  <c r="T2197" i="2"/>
  <c r="U2201" i="2"/>
  <c r="W2201" i="2" s="1"/>
  <c r="T2201" i="2"/>
  <c r="U2205" i="2"/>
  <c r="W2205" i="2" s="1"/>
  <c r="T2205" i="2"/>
  <c r="U2209" i="2"/>
  <c r="W2209" i="2" s="1"/>
  <c r="T2209" i="2"/>
  <c r="T2213" i="2"/>
  <c r="U2213" i="2"/>
  <c r="W2213" i="2" s="1"/>
  <c r="U2217" i="2"/>
  <c r="W2217" i="2" s="1"/>
  <c r="T2217" i="2"/>
  <c r="U2221" i="2"/>
  <c r="W2221" i="2" s="1"/>
  <c r="T2221" i="2"/>
  <c r="U2225" i="2"/>
  <c r="W2225" i="2" s="1"/>
  <c r="T2225" i="2"/>
  <c r="U2229" i="2"/>
  <c r="W2229" i="2" s="1"/>
  <c r="T2229" i="2"/>
  <c r="U2233" i="2"/>
  <c r="W2233" i="2" s="1"/>
  <c r="T2233" i="2"/>
  <c r="U2237" i="2"/>
  <c r="W2237" i="2" s="1"/>
  <c r="T2237" i="2"/>
  <c r="U2241" i="2"/>
  <c r="W2241" i="2" s="1"/>
  <c r="T2241" i="2"/>
  <c r="U2245" i="2"/>
  <c r="W2245" i="2" s="1"/>
  <c r="T2245" i="2"/>
  <c r="U2249" i="2"/>
  <c r="W2249" i="2" s="1"/>
  <c r="T2249" i="2"/>
  <c r="U2253" i="2"/>
  <c r="W2253" i="2" s="1"/>
  <c r="T2253" i="2"/>
  <c r="U2257" i="2"/>
  <c r="W2257" i="2" s="1"/>
  <c r="T2257" i="2"/>
  <c r="U2261" i="2"/>
  <c r="W2261" i="2" s="1"/>
  <c r="T2261" i="2"/>
  <c r="U2265" i="2"/>
  <c r="W2265" i="2" s="1"/>
  <c r="T2265" i="2"/>
  <c r="U2269" i="2"/>
  <c r="W2269" i="2" s="1"/>
  <c r="T2269" i="2"/>
  <c r="U2273" i="2"/>
  <c r="W2273" i="2" s="1"/>
  <c r="T2273" i="2"/>
  <c r="U2277" i="2"/>
  <c r="W2277" i="2" s="1"/>
  <c r="T2277" i="2"/>
  <c r="U2281" i="2"/>
  <c r="W2281" i="2" s="1"/>
  <c r="T2281" i="2"/>
  <c r="U2285" i="2"/>
  <c r="W2285" i="2" s="1"/>
  <c r="T2285" i="2"/>
  <c r="U2289" i="2"/>
  <c r="W2289" i="2" s="1"/>
  <c r="T2289" i="2"/>
  <c r="U2293" i="2"/>
  <c r="W2293" i="2" s="1"/>
  <c r="T2293" i="2"/>
  <c r="U2297" i="2"/>
  <c r="W2297" i="2" s="1"/>
  <c r="T2297" i="2"/>
  <c r="U2301" i="2"/>
  <c r="W2301" i="2" s="1"/>
  <c r="T2301" i="2"/>
  <c r="U2305" i="2"/>
  <c r="W2305" i="2" s="1"/>
  <c r="T2305" i="2"/>
  <c r="U2309" i="2"/>
  <c r="W2309" i="2" s="1"/>
  <c r="T2309" i="2"/>
  <c r="U2313" i="2"/>
  <c r="W2313" i="2" s="1"/>
  <c r="T2313" i="2"/>
  <c r="U2317" i="2"/>
  <c r="W2317" i="2" s="1"/>
  <c r="T2317" i="2"/>
  <c r="U2321" i="2"/>
  <c r="W2321" i="2" s="1"/>
  <c r="T2321" i="2"/>
  <c r="U2325" i="2"/>
  <c r="W2325" i="2" s="1"/>
  <c r="T2325" i="2"/>
  <c r="U2329" i="2"/>
  <c r="W2329" i="2" s="1"/>
  <c r="T2329" i="2"/>
  <c r="U2333" i="2"/>
  <c r="W2333" i="2" s="1"/>
  <c r="T2333" i="2"/>
  <c r="U2337" i="2"/>
  <c r="W2337" i="2" s="1"/>
  <c r="T2337" i="2"/>
  <c r="T2341" i="2"/>
  <c r="U2341" i="2"/>
  <c r="W2341" i="2" s="1"/>
  <c r="U2345" i="2"/>
  <c r="W2345" i="2" s="1"/>
  <c r="T2345" i="2"/>
  <c r="U2349" i="2"/>
  <c r="W2349" i="2" s="1"/>
  <c r="T2349" i="2"/>
  <c r="U2353" i="2"/>
  <c r="W2353" i="2" s="1"/>
  <c r="T2353" i="2"/>
  <c r="U2357" i="2"/>
  <c r="W2357" i="2" s="1"/>
  <c r="T2357" i="2"/>
  <c r="U2361" i="2"/>
  <c r="W2361" i="2" s="1"/>
  <c r="T2361" i="2"/>
  <c r="U2365" i="2"/>
  <c r="W2365" i="2" s="1"/>
  <c r="T2365" i="2"/>
  <c r="U2369" i="2"/>
  <c r="W2369" i="2" s="1"/>
  <c r="T2369" i="2"/>
  <c r="U2373" i="2"/>
  <c r="W2373" i="2" s="1"/>
  <c r="T2373" i="2"/>
  <c r="U2377" i="2"/>
  <c r="W2377" i="2" s="1"/>
  <c r="T2377" i="2"/>
  <c r="U2381" i="2"/>
  <c r="W2381" i="2" s="1"/>
  <c r="T2381" i="2"/>
  <c r="U2385" i="2"/>
  <c r="W2385" i="2" s="1"/>
  <c r="T2385" i="2"/>
  <c r="U2389" i="2"/>
  <c r="W2389" i="2" s="1"/>
  <c r="T2389" i="2"/>
  <c r="U2393" i="2"/>
  <c r="W2393" i="2" s="1"/>
  <c r="T2393" i="2"/>
  <c r="U2397" i="2"/>
  <c r="W2397" i="2" s="1"/>
  <c r="T2397" i="2"/>
  <c r="U2401" i="2"/>
  <c r="W2401" i="2" s="1"/>
  <c r="T2401" i="2"/>
  <c r="U2405" i="2"/>
  <c r="W2405" i="2" s="1"/>
  <c r="T2405" i="2"/>
  <c r="U2409" i="2"/>
  <c r="W2409" i="2" s="1"/>
  <c r="T2409" i="2"/>
  <c r="U2413" i="2"/>
  <c r="W2413" i="2" s="1"/>
  <c r="T2413" i="2"/>
  <c r="U2417" i="2"/>
  <c r="W2417" i="2" s="1"/>
  <c r="T2417" i="2"/>
  <c r="U2421" i="2"/>
  <c r="W2421" i="2" s="1"/>
  <c r="T2421" i="2"/>
  <c r="T2425" i="2"/>
  <c r="U2425" i="2"/>
  <c r="W2425" i="2" s="1"/>
  <c r="U2429" i="2"/>
  <c r="W2429" i="2" s="1"/>
  <c r="T2429" i="2"/>
  <c r="U2433" i="2"/>
  <c r="W2433" i="2" s="1"/>
  <c r="T2433" i="2"/>
  <c r="U2437" i="2"/>
  <c r="W2437" i="2" s="1"/>
  <c r="T2437" i="2"/>
  <c r="U2441" i="2"/>
  <c r="W2441" i="2" s="1"/>
  <c r="T2441" i="2"/>
  <c r="U2445" i="2"/>
  <c r="W2445" i="2" s="1"/>
  <c r="T2445" i="2"/>
  <c r="U2449" i="2"/>
  <c r="W2449" i="2" s="1"/>
  <c r="T2449" i="2"/>
  <c r="U2453" i="2"/>
  <c r="W2453" i="2" s="1"/>
  <c r="T2453" i="2"/>
  <c r="U2457" i="2"/>
  <c r="W2457" i="2" s="1"/>
  <c r="T2457" i="2"/>
  <c r="U2461" i="2"/>
  <c r="W2461" i="2" s="1"/>
  <c r="T2461" i="2"/>
  <c r="U2465" i="2"/>
  <c r="W2465" i="2" s="1"/>
  <c r="T2465" i="2"/>
  <c r="T2469" i="2"/>
  <c r="U2469" i="2"/>
  <c r="W2469" i="2" s="1"/>
  <c r="U2473" i="2"/>
  <c r="W2473" i="2" s="1"/>
  <c r="T2473" i="2"/>
  <c r="U2477" i="2"/>
  <c r="W2477" i="2" s="1"/>
  <c r="T2477" i="2"/>
  <c r="U2481" i="2"/>
  <c r="W2481" i="2" s="1"/>
  <c r="T2481" i="2"/>
  <c r="U2485" i="2"/>
  <c r="W2485" i="2" s="1"/>
  <c r="T2485" i="2"/>
  <c r="U2489" i="2"/>
  <c r="W2489" i="2" s="1"/>
  <c r="T2489" i="2"/>
  <c r="U2493" i="2"/>
  <c r="W2493" i="2" s="1"/>
  <c r="T2493" i="2"/>
  <c r="U2497" i="2"/>
  <c r="W2497" i="2" s="1"/>
  <c r="T2497" i="2"/>
  <c r="U2501" i="2"/>
  <c r="W2501" i="2" s="1"/>
  <c r="T2501" i="2"/>
  <c r="U2505" i="2"/>
  <c r="W2505" i="2" s="1"/>
  <c r="T2505" i="2"/>
  <c r="U2509" i="2"/>
  <c r="W2509" i="2" s="1"/>
  <c r="T2509" i="2"/>
  <c r="T1288" i="2"/>
  <c r="X1288" i="2" s="1"/>
  <c r="T1320" i="2"/>
  <c r="X1320" i="2" s="1"/>
  <c r="T1352" i="2"/>
  <c r="X1352" i="2" s="1"/>
  <c r="T1384" i="2"/>
  <c r="X1384" i="2" s="1"/>
  <c r="T1416" i="2"/>
  <c r="X1416" i="2" s="1"/>
  <c r="T1448" i="2"/>
  <c r="X1448" i="2" s="1"/>
  <c r="T1480" i="2"/>
  <c r="X1480" i="2" s="1"/>
  <c r="T1512" i="2"/>
  <c r="X1512" i="2" s="1"/>
  <c r="T1544" i="2"/>
  <c r="X1544" i="2" s="1"/>
  <c r="T1576" i="2"/>
  <c r="X1576" i="2" s="1"/>
  <c r="T1608" i="2"/>
  <c r="X1608" i="2" s="1"/>
  <c r="T1640" i="2"/>
  <c r="X1640" i="2" s="1"/>
  <c r="T1672" i="2"/>
  <c r="X1672" i="2" s="1"/>
  <c r="T1704" i="2"/>
  <c r="X1704" i="2" s="1"/>
  <c r="T1736" i="2"/>
  <c r="X1736" i="2" s="1"/>
  <c r="T1768" i="2"/>
  <c r="X1768" i="2" s="1"/>
  <c r="T1800" i="2"/>
  <c r="X1800" i="2" s="1"/>
  <c r="T1832" i="2"/>
  <c r="X1832" i="2" s="1"/>
  <c r="T1870" i="2"/>
  <c r="X1870" i="2" s="1"/>
  <c r="T1934" i="2"/>
  <c r="X1934" i="2" s="1"/>
  <c r="T1998" i="2"/>
  <c r="X1998" i="2" s="1"/>
  <c r="T2062" i="2"/>
  <c r="X2062" i="2" s="1"/>
  <c r="T2126" i="2"/>
  <c r="X2126" i="2" s="1"/>
  <c r="T2190" i="2"/>
  <c r="X2190" i="2" s="1"/>
  <c r="T2254" i="2"/>
  <c r="X2254" i="2" s="1"/>
  <c r="T2318" i="2"/>
  <c r="X2318" i="2" s="1"/>
  <c r="T2382" i="2"/>
  <c r="X2382" i="2" s="1"/>
  <c r="T2446" i="2"/>
  <c r="X2446" i="2" s="1"/>
  <c r="T2510" i="2"/>
  <c r="X2510" i="2" s="1"/>
  <c r="U1324" i="2"/>
  <c r="W1324" i="2" s="1"/>
  <c r="U1118" i="2"/>
  <c r="W1118" i="2" s="1"/>
  <c r="T1118" i="2"/>
  <c r="U1122" i="2"/>
  <c r="W1122" i="2" s="1"/>
  <c r="T1122" i="2"/>
  <c r="U1126" i="2"/>
  <c r="W1126" i="2" s="1"/>
  <c r="T1126" i="2"/>
  <c r="U1130" i="2"/>
  <c r="W1130" i="2" s="1"/>
  <c r="T1130" i="2"/>
  <c r="U1134" i="2"/>
  <c r="W1134" i="2" s="1"/>
  <c r="T1134" i="2"/>
  <c r="U1138" i="2"/>
  <c r="W1138" i="2" s="1"/>
  <c r="T1138" i="2"/>
  <c r="U1142" i="2"/>
  <c r="W1142" i="2" s="1"/>
  <c r="T1142" i="2"/>
  <c r="U1146" i="2"/>
  <c r="W1146" i="2" s="1"/>
  <c r="T1146" i="2"/>
  <c r="U1150" i="2"/>
  <c r="W1150" i="2" s="1"/>
  <c r="T1150" i="2"/>
  <c r="U1154" i="2"/>
  <c r="W1154" i="2" s="1"/>
  <c r="T1154" i="2"/>
  <c r="U1158" i="2"/>
  <c r="W1158" i="2" s="1"/>
  <c r="T1158" i="2"/>
  <c r="U1162" i="2"/>
  <c r="W1162" i="2" s="1"/>
  <c r="T1162" i="2"/>
  <c r="U1166" i="2"/>
  <c r="W1166" i="2" s="1"/>
  <c r="T1166" i="2"/>
  <c r="U1170" i="2"/>
  <c r="W1170" i="2" s="1"/>
  <c r="T1170" i="2"/>
  <c r="U1174" i="2"/>
  <c r="W1174" i="2" s="1"/>
  <c r="T1174" i="2"/>
  <c r="U1178" i="2"/>
  <c r="W1178" i="2" s="1"/>
  <c r="T1178" i="2"/>
  <c r="U1182" i="2"/>
  <c r="W1182" i="2" s="1"/>
  <c r="T1182" i="2"/>
  <c r="U1186" i="2"/>
  <c r="W1186" i="2" s="1"/>
  <c r="T1186" i="2"/>
  <c r="U1190" i="2"/>
  <c r="W1190" i="2" s="1"/>
  <c r="T1190" i="2"/>
  <c r="U1194" i="2"/>
  <c r="W1194" i="2" s="1"/>
  <c r="T1194" i="2"/>
  <c r="U1198" i="2"/>
  <c r="W1198" i="2" s="1"/>
  <c r="T1198" i="2"/>
  <c r="U1202" i="2"/>
  <c r="W1202" i="2" s="1"/>
  <c r="T1202" i="2"/>
  <c r="U1206" i="2"/>
  <c r="W1206" i="2" s="1"/>
  <c r="T1206" i="2"/>
  <c r="U1210" i="2"/>
  <c r="W1210" i="2" s="1"/>
  <c r="T1210" i="2"/>
  <c r="U1214" i="2"/>
  <c r="W1214" i="2" s="1"/>
  <c r="T1214" i="2"/>
  <c r="U1218" i="2"/>
  <c r="W1218" i="2" s="1"/>
  <c r="T1218" i="2"/>
  <c r="U1222" i="2"/>
  <c r="W1222" i="2" s="1"/>
  <c r="T1222" i="2"/>
  <c r="U1226" i="2"/>
  <c r="W1226" i="2" s="1"/>
  <c r="T1226" i="2"/>
  <c r="U1230" i="2"/>
  <c r="W1230" i="2" s="1"/>
  <c r="T1230" i="2"/>
  <c r="U1234" i="2"/>
  <c r="W1234" i="2" s="1"/>
  <c r="T1234" i="2"/>
  <c r="U1238" i="2"/>
  <c r="W1238" i="2" s="1"/>
  <c r="T1238" i="2"/>
  <c r="U1242" i="2"/>
  <c r="W1242" i="2" s="1"/>
  <c r="T1242" i="2"/>
  <c r="U1246" i="2"/>
  <c r="W1246" i="2" s="1"/>
  <c r="T1246" i="2"/>
  <c r="U1250" i="2"/>
  <c r="W1250" i="2" s="1"/>
  <c r="T1250" i="2"/>
  <c r="U1254" i="2"/>
  <c r="W1254" i="2" s="1"/>
  <c r="T1254" i="2"/>
  <c r="U1258" i="2"/>
  <c r="W1258" i="2" s="1"/>
  <c r="T1258" i="2"/>
  <c r="U1262" i="2"/>
  <c r="W1262" i="2" s="1"/>
  <c r="T1262" i="2"/>
  <c r="U1266" i="2"/>
  <c r="W1266" i="2" s="1"/>
  <c r="T1266" i="2"/>
  <c r="U1270" i="2"/>
  <c r="W1270" i="2" s="1"/>
  <c r="T1270" i="2"/>
  <c r="U1274" i="2"/>
  <c r="W1274" i="2" s="1"/>
  <c r="T1274" i="2"/>
  <c r="U1278" i="2"/>
  <c r="W1278" i="2" s="1"/>
  <c r="T1278" i="2"/>
  <c r="U1282" i="2"/>
  <c r="W1282" i="2" s="1"/>
  <c r="T1282" i="2"/>
  <c r="U1286" i="2"/>
  <c r="W1286" i="2" s="1"/>
  <c r="T1286" i="2"/>
  <c r="U1290" i="2"/>
  <c r="W1290" i="2" s="1"/>
  <c r="T1290" i="2"/>
  <c r="U1294" i="2"/>
  <c r="W1294" i="2" s="1"/>
  <c r="T1294" i="2"/>
  <c r="U1298" i="2"/>
  <c r="W1298" i="2" s="1"/>
  <c r="T1298" i="2"/>
  <c r="U1302" i="2"/>
  <c r="W1302" i="2" s="1"/>
  <c r="T1302" i="2"/>
  <c r="U1306" i="2"/>
  <c r="W1306" i="2" s="1"/>
  <c r="T1306" i="2"/>
  <c r="U1310" i="2"/>
  <c r="W1310" i="2" s="1"/>
  <c r="T1310" i="2"/>
  <c r="U1314" i="2"/>
  <c r="W1314" i="2" s="1"/>
  <c r="T1314" i="2"/>
  <c r="U1318" i="2"/>
  <c r="W1318" i="2" s="1"/>
  <c r="T1318" i="2"/>
  <c r="U1322" i="2"/>
  <c r="W1322" i="2" s="1"/>
  <c r="T1322" i="2"/>
  <c r="U1326" i="2"/>
  <c r="W1326" i="2" s="1"/>
  <c r="T1326" i="2"/>
  <c r="U1330" i="2"/>
  <c r="W1330" i="2" s="1"/>
  <c r="T1330" i="2"/>
  <c r="U1334" i="2"/>
  <c r="W1334" i="2" s="1"/>
  <c r="T1334" i="2"/>
  <c r="U1338" i="2"/>
  <c r="W1338" i="2" s="1"/>
  <c r="T1338" i="2"/>
  <c r="U1342" i="2"/>
  <c r="W1342" i="2" s="1"/>
  <c r="T1342" i="2"/>
  <c r="U1346" i="2"/>
  <c r="W1346" i="2" s="1"/>
  <c r="T1346" i="2"/>
  <c r="U1350" i="2"/>
  <c r="W1350" i="2" s="1"/>
  <c r="T1350" i="2"/>
  <c r="U1354" i="2"/>
  <c r="W1354" i="2" s="1"/>
  <c r="T1354" i="2"/>
  <c r="U1358" i="2"/>
  <c r="W1358" i="2" s="1"/>
  <c r="T1358" i="2"/>
  <c r="U1362" i="2"/>
  <c r="W1362" i="2" s="1"/>
  <c r="T1362" i="2"/>
  <c r="U1366" i="2"/>
  <c r="W1366" i="2" s="1"/>
  <c r="T1366" i="2"/>
  <c r="U1370" i="2"/>
  <c r="W1370" i="2" s="1"/>
  <c r="T1370" i="2"/>
  <c r="U1374" i="2"/>
  <c r="W1374" i="2" s="1"/>
  <c r="T1374" i="2"/>
  <c r="U1378" i="2"/>
  <c r="W1378" i="2" s="1"/>
  <c r="T1378" i="2"/>
  <c r="U1382" i="2"/>
  <c r="W1382" i="2" s="1"/>
  <c r="T1382" i="2"/>
  <c r="U1386" i="2"/>
  <c r="W1386" i="2" s="1"/>
  <c r="T1386" i="2"/>
  <c r="U1390" i="2"/>
  <c r="W1390" i="2" s="1"/>
  <c r="T1390" i="2"/>
  <c r="U1394" i="2"/>
  <c r="W1394" i="2" s="1"/>
  <c r="T1394" i="2"/>
  <c r="U1398" i="2"/>
  <c r="W1398" i="2" s="1"/>
  <c r="T1398" i="2"/>
  <c r="U1402" i="2"/>
  <c r="W1402" i="2" s="1"/>
  <c r="T1402" i="2"/>
  <c r="U1406" i="2"/>
  <c r="W1406" i="2" s="1"/>
  <c r="T1406" i="2"/>
  <c r="U1410" i="2"/>
  <c r="W1410" i="2" s="1"/>
  <c r="T1410" i="2"/>
  <c r="U1414" i="2"/>
  <c r="W1414" i="2" s="1"/>
  <c r="T1414" i="2"/>
  <c r="U1418" i="2"/>
  <c r="W1418" i="2" s="1"/>
  <c r="T1418" i="2"/>
  <c r="U1422" i="2"/>
  <c r="W1422" i="2" s="1"/>
  <c r="T1422" i="2"/>
  <c r="U1426" i="2"/>
  <c r="W1426" i="2" s="1"/>
  <c r="T1426" i="2"/>
  <c r="U1430" i="2"/>
  <c r="W1430" i="2" s="1"/>
  <c r="T1430" i="2"/>
  <c r="U1434" i="2"/>
  <c r="W1434" i="2" s="1"/>
  <c r="T1434" i="2"/>
  <c r="U1438" i="2"/>
  <c r="W1438" i="2" s="1"/>
  <c r="T1438" i="2"/>
  <c r="U1442" i="2"/>
  <c r="W1442" i="2" s="1"/>
  <c r="T1442" i="2"/>
  <c r="U1446" i="2"/>
  <c r="W1446" i="2" s="1"/>
  <c r="T1446" i="2"/>
  <c r="U1450" i="2"/>
  <c r="W1450" i="2" s="1"/>
  <c r="T1450" i="2"/>
  <c r="U1454" i="2"/>
  <c r="W1454" i="2" s="1"/>
  <c r="T1454" i="2"/>
  <c r="U1458" i="2"/>
  <c r="W1458" i="2" s="1"/>
  <c r="T1458" i="2"/>
  <c r="U1462" i="2"/>
  <c r="W1462" i="2" s="1"/>
  <c r="T1462" i="2"/>
  <c r="U1466" i="2"/>
  <c r="W1466" i="2" s="1"/>
  <c r="T1466" i="2"/>
  <c r="U1470" i="2"/>
  <c r="W1470" i="2" s="1"/>
  <c r="T1470" i="2"/>
  <c r="U1474" i="2"/>
  <c r="W1474" i="2" s="1"/>
  <c r="T1474" i="2"/>
  <c r="U1478" i="2"/>
  <c r="W1478" i="2" s="1"/>
  <c r="T1478" i="2"/>
  <c r="U1482" i="2"/>
  <c r="W1482" i="2" s="1"/>
  <c r="T1482" i="2"/>
  <c r="U1486" i="2"/>
  <c r="W1486" i="2" s="1"/>
  <c r="T1486" i="2"/>
  <c r="U1490" i="2"/>
  <c r="W1490" i="2" s="1"/>
  <c r="T1490" i="2"/>
  <c r="U1494" i="2"/>
  <c r="W1494" i="2" s="1"/>
  <c r="T1494" i="2"/>
  <c r="U1498" i="2"/>
  <c r="W1498" i="2" s="1"/>
  <c r="T1498" i="2"/>
  <c r="U1502" i="2"/>
  <c r="W1502" i="2" s="1"/>
  <c r="T1502" i="2"/>
  <c r="U1506" i="2"/>
  <c r="W1506" i="2" s="1"/>
  <c r="T1506" i="2"/>
  <c r="U1510" i="2"/>
  <c r="W1510" i="2" s="1"/>
  <c r="T1510" i="2"/>
  <c r="U1514" i="2"/>
  <c r="W1514" i="2" s="1"/>
  <c r="T1514" i="2"/>
  <c r="U1518" i="2"/>
  <c r="W1518" i="2" s="1"/>
  <c r="T1518" i="2"/>
  <c r="U1522" i="2"/>
  <c r="W1522" i="2" s="1"/>
  <c r="T1522" i="2"/>
  <c r="U1526" i="2"/>
  <c r="W1526" i="2" s="1"/>
  <c r="T1526" i="2"/>
  <c r="U1530" i="2"/>
  <c r="W1530" i="2" s="1"/>
  <c r="T1530" i="2"/>
  <c r="U1534" i="2"/>
  <c r="W1534" i="2" s="1"/>
  <c r="T1534" i="2"/>
  <c r="U1538" i="2"/>
  <c r="W1538" i="2" s="1"/>
  <c r="T1538" i="2"/>
  <c r="U1542" i="2"/>
  <c r="W1542" i="2" s="1"/>
  <c r="T1542" i="2"/>
  <c r="U1546" i="2"/>
  <c r="W1546" i="2" s="1"/>
  <c r="T1546" i="2"/>
  <c r="U1550" i="2"/>
  <c r="W1550" i="2" s="1"/>
  <c r="T1550" i="2"/>
  <c r="U1554" i="2"/>
  <c r="W1554" i="2" s="1"/>
  <c r="T1554" i="2"/>
  <c r="U1558" i="2"/>
  <c r="W1558" i="2" s="1"/>
  <c r="T1558" i="2"/>
  <c r="U1562" i="2"/>
  <c r="W1562" i="2" s="1"/>
  <c r="T1562" i="2"/>
  <c r="U1566" i="2"/>
  <c r="W1566" i="2" s="1"/>
  <c r="T1566" i="2"/>
  <c r="U1570" i="2"/>
  <c r="W1570" i="2" s="1"/>
  <c r="T1570" i="2"/>
  <c r="U1574" i="2"/>
  <c r="W1574" i="2" s="1"/>
  <c r="T1574" i="2"/>
  <c r="U1578" i="2"/>
  <c r="W1578" i="2" s="1"/>
  <c r="T1578" i="2"/>
  <c r="U1582" i="2"/>
  <c r="W1582" i="2" s="1"/>
  <c r="T1582" i="2"/>
  <c r="U1586" i="2"/>
  <c r="W1586" i="2" s="1"/>
  <c r="T1586" i="2"/>
  <c r="U1590" i="2"/>
  <c r="W1590" i="2" s="1"/>
  <c r="T1590" i="2"/>
  <c r="U1594" i="2"/>
  <c r="W1594" i="2" s="1"/>
  <c r="T1594" i="2"/>
  <c r="U1598" i="2"/>
  <c r="W1598" i="2" s="1"/>
  <c r="T1598" i="2"/>
  <c r="U1602" i="2"/>
  <c r="W1602" i="2" s="1"/>
  <c r="T1602" i="2"/>
  <c r="U1606" i="2"/>
  <c r="W1606" i="2" s="1"/>
  <c r="T1606" i="2"/>
  <c r="U1610" i="2"/>
  <c r="W1610" i="2" s="1"/>
  <c r="T1610" i="2"/>
  <c r="U1614" i="2"/>
  <c r="W1614" i="2" s="1"/>
  <c r="T1614" i="2"/>
  <c r="U1618" i="2"/>
  <c r="W1618" i="2" s="1"/>
  <c r="T1618" i="2"/>
  <c r="U1622" i="2"/>
  <c r="W1622" i="2" s="1"/>
  <c r="T1622" i="2"/>
  <c r="U1626" i="2"/>
  <c r="W1626" i="2" s="1"/>
  <c r="T1626" i="2"/>
  <c r="U1630" i="2"/>
  <c r="W1630" i="2" s="1"/>
  <c r="T1630" i="2"/>
  <c r="U1634" i="2"/>
  <c r="W1634" i="2" s="1"/>
  <c r="T1634" i="2"/>
  <c r="U1638" i="2"/>
  <c r="W1638" i="2" s="1"/>
  <c r="T1638" i="2"/>
  <c r="U1642" i="2"/>
  <c r="W1642" i="2" s="1"/>
  <c r="T1642" i="2"/>
  <c r="U1646" i="2"/>
  <c r="W1646" i="2" s="1"/>
  <c r="T1646" i="2"/>
  <c r="U1650" i="2"/>
  <c r="W1650" i="2" s="1"/>
  <c r="T1650" i="2"/>
  <c r="U1654" i="2"/>
  <c r="W1654" i="2" s="1"/>
  <c r="T1654" i="2"/>
  <c r="U1658" i="2"/>
  <c r="W1658" i="2" s="1"/>
  <c r="T1658" i="2"/>
  <c r="U1662" i="2"/>
  <c r="W1662" i="2" s="1"/>
  <c r="T1662" i="2"/>
  <c r="U1666" i="2"/>
  <c r="W1666" i="2" s="1"/>
  <c r="T1666" i="2"/>
  <c r="U1670" i="2"/>
  <c r="W1670" i="2" s="1"/>
  <c r="T1670" i="2"/>
  <c r="U1674" i="2"/>
  <c r="W1674" i="2" s="1"/>
  <c r="T1674" i="2"/>
  <c r="U1678" i="2"/>
  <c r="W1678" i="2" s="1"/>
  <c r="T1678" i="2"/>
  <c r="U1682" i="2"/>
  <c r="W1682" i="2" s="1"/>
  <c r="T1682" i="2"/>
  <c r="U1686" i="2"/>
  <c r="W1686" i="2" s="1"/>
  <c r="T1686" i="2"/>
  <c r="U1690" i="2"/>
  <c r="W1690" i="2" s="1"/>
  <c r="T1690" i="2"/>
  <c r="U1694" i="2"/>
  <c r="W1694" i="2" s="1"/>
  <c r="T1694" i="2"/>
  <c r="U1698" i="2"/>
  <c r="W1698" i="2" s="1"/>
  <c r="T1698" i="2"/>
  <c r="U1702" i="2"/>
  <c r="W1702" i="2" s="1"/>
  <c r="T1702" i="2"/>
  <c r="U1706" i="2"/>
  <c r="W1706" i="2" s="1"/>
  <c r="T1706" i="2"/>
  <c r="U1710" i="2"/>
  <c r="W1710" i="2" s="1"/>
  <c r="T1710" i="2"/>
  <c r="U1714" i="2"/>
  <c r="W1714" i="2" s="1"/>
  <c r="T1714" i="2"/>
  <c r="U1718" i="2"/>
  <c r="W1718" i="2" s="1"/>
  <c r="T1718" i="2"/>
  <c r="U1722" i="2"/>
  <c r="W1722" i="2" s="1"/>
  <c r="T1722" i="2"/>
  <c r="U1726" i="2"/>
  <c r="W1726" i="2" s="1"/>
  <c r="T1726" i="2"/>
  <c r="U1730" i="2"/>
  <c r="W1730" i="2" s="1"/>
  <c r="T1730" i="2"/>
  <c r="U1734" i="2"/>
  <c r="W1734" i="2" s="1"/>
  <c r="T1734" i="2"/>
  <c r="U1738" i="2"/>
  <c r="W1738" i="2" s="1"/>
  <c r="T1738" i="2"/>
  <c r="U1742" i="2"/>
  <c r="W1742" i="2" s="1"/>
  <c r="T1742" i="2"/>
  <c r="U1746" i="2"/>
  <c r="W1746" i="2" s="1"/>
  <c r="T1746" i="2"/>
  <c r="U1750" i="2"/>
  <c r="W1750" i="2" s="1"/>
  <c r="T1750" i="2"/>
  <c r="U1754" i="2"/>
  <c r="W1754" i="2" s="1"/>
  <c r="T1754" i="2"/>
  <c r="U1758" i="2"/>
  <c r="W1758" i="2" s="1"/>
  <c r="T1758" i="2"/>
  <c r="U1762" i="2"/>
  <c r="W1762" i="2" s="1"/>
  <c r="T1762" i="2"/>
  <c r="U1766" i="2"/>
  <c r="W1766" i="2" s="1"/>
  <c r="T1766" i="2"/>
  <c r="U1770" i="2"/>
  <c r="W1770" i="2" s="1"/>
  <c r="T1770" i="2"/>
  <c r="U1774" i="2"/>
  <c r="W1774" i="2" s="1"/>
  <c r="T1774" i="2"/>
  <c r="U1778" i="2"/>
  <c r="W1778" i="2" s="1"/>
  <c r="T1778" i="2"/>
  <c r="U1782" i="2"/>
  <c r="W1782" i="2" s="1"/>
  <c r="T1782" i="2"/>
  <c r="U1786" i="2"/>
  <c r="W1786" i="2" s="1"/>
  <c r="T1786" i="2"/>
  <c r="U1790" i="2"/>
  <c r="W1790" i="2" s="1"/>
  <c r="T1790" i="2"/>
  <c r="U1794" i="2"/>
  <c r="W1794" i="2" s="1"/>
  <c r="T1794" i="2"/>
  <c r="U1798" i="2"/>
  <c r="W1798" i="2" s="1"/>
  <c r="T1798" i="2"/>
  <c r="U1802" i="2"/>
  <c r="W1802" i="2" s="1"/>
  <c r="T1802" i="2"/>
  <c r="U1806" i="2"/>
  <c r="W1806" i="2" s="1"/>
  <c r="T1806" i="2"/>
  <c r="U1810" i="2"/>
  <c r="W1810" i="2" s="1"/>
  <c r="T1810" i="2"/>
  <c r="U1814" i="2"/>
  <c r="W1814" i="2" s="1"/>
  <c r="T1814" i="2"/>
  <c r="U1818" i="2"/>
  <c r="W1818" i="2" s="1"/>
  <c r="T1818" i="2"/>
  <c r="U1822" i="2"/>
  <c r="W1822" i="2" s="1"/>
  <c r="T1822" i="2"/>
  <c r="U1826" i="2"/>
  <c r="W1826" i="2" s="1"/>
  <c r="T1826" i="2"/>
  <c r="U1830" i="2"/>
  <c r="W1830" i="2" s="1"/>
  <c r="T1830" i="2"/>
  <c r="U1834" i="2"/>
  <c r="W1834" i="2" s="1"/>
  <c r="T1834" i="2"/>
  <c r="U1838" i="2"/>
  <c r="W1838" i="2" s="1"/>
  <c r="T1838" i="2"/>
  <c r="U1842" i="2"/>
  <c r="W1842" i="2" s="1"/>
  <c r="T1842" i="2"/>
  <c r="U1846" i="2"/>
  <c r="W1846" i="2" s="1"/>
  <c r="T1846" i="2"/>
  <c r="U1850" i="2"/>
  <c r="W1850" i="2" s="1"/>
  <c r="T1850" i="2"/>
  <c r="U1854" i="2"/>
  <c r="W1854" i="2" s="1"/>
  <c r="T1854" i="2"/>
  <c r="U1858" i="2"/>
  <c r="W1858" i="2" s="1"/>
  <c r="T1858" i="2"/>
  <c r="U1862" i="2"/>
  <c r="W1862" i="2" s="1"/>
  <c r="T1862" i="2"/>
  <c r="U1866" i="2"/>
  <c r="W1866" i="2" s="1"/>
  <c r="T1866" i="2"/>
  <c r="U1874" i="2"/>
  <c r="W1874" i="2" s="1"/>
  <c r="T1874" i="2"/>
  <c r="U1878" i="2"/>
  <c r="W1878" i="2" s="1"/>
  <c r="T1878" i="2"/>
  <c r="U1882" i="2"/>
  <c r="W1882" i="2" s="1"/>
  <c r="T1882" i="2"/>
  <c r="U1890" i="2"/>
  <c r="W1890" i="2" s="1"/>
  <c r="T1890" i="2"/>
  <c r="U1894" i="2"/>
  <c r="W1894" i="2" s="1"/>
  <c r="T1894" i="2"/>
  <c r="U1898" i="2"/>
  <c r="W1898" i="2" s="1"/>
  <c r="T1898" i="2"/>
  <c r="U1906" i="2"/>
  <c r="W1906" i="2" s="1"/>
  <c r="T1906" i="2"/>
  <c r="U1910" i="2"/>
  <c r="W1910" i="2" s="1"/>
  <c r="T1910" i="2"/>
  <c r="U1914" i="2"/>
  <c r="W1914" i="2" s="1"/>
  <c r="T1914" i="2"/>
  <c r="U1922" i="2"/>
  <c r="W1922" i="2" s="1"/>
  <c r="T1922" i="2"/>
  <c r="U1926" i="2"/>
  <c r="W1926" i="2" s="1"/>
  <c r="T1926" i="2"/>
  <c r="U1930" i="2"/>
  <c r="W1930" i="2" s="1"/>
  <c r="T1930" i="2"/>
  <c r="U1938" i="2"/>
  <c r="W1938" i="2" s="1"/>
  <c r="T1938" i="2"/>
  <c r="U1942" i="2"/>
  <c r="W1942" i="2" s="1"/>
  <c r="T1942" i="2"/>
  <c r="U1946" i="2"/>
  <c r="W1946" i="2" s="1"/>
  <c r="T1946" i="2"/>
  <c r="U1954" i="2"/>
  <c r="W1954" i="2" s="1"/>
  <c r="T1954" i="2"/>
  <c r="U1958" i="2"/>
  <c r="W1958" i="2" s="1"/>
  <c r="T1958" i="2"/>
  <c r="U1962" i="2"/>
  <c r="W1962" i="2" s="1"/>
  <c r="T1962" i="2"/>
  <c r="U1970" i="2"/>
  <c r="W1970" i="2" s="1"/>
  <c r="T1970" i="2"/>
  <c r="U1974" i="2"/>
  <c r="W1974" i="2" s="1"/>
  <c r="T1974" i="2"/>
  <c r="U1978" i="2"/>
  <c r="W1978" i="2" s="1"/>
  <c r="T1978" i="2"/>
  <c r="U1986" i="2"/>
  <c r="W1986" i="2" s="1"/>
  <c r="T1986" i="2"/>
  <c r="U1990" i="2"/>
  <c r="W1990" i="2" s="1"/>
  <c r="T1990" i="2"/>
  <c r="U1994" i="2"/>
  <c r="W1994" i="2" s="1"/>
  <c r="T1994" i="2"/>
  <c r="U2002" i="2"/>
  <c r="W2002" i="2" s="1"/>
  <c r="T2002" i="2"/>
  <c r="U2006" i="2"/>
  <c r="W2006" i="2" s="1"/>
  <c r="T2006" i="2"/>
  <c r="U2010" i="2"/>
  <c r="W2010" i="2" s="1"/>
  <c r="T2010" i="2"/>
  <c r="U2018" i="2"/>
  <c r="W2018" i="2" s="1"/>
  <c r="T2018" i="2"/>
  <c r="U2022" i="2"/>
  <c r="W2022" i="2" s="1"/>
  <c r="T2022" i="2"/>
  <c r="U2026" i="2"/>
  <c r="W2026" i="2" s="1"/>
  <c r="T2026" i="2"/>
  <c r="U2034" i="2"/>
  <c r="W2034" i="2" s="1"/>
  <c r="T2034" i="2"/>
  <c r="U2038" i="2"/>
  <c r="W2038" i="2" s="1"/>
  <c r="T2038" i="2"/>
  <c r="U2042" i="2"/>
  <c r="W2042" i="2" s="1"/>
  <c r="T2042" i="2"/>
  <c r="U2050" i="2"/>
  <c r="W2050" i="2" s="1"/>
  <c r="T2050" i="2"/>
  <c r="U2054" i="2"/>
  <c r="W2054" i="2" s="1"/>
  <c r="T2054" i="2"/>
  <c r="U2058" i="2"/>
  <c r="W2058" i="2" s="1"/>
  <c r="T2058" i="2"/>
  <c r="U2066" i="2"/>
  <c r="W2066" i="2" s="1"/>
  <c r="T2066" i="2"/>
  <c r="U2070" i="2"/>
  <c r="W2070" i="2" s="1"/>
  <c r="T2070" i="2"/>
  <c r="U2074" i="2"/>
  <c r="W2074" i="2" s="1"/>
  <c r="T2074" i="2"/>
  <c r="U2082" i="2"/>
  <c r="W2082" i="2" s="1"/>
  <c r="T2082" i="2"/>
  <c r="U2086" i="2"/>
  <c r="W2086" i="2" s="1"/>
  <c r="T2086" i="2"/>
  <c r="U2090" i="2"/>
  <c r="W2090" i="2" s="1"/>
  <c r="T2090" i="2"/>
  <c r="U2098" i="2"/>
  <c r="W2098" i="2" s="1"/>
  <c r="T2098" i="2"/>
  <c r="U2102" i="2"/>
  <c r="W2102" i="2" s="1"/>
  <c r="T2102" i="2"/>
  <c r="U2106" i="2"/>
  <c r="W2106" i="2" s="1"/>
  <c r="T2106" i="2"/>
  <c r="U2114" i="2"/>
  <c r="W2114" i="2" s="1"/>
  <c r="T2114" i="2"/>
  <c r="U2118" i="2"/>
  <c r="W2118" i="2" s="1"/>
  <c r="T2118" i="2"/>
  <c r="U2122" i="2"/>
  <c r="W2122" i="2" s="1"/>
  <c r="T2122" i="2"/>
  <c r="U2130" i="2"/>
  <c r="W2130" i="2" s="1"/>
  <c r="T2130" i="2"/>
  <c r="U2134" i="2"/>
  <c r="W2134" i="2" s="1"/>
  <c r="T2134" i="2"/>
  <c r="U2138" i="2"/>
  <c r="W2138" i="2" s="1"/>
  <c r="T2138" i="2"/>
  <c r="U2146" i="2"/>
  <c r="W2146" i="2" s="1"/>
  <c r="T2146" i="2"/>
  <c r="U2150" i="2"/>
  <c r="W2150" i="2" s="1"/>
  <c r="T2150" i="2"/>
  <c r="U2154" i="2"/>
  <c r="W2154" i="2" s="1"/>
  <c r="T2154" i="2"/>
  <c r="U2162" i="2"/>
  <c r="W2162" i="2" s="1"/>
  <c r="T2162" i="2"/>
  <c r="U2166" i="2"/>
  <c r="W2166" i="2" s="1"/>
  <c r="T2166" i="2"/>
  <c r="U2170" i="2"/>
  <c r="W2170" i="2" s="1"/>
  <c r="T2170" i="2"/>
  <c r="U2178" i="2"/>
  <c r="W2178" i="2" s="1"/>
  <c r="T2178" i="2"/>
  <c r="U2182" i="2"/>
  <c r="W2182" i="2" s="1"/>
  <c r="T2182" i="2"/>
  <c r="U2186" i="2"/>
  <c r="W2186" i="2" s="1"/>
  <c r="T2186" i="2"/>
  <c r="U2194" i="2"/>
  <c r="W2194" i="2" s="1"/>
  <c r="T2194" i="2"/>
  <c r="U2198" i="2"/>
  <c r="W2198" i="2" s="1"/>
  <c r="T2198" i="2"/>
  <c r="U2202" i="2"/>
  <c r="W2202" i="2" s="1"/>
  <c r="T2202" i="2"/>
  <c r="U2210" i="2"/>
  <c r="W2210" i="2" s="1"/>
  <c r="T2210" i="2"/>
  <c r="U2214" i="2"/>
  <c r="W2214" i="2" s="1"/>
  <c r="T2214" i="2"/>
  <c r="U2218" i="2"/>
  <c r="W2218" i="2" s="1"/>
  <c r="T2218" i="2"/>
  <c r="U2226" i="2"/>
  <c r="W2226" i="2" s="1"/>
  <c r="T2226" i="2"/>
  <c r="U2230" i="2"/>
  <c r="W2230" i="2" s="1"/>
  <c r="T2230" i="2"/>
  <c r="U2234" i="2"/>
  <c r="W2234" i="2" s="1"/>
  <c r="T2234" i="2"/>
  <c r="U2242" i="2"/>
  <c r="W2242" i="2" s="1"/>
  <c r="T2242" i="2"/>
  <c r="U2246" i="2"/>
  <c r="W2246" i="2" s="1"/>
  <c r="T2246" i="2"/>
  <c r="U2250" i="2"/>
  <c r="W2250" i="2" s="1"/>
  <c r="T2250" i="2"/>
  <c r="U2258" i="2"/>
  <c r="W2258" i="2" s="1"/>
  <c r="T2258" i="2"/>
  <c r="U2262" i="2"/>
  <c r="W2262" i="2" s="1"/>
  <c r="T2262" i="2"/>
  <c r="U2266" i="2"/>
  <c r="W2266" i="2" s="1"/>
  <c r="T2266" i="2"/>
  <c r="U2274" i="2"/>
  <c r="W2274" i="2" s="1"/>
  <c r="T2274" i="2"/>
  <c r="U2278" i="2"/>
  <c r="W2278" i="2" s="1"/>
  <c r="T2278" i="2"/>
  <c r="U2282" i="2"/>
  <c r="W2282" i="2" s="1"/>
  <c r="T2282" i="2"/>
  <c r="U2290" i="2"/>
  <c r="W2290" i="2" s="1"/>
  <c r="T2290" i="2"/>
  <c r="U2294" i="2"/>
  <c r="W2294" i="2" s="1"/>
  <c r="T2294" i="2"/>
  <c r="U2298" i="2"/>
  <c r="W2298" i="2" s="1"/>
  <c r="T2298" i="2"/>
  <c r="U2306" i="2"/>
  <c r="W2306" i="2" s="1"/>
  <c r="T2306" i="2"/>
  <c r="U2310" i="2"/>
  <c r="W2310" i="2" s="1"/>
  <c r="T2310" i="2"/>
  <c r="U2314" i="2"/>
  <c r="W2314" i="2" s="1"/>
  <c r="T2314" i="2"/>
  <c r="U2322" i="2"/>
  <c r="W2322" i="2" s="1"/>
  <c r="T2322" i="2"/>
  <c r="U2326" i="2"/>
  <c r="W2326" i="2" s="1"/>
  <c r="T2326" i="2"/>
  <c r="U2330" i="2"/>
  <c r="W2330" i="2" s="1"/>
  <c r="T2330" i="2"/>
  <c r="U2338" i="2"/>
  <c r="W2338" i="2" s="1"/>
  <c r="T2338" i="2"/>
  <c r="U2342" i="2"/>
  <c r="W2342" i="2" s="1"/>
  <c r="T2342" i="2"/>
  <c r="U2346" i="2"/>
  <c r="W2346" i="2" s="1"/>
  <c r="T2346" i="2"/>
  <c r="U2354" i="2"/>
  <c r="W2354" i="2" s="1"/>
  <c r="T2354" i="2"/>
  <c r="U2358" i="2"/>
  <c r="W2358" i="2" s="1"/>
  <c r="T2358" i="2"/>
  <c r="U2362" i="2"/>
  <c r="W2362" i="2" s="1"/>
  <c r="T2362" i="2"/>
  <c r="U2370" i="2"/>
  <c r="W2370" i="2" s="1"/>
  <c r="T2370" i="2"/>
  <c r="U2374" i="2"/>
  <c r="W2374" i="2" s="1"/>
  <c r="T2374" i="2"/>
  <c r="U2378" i="2"/>
  <c r="W2378" i="2" s="1"/>
  <c r="T2378" i="2"/>
  <c r="U2386" i="2"/>
  <c r="W2386" i="2" s="1"/>
  <c r="T2386" i="2"/>
  <c r="U2390" i="2"/>
  <c r="W2390" i="2" s="1"/>
  <c r="T2390" i="2"/>
  <c r="U2394" i="2"/>
  <c r="W2394" i="2" s="1"/>
  <c r="T2394" i="2"/>
  <c r="U2402" i="2"/>
  <c r="W2402" i="2" s="1"/>
  <c r="T2402" i="2"/>
  <c r="U2406" i="2"/>
  <c r="W2406" i="2" s="1"/>
  <c r="T2406" i="2"/>
  <c r="U2410" i="2"/>
  <c r="W2410" i="2" s="1"/>
  <c r="T2410" i="2"/>
  <c r="U2418" i="2"/>
  <c r="W2418" i="2" s="1"/>
  <c r="T2418" i="2"/>
  <c r="U2422" i="2"/>
  <c r="W2422" i="2" s="1"/>
  <c r="T2422" i="2"/>
  <c r="U2426" i="2"/>
  <c r="W2426" i="2" s="1"/>
  <c r="T2426" i="2"/>
  <c r="U2434" i="2"/>
  <c r="W2434" i="2" s="1"/>
  <c r="T2434" i="2"/>
  <c r="U2438" i="2"/>
  <c r="W2438" i="2" s="1"/>
  <c r="T2438" i="2"/>
  <c r="U2442" i="2"/>
  <c r="W2442" i="2" s="1"/>
  <c r="T2442" i="2"/>
  <c r="U2450" i="2"/>
  <c r="W2450" i="2" s="1"/>
  <c r="T2450" i="2"/>
  <c r="U2454" i="2"/>
  <c r="W2454" i="2" s="1"/>
  <c r="T2454" i="2"/>
  <c r="U2458" i="2"/>
  <c r="W2458" i="2" s="1"/>
  <c r="T2458" i="2"/>
  <c r="U2466" i="2"/>
  <c r="W2466" i="2" s="1"/>
  <c r="T2466" i="2"/>
  <c r="U2470" i="2"/>
  <c r="W2470" i="2" s="1"/>
  <c r="T2470" i="2"/>
  <c r="U2474" i="2"/>
  <c r="W2474" i="2" s="1"/>
  <c r="T2474" i="2"/>
  <c r="U2482" i="2"/>
  <c r="W2482" i="2" s="1"/>
  <c r="T2482" i="2"/>
  <c r="U2486" i="2"/>
  <c r="W2486" i="2" s="1"/>
  <c r="T2486" i="2"/>
  <c r="U2490" i="2"/>
  <c r="W2490" i="2" s="1"/>
  <c r="T2490" i="2"/>
  <c r="U2498" i="2"/>
  <c r="W2498" i="2" s="1"/>
  <c r="T2498" i="2"/>
  <c r="U2502" i="2"/>
  <c r="W2502" i="2" s="1"/>
  <c r="T2502" i="2"/>
  <c r="U2506" i="2"/>
  <c r="W2506" i="2" s="1"/>
  <c r="T2506" i="2"/>
  <c r="T1296" i="2"/>
  <c r="X1296" i="2" s="1"/>
  <c r="T1328" i="2"/>
  <c r="X1328" i="2" s="1"/>
  <c r="T1360" i="2"/>
  <c r="X1360" i="2" s="1"/>
  <c r="T1392" i="2"/>
  <c r="X1392" i="2" s="1"/>
  <c r="T1424" i="2"/>
  <c r="X1424" i="2" s="1"/>
  <c r="T1456" i="2"/>
  <c r="X1456" i="2" s="1"/>
  <c r="T1488" i="2"/>
  <c r="X1488" i="2" s="1"/>
  <c r="T1520" i="2"/>
  <c r="X1520" i="2" s="1"/>
  <c r="T1552" i="2"/>
  <c r="X1552" i="2" s="1"/>
  <c r="T1584" i="2"/>
  <c r="X1584" i="2" s="1"/>
  <c r="T1616" i="2"/>
  <c r="X1616" i="2" s="1"/>
  <c r="T1648" i="2"/>
  <c r="X1648" i="2" s="1"/>
  <c r="T1680" i="2"/>
  <c r="X1680" i="2" s="1"/>
  <c r="T1712" i="2"/>
  <c r="X1712" i="2" s="1"/>
  <c r="T1744" i="2"/>
  <c r="X1744" i="2" s="1"/>
  <c r="T1776" i="2"/>
  <c r="X1776" i="2" s="1"/>
  <c r="T1808" i="2"/>
  <c r="X1808" i="2" s="1"/>
  <c r="T1840" i="2"/>
  <c r="X1840" i="2" s="1"/>
  <c r="T1886" i="2"/>
  <c r="X1886" i="2" s="1"/>
  <c r="T1950" i="2"/>
  <c r="X1950" i="2" s="1"/>
  <c r="T2014" i="2"/>
  <c r="X2014" i="2" s="1"/>
  <c r="T2078" i="2"/>
  <c r="X2078" i="2" s="1"/>
  <c r="T2142" i="2"/>
  <c r="X2142" i="2" s="1"/>
  <c r="T2206" i="2"/>
  <c r="X2206" i="2" s="1"/>
  <c r="T2270" i="2"/>
  <c r="X2270" i="2" s="1"/>
  <c r="T2334" i="2"/>
  <c r="X2334" i="2" s="1"/>
  <c r="T2398" i="2"/>
  <c r="X2398" i="2" s="1"/>
  <c r="T2462" i="2"/>
  <c r="X2462" i="2" s="1"/>
  <c r="U1492" i="2"/>
  <c r="W1492" i="2" s="1"/>
  <c r="R25" i="2"/>
  <c r="S25" i="2" s="1"/>
  <c r="R65" i="2"/>
  <c r="S65" i="2" s="1"/>
  <c r="R113" i="2"/>
  <c r="S113" i="2" s="1"/>
  <c r="R164" i="2"/>
  <c r="S164" i="2" s="1"/>
  <c r="R276" i="2"/>
  <c r="S276" i="2" s="1"/>
  <c r="R484" i="2"/>
  <c r="S484" i="2" s="1"/>
  <c r="R831" i="2"/>
  <c r="S831" i="2" s="1"/>
  <c r="R1258" i="2"/>
  <c r="S1258" i="2" s="1"/>
  <c r="R33" i="2"/>
  <c r="S33" i="2" s="1"/>
  <c r="R81" i="2"/>
  <c r="S81" i="2" s="1"/>
  <c r="R121" i="2"/>
  <c r="S121" i="2" s="1"/>
  <c r="R180" i="2"/>
  <c r="S180" i="2" s="1"/>
  <c r="R340" i="2"/>
  <c r="S340" i="2" s="1"/>
  <c r="R548" i="2"/>
  <c r="S548" i="2" s="1"/>
  <c r="R916" i="2"/>
  <c r="S916" i="2" s="1"/>
  <c r="R41" i="2"/>
  <c r="S41" i="2" s="1"/>
  <c r="R73" i="2"/>
  <c r="S73" i="2" s="1"/>
  <c r="R105" i="2"/>
  <c r="S105" i="2" s="1"/>
  <c r="R137" i="2"/>
  <c r="S137" i="2" s="1"/>
  <c r="R196" i="2"/>
  <c r="S196" i="2" s="1"/>
  <c r="R308" i="2"/>
  <c r="S308" i="2" s="1"/>
  <c r="R436" i="2"/>
  <c r="S436" i="2" s="1"/>
  <c r="R676" i="2"/>
  <c r="S676" i="2" s="1"/>
  <c r="R1002" i="2"/>
  <c r="S1002" i="2" s="1"/>
  <c r="X321" i="2"/>
  <c r="X513" i="2"/>
  <c r="R2486" i="2"/>
  <c r="S2486" i="2" s="1"/>
  <c r="R2444" i="2"/>
  <c r="S2444" i="2" s="1"/>
  <c r="R2350" i="2"/>
  <c r="S2350" i="2" s="1"/>
  <c r="R2265" i="2"/>
  <c r="S2265" i="2" s="1"/>
  <c r="R2180" i="2"/>
  <c r="S2180" i="2" s="1"/>
  <c r="R2094" i="2"/>
  <c r="S2094" i="2" s="1"/>
  <c r="R2009" i="2"/>
  <c r="S2009" i="2" s="1"/>
  <c r="R1924" i="2"/>
  <c r="S1924" i="2" s="1"/>
  <c r="R1838" i="2"/>
  <c r="S1838" i="2" s="1"/>
  <c r="R1753" i="2"/>
  <c r="S1753" i="2" s="1"/>
  <c r="R1684" i="2"/>
  <c r="S1684" i="2" s="1"/>
  <c r="R1620" i="2"/>
  <c r="S1620" i="2" s="1"/>
  <c r="R1556" i="2"/>
  <c r="S1556" i="2" s="1"/>
  <c r="R1492" i="2"/>
  <c r="S1492" i="2" s="1"/>
  <c r="R1439" i="2"/>
  <c r="S1439" i="2" s="1"/>
  <c r="R1407" i="2"/>
  <c r="S1407" i="2" s="1"/>
  <c r="R1375" i="2"/>
  <c r="S1375" i="2" s="1"/>
  <c r="R1343" i="2"/>
  <c r="S1343" i="2" s="1"/>
  <c r="R1311" i="2"/>
  <c r="S1311" i="2" s="1"/>
  <c r="R1279" i="2"/>
  <c r="S1279" i="2" s="1"/>
  <c r="R1252" i="2"/>
  <c r="S1252" i="2" s="1"/>
  <c r="R1231" i="2"/>
  <c r="S1231" i="2" s="1"/>
  <c r="R1210" i="2"/>
  <c r="S1210" i="2" s="1"/>
  <c r="R1188" i="2"/>
  <c r="S1188" i="2" s="1"/>
  <c r="R1167" i="2"/>
  <c r="S1167" i="2" s="1"/>
  <c r="R1146" i="2"/>
  <c r="S1146" i="2" s="1"/>
  <c r="R1124" i="2"/>
  <c r="S1124" i="2" s="1"/>
  <c r="R1103" i="2"/>
  <c r="S1103" i="2" s="1"/>
  <c r="R1082" i="2"/>
  <c r="S1082" i="2" s="1"/>
  <c r="R1060" i="2"/>
  <c r="S1060" i="2" s="1"/>
  <c r="R1039" i="2"/>
  <c r="S1039" i="2" s="1"/>
  <c r="R1018" i="2"/>
  <c r="S1018" i="2" s="1"/>
  <c r="R996" i="2"/>
  <c r="S996" i="2" s="1"/>
  <c r="R975" i="2"/>
  <c r="S975" i="2" s="1"/>
  <c r="R954" i="2"/>
  <c r="S954" i="2" s="1"/>
  <c r="R932" i="2"/>
  <c r="S932" i="2" s="1"/>
  <c r="R911" i="2"/>
  <c r="S911" i="2" s="1"/>
  <c r="R890" i="2"/>
  <c r="S890" i="2" s="1"/>
  <c r="R868" i="2"/>
  <c r="S868" i="2" s="1"/>
  <c r="R847" i="2"/>
  <c r="S847" i="2" s="1"/>
  <c r="R826" i="2"/>
  <c r="S826" i="2" s="1"/>
  <c r="R804" i="2"/>
  <c r="S804" i="2" s="1"/>
  <c r="R783" i="2"/>
  <c r="S783" i="2" s="1"/>
  <c r="R762" i="2"/>
  <c r="S762" i="2" s="1"/>
  <c r="R740" i="2"/>
  <c r="S740" i="2" s="1"/>
  <c r="R720" i="2"/>
  <c r="S720" i="2" s="1"/>
  <c r="R704" i="2"/>
  <c r="S704" i="2" s="1"/>
  <c r="R688" i="2"/>
  <c r="S688" i="2" s="1"/>
  <c r="R672" i="2"/>
  <c r="S672" i="2" s="1"/>
  <c r="R656" i="2"/>
  <c r="S656" i="2" s="1"/>
  <c r="R640" i="2"/>
  <c r="S640" i="2" s="1"/>
  <c r="R624" i="2"/>
  <c r="S624" i="2" s="1"/>
  <c r="R608" i="2"/>
  <c r="S608" i="2" s="1"/>
  <c r="R592" i="2"/>
  <c r="S592" i="2" s="1"/>
  <c r="R576" i="2"/>
  <c r="S576" i="2" s="1"/>
  <c r="R560" i="2"/>
  <c r="S560" i="2" s="1"/>
  <c r="R544" i="2"/>
  <c r="S544" i="2" s="1"/>
  <c r="R528" i="2"/>
  <c r="S528" i="2" s="1"/>
  <c r="R512" i="2"/>
  <c r="S512" i="2" s="1"/>
  <c r="R496" i="2"/>
  <c r="S496" i="2" s="1"/>
  <c r="R480" i="2"/>
  <c r="S480" i="2" s="1"/>
  <c r="R464" i="2"/>
  <c r="S464" i="2" s="1"/>
  <c r="R448" i="2"/>
  <c r="S448" i="2" s="1"/>
  <c r="R432" i="2"/>
  <c r="S432" i="2" s="1"/>
  <c r="R416" i="2"/>
  <c r="S416" i="2" s="1"/>
  <c r="R400" i="2"/>
  <c r="S400" i="2" s="1"/>
  <c r="R384" i="2"/>
  <c r="S384" i="2" s="1"/>
  <c r="R368" i="2"/>
  <c r="S368" i="2" s="1"/>
  <c r="R352" i="2"/>
  <c r="S352" i="2" s="1"/>
  <c r="R336" i="2"/>
  <c r="S336" i="2" s="1"/>
  <c r="R320" i="2"/>
  <c r="S320" i="2" s="1"/>
  <c r="R304" i="2"/>
  <c r="S304" i="2" s="1"/>
  <c r="R288" i="2"/>
  <c r="S288" i="2" s="1"/>
  <c r="R272" i="2"/>
  <c r="S272" i="2" s="1"/>
  <c r="R256" i="2"/>
  <c r="S256" i="2" s="1"/>
  <c r="R240" i="2"/>
  <c r="S240" i="2" s="1"/>
  <c r="R224" i="2"/>
  <c r="S224" i="2" s="1"/>
  <c r="R209" i="2"/>
  <c r="S209" i="2" s="1"/>
  <c r="R201" i="2"/>
  <c r="S201" i="2" s="1"/>
  <c r="R193" i="2"/>
  <c r="S193" i="2" s="1"/>
  <c r="R185" i="2"/>
  <c r="S185" i="2" s="1"/>
  <c r="R177" i="2"/>
  <c r="S177" i="2" s="1"/>
  <c r="R169" i="2"/>
  <c r="S169" i="2" s="1"/>
  <c r="R161" i="2"/>
  <c r="S161" i="2" s="1"/>
  <c r="R153" i="2"/>
  <c r="S153" i="2" s="1"/>
  <c r="R145" i="2"/>
  <c r="S145" i="2" s="1"/>
  <c r="R2416" i="2"/>
  <c r="S2416" i="2" s="1"/>
  <c r="R2329" i="2"/>
  <c r="S2329" i="2" s="1"/>
  <c r="R2244" i="2"/>
  <c r="S2244" i="2" s="1"/>
  <c r="R2158" i="2"/>
  <c r="S2158" i="2" s="1"/>
  <c r="R2073" i="2"/>
  <c r="S2073" i="2" s="1"/>
  <c r="R1988" i="2"/>
  <c r="S1988" i="2" s="1"/>
  <c r="R1902" i="2"/>
  <c r="S1902" i="2" s="1"/>
  <c r="R1817" i="2"/>
  <c r="S1817" i="2" s="1"/>
  <c r="R1732" i="2"/>
  <c r="S1732" i="2" s="1"/>
  <c r="R1668" i="2"/>
  <c r="S1668" i="2" s="1"/>
  <c r="R1604" i="2"/>
  <c r="S1604" i="2" s="1"/>
  <c r="R1540" i="2"/>
  <c r="S1540" i="2" s="1"/>
  <c r="R1476" i="2"/>
  <c r="S1476" i="2" s="1"/>
  <c r="R1431" i="2"/>
  <c r="S1431" i="2" s="1"/>
  <c r="R1399" i="2"/>
  <c r="S1399" i="2" s="1"/>
  <c r="R1367" i="2"/>
  <c r="S1367" i="2" s="1"/>
  <c r="R1335" i="2"/>
  <c r="S1335" i="2" s="1"/>
  <c r="R1303" i="2"/>
  <c r="S1303" i="2" s="1"/>
  <c r="R1271" i="2"/>
  <c r="S1271" i="2" s="1"/>
  <c r="R1247" i="2"/>
  <c r="S1247" i="2" s="1"/>
  <c r="R1226" i="2"/>
  <c r="S1226" i="2" s="1"/>
  <c r="R1204" i="2"/>
  <c r="S1204" i="2" s="1"/>
  <c r="R1183" i="2"/>
  <c r="S1183" i="2" s="1"/>
  <c r="R1162" i="2"/>
  <c r="S1162" i="2" s="1"/>
  <c r="R1140" i="2"/>
  <c r="S1140" i="2" s="1"/>
  <c r="R1119" i="2"/>
  <c r="S1119" i="2" s="1"/>
  <c r="R1098" i="2"/>
  <c r="S1098" i="2" s="1"/>
  <c r="R1076" i="2"/>
  <c r="S1076" i="2" s="1"/>
  <c r="R1055" i="2"/>
  <c r="S1055" i="2" s="1"/>
  <c r="R1034" i="2"/>
  <c r="S1034" i="2" s="1"/>
  <c r="R1012" i="2"/>
  <c r="S1012" i="2" s="1"/>
  <c r="R991" i="2"/>
  <c r="S991" i="2" s="1"/>
  <c r="R970" i="2"/>
  <c r="S970" i="2" s="1"/>
  <c r="R948" i="2"/>
  <c r="S948" i="2" s="1"/>
  <c r="R927" i="2"/>
  <c r="S927" i="2" s="1"/>
  <c r="R906" i="2"/>
  <c r="S906" i="2" s="1"/>
  <c r="R884" i="2"/>
  <c r="S884" i="2" s="1"/>
  <c r="R863" i="2"/>
  <c r="S863" i="2" s="1"/>
  <c r="R842" i="2"/>
  <c r="S842" i="2" s="1"/>
  <c r="R820" i="2"/>
  <c r="S820" i="2" s="1"/>
  <c r="R799" i="2"/>
  <c r="S799" i="2" s="1"/>
  <c r="R778" i="2"/>
  <c r="S778" i="2" s="1"/>
  <c r="R756" i="2"/>
  <c r="S756" i="2" s="1"/>
  <c r="R735" i="2"/>
  <c r="S735" i="2" s="1"/>
  <c r="R716" i="2"/>
  <c r="S716" i="2" s="1"/>
  <c r="R700" i="2"/>
  <c r="S700" i="2" s="1"/>
  <c r="R684" i="2"/>
  <c r="S684" i="2" s="1"/>
  <c r="R668" i="2"/>
  <c r="S668" i="2" s="1"/>
  <c r="R652" i="2"/>
  <c r="S652" i="2" s="1"/>
  <c r="R636" i="2"/>
  <c r="S636" i="2" s="1"/>
  <c r="R620" i="2"/>
  <c r="S620" i="2" s="1"/>
  <c r="R604" i="2"/>
  <c r="S604" i="2" s="1"/>
  <c r="R588" i="2"/>
  <c r="S588" i="2" s="1"/>
  <c r="R572" i="2"/>
  <c r="S572" i="2" s="1"/>
  <c r="R556" i="2"/>
  <c r="S556" i="2" s="1"/>
  <c r="R540" i="2"/>
  <c r="S540" i="2" s="1"/>
  <c r="R524" i="2"/>
  <c r="S524" i="2" s="1"/>
  <c r="R508" i="2"/>
  <c r="S508" i="2" s="1"/>
  <c r="R492" i="2"/>
  <c r="S492" i="2" s="1"/>
  <c r="R476" i="2"/>
  <c r="S476" i="2" s="1"/>
  <c r="R460" i="2"/>
  <c r="S460" i="2" s="1"/>
  <c r="R444" i="2"/>
  <c r="S444" i="2" s="1"/>
  <c r="R428" i="2"/>
  <c r="S428" i="2" s="1"/>
  <c r="R412" i="2"/>
  <c r="S412" i="2" s="1"/>
  <c r="R396" i="2"/>
  <c r="S396" i="2" s="1"/>
  <c r="R380" i="2"/>
  <c r="S380" i="2" s="1"/>
  <c r="R364" i="2"/>
  <c r="S364" i="2" s="1"/>
  <c r="R348" i="2"/>
  <c r="S348" i="2" s="1"/>
  <c r="R332" i="2"/>
  <c r="S332" i="2" s="1"/>
  <c r="R316" i="2"/>
  <c r="S316" i="2" s="1"/>
  <c r="R300" i="2"/>
  <c r="S300" i="2" s="1"/>
  <c r="R284" i="2"/>
  <c r="S284" i="2" s="1"/>
  <c r="R268" i="2"/>
  <c r="S268" i="2" s="1"/>
  <c r="R252" i="2"/>
  <c r="S252" i="2" s="1"/>
  <c r="R236" i="2"/>
  <c r="S236" i="2" s="1"/>
  <c r="R220" i="2"/>
  <c r="S220" i="2" s="1"/>
  <c r="R208" i="2"/>
  <c r="S208" i="2" s="1"/>
  <c r="R200" i="2"/>
  <c r="S200" i="2" s="1"/>
  <c r="R192" i="2"/>
  <c r="S192" i="2" s="1"/>
  <c r="R184" i="2"/>
  <c r="S184" i="2" s="1"/>
  <c r="R176" i="2"/>
  <c r="S176" i="2" s="1"/>
  <c r="R168" i="2"/>
  <c r="S168" i="2" s="1"/>
  <c r="R160" i="2"/>
  <c r="S160" i="2" s="1"/>
  <c r="R152" i="2"/>
  <c r="S152" i="2" s="1"/>
  <c r="R2504" i="2"/>
  <c r="S2504" i="2" s="1"/>
  <c r="R2393" i="2"/>
  <c r="S2393" i="2" s="1"/>
  <c r="R2308" i="2"/>
  <c r="S2308" i="2" s="1"/>
  <c r="R2222" i="2"/>
  <c r="S2222" i="2" s="1"/>
  <c r="R2137" i="2"/>
  <c r="S2137" i="2" s="1"/>
  <c r="R2052" i="2"/>
  <c r="S2052" i="2" s="1"/>
  <c r="R1966" i="2"/>
  <c r="S1966" i="2" s="1"/>
  <c r="R1881" i="2"/>
  <c r="S1881" i="2" s="1"/>
  <c r="R1796" i="2"/>
  <c r="S1796" i="2" s="1"/>
  <c r="R1716" i="2"/>
  <c r="S1716" i="2" s="1"/>
  <c r="R1652" i="2"/>
  <c r="S1652" i="2" s="1"/>
  <c r="R1588" i="2"/>
  <c r="S1588" i="2" s="1"/>
  <c r="R1524" i="2"/>
  <c r="S1524" i="2" s="1"/>
  <c r="R1460" i="2"/>
  <c r="S1460" i="2" s="1"/>
  <c r="R1423" i="2"/>
  <c r="S1423" i="2" s="1"/>
  <c r="R1391" i="2"/>
  <c r="S1391" i="2" s="1"/>
  <c r="R1359" i="2"/>
  <c r="S1359" i="2" s="1"/>
  <c r="R1327" i="2"/>
  <c r="S1327" i="2" s="1"/>
  <c r="R1295" i="2"/>
  <c r="S1295" i="2" s="1"/>
  <c r="R1263" i="2"/>
  <c r="S1263" i="2" s="1"/>
  <c r="R1242" i="2"/>
  <c r="S1242" i="2" s="1"/>
  <c r="R1220" i="2"/>
  <c r="S1220" i="2" s="1"/>
  <c r="R1199" i="2"/>
  <c r="S1199" i="2" s="1"/>
  <c r="R1178" i="2"/>
  <c r="S1178" i="2" s="1"/>
  <c r="R1156" i="2"/>
  <c r="S1156" i="2" s="1"/>
  <c r="R1135" i="2"/>
  <c r="S1135" i="2" s="1"/>
  <c r="R1114" i="2"/>
  <c r="S1114" i="2" s="1"/>
  <c r="R1092" i="2"/>
  <c r="S1092" i="2" s="1"/>
  <c r="R1071" i="2"/>
  <c r="S1071" i="2" s="1"/>
  <c r="R1050" i="2"/>
  <c r="S1050" i="2" s="1"/>
  <c r="R1028" i="2"/>
  <c r="S1028" i="2" s="1"/>
  <c r="R1007" i="2"/>
  <c r="S1007" i="2" s="1"/>
  <c r="R986" i="2"/>
  <c r="S986" i="2" s="1"/>
  <c r="R964" i="2"/>
  <c r="S964" i="2" s="1"/>
  <c r="R943" i="2"/>
  <c r="S943" i="2" s="1"/>
  <c r="R922" i="2"/>
  <c r="S922" i="2" s="1"/>
  <c r="R900" i="2"/>
  <c r="S900" i="2" s="1"/>
  <c r="R879" i="2"/>
  <c r="S879" i="2" s="1"/>
  <c r="R858" i="2"/>
  <c r="S858" i="2" s="1"/>
  <c r="R836" i="2"/>
  <c r="S836" i="2" s="1"/>
  <c r="R815" i="2"/>
  <c r="S815" i="2" s="1"/>
  <c r="R794" i="2"/>
  <c r="S794" i="2" s="1"/>
  <c r="R772" i="2"/>
  <c r="S772" i="2" s="1"/>
  <c r="R751" i="2"/>
  <c r="S751" i="2" s="1"/>
  <c r="R730" i="2"/>
  <c r="S730" i="2" s="1"/>
  <c r="R712" i="2"/>
  <c r="S712" i="2" s="1"/>
  <c r="R696" i="2"/>
  <c r="S696" i="2" s="1"/>
  <c r="R680" i="2"/>
  <c r="S680" i="2" s="1"/>
  <c r="R664" i="2"/>
  <c r="S664" i="2" s="1"/>
  <c r="R648" i="2"/>
  <c r="S648" i="2" s="1"/>
  <c r="R632" i="2"/>
  <c r="S632" i="2" s="1"/>
  <c r="R616" i="2"/>
  <c r="S616" i="2" s="1"/>
  <c r="R600" i="2"/>
  <c r="S600" i="2" s="1"/>
  <c r="R584" i="2"/>
  <c r="S584" i="2" s="1"/>
  <c r="R568" i="2"/>
  <c r="S568" i="2" s="1"/>
  <c r="R552" i="2"/>
  <c r="S552" i="2" s="1"/>
  <c r="R536" i="2"/>
  <c r="S536" i="2" s="1"/>
  <c r="R520" i="2"/>
  <c r="S520" i="2" s="1"/>
  <c r="R504" i="2"/>
  <c r="S504" i="2" s="1"/>
  <c r="R488" i="2"/>
  <c r="S488" i="2" s="1"/>
  <c r="R472" i="2"/>
  <c r="S472" i="2" s="1"/>
  <c r="R456" i="2"/>
  <c r="S456" i="2" s="1"/>
  <c r="R12" i="2"/>
  <c r="S12" i="2" s="1"/>
  <c r="R28" i="2"/>
  <c r="S28" i="2" s="1"/>
  <c r="R44" i="2"/>
  <c r="S44" i="2" s="1"/>
  <c r="R60" i="2"/>
  <c r="S60" i="2" s="1"/>
  <c r="R68" i="2"/>
  <c r="S68" i="2" s="1"/>
  <c r="R84" i="2"/>
  <c r="S84" i="2" s="1"/>
  <c r="R100" i="2"/>
  <c r="S100" i="2" s="1"/>
  <c r="R116" i="2"/>
  <c r="S116" i="2" s="1"/>
  <c r="R124" i="2"/>
  <c r="S124" i="2" s="1"/>
  <c r="R140" i="2"/>
  <c r="S140" i="2" s="1"/>
  <c r="R165" i="2"/>
  <c r="S165" i="2" s="1"/>
  <c r="R181" i="2"/>
  <c r="S181" i="2" s="1"/>
  <c r="R216" i="2"/>
  <c r="S216" i="2" s="1"/>
  <c r="R280" i="2"/>
  <c r="S280" i="2" s="1"/>
  <c r="R344" i="2"/>
  <c r="S344" i="2" s="1"/>
  <c r="R408" i="2"/>
  <c r="S408" i="2" s="1"/>
  <c r="R440" i="2"/>
  <c r="S440" i="2" s="1"/>
  <c r="R564" i="2"/>
  <c r="S564" i="2" s="1"/>
  <c r="R692" i="2"/>
  <c r="S692" i="2" s="1"/>
  <c r="R852" i="2"/>
  <c r="S852" i="2" s="1"/>
  <c r="R1023" i="2"/>
  <c r="S1023" i="2" s="1"/>
  <c r="R1194" i="2"/>
  <c r="S1194" i="2" s="1"/>
  <c r="R1415" i="2"/>
  <c r="S1415" i="2" s="1"/>
  <c r="R2286" i="2"/>
  <c r="S2286" i="2" s="1"/>
  <c r="R13" i="2"/>
  <c r="S13" i="2" s="1"/>
  <c r="R21" i="2"/>
  <c r="S21" i="2" s="1"/>
  <c r="R29" i="2"/>
  <c r="S29" i="2" s="1"/>
  <c r="R37" i="2"/>
  <c r="S37" i="2" s="1"/>
  <c r="R45" i="2"/>
  <c r="S45" i="2" s="1"/>
  <c r="R53" i="2"/>
  <c r="S53" i="2" s="1"/>
  <c r="R61" i="2"/>
  <c r="S61" i="2" s="1"/>
  <c r="R69" i="2"/>
  <c r="S69" i="2" s="1"/>
  <c r="R77" i="2"/>
  <c r="S77" i="2" s="1"/>
  <c r="R85" i="2"/>
  <c r="S85" i="2" s="1"/>
  <c r="R93" i="2"/>
  <c r="S93" i="2" s="1"/>
  <c r="R101" i="2"/>
  <c r="S101" i="2" s="1"/>
  <c r="R109" i="2"/>
  <c r="S109" i="2" s="1"/>
  <c r="R117" i="2"/>
  <c r="S117" i="2" s="1"/>
  <c r="R125" i="2"/>
  <c r="S125" i="2" s="1"/>
  <c r="R133" i="2"/>
  <c r="S133" i="2" s="1"/>
  <c r="R141" i="2"/>
  <c r="S141" i="2" s="1"/>
  <c r="R156" i="2"/>
  <c r="S156" i="2" s="1"/>
  <c r="R172" i="2"/>
  <c r="S172" i="2" s="1"/>
  <c r="R188" i="2"/>
  <c r="S188" i="2" s="1"/>
  <c r="R204" i="2"/>
  <c r="S204" i="2" s="1"/>
  <c r="R228" i="2"/>
  <c r="S228" i="2" s="1"/>
  <c r="R260" i="2"/>
  <c r="S260" i="2" s="1"/>
  <c r="R292" i="2"/>
  <c r="S292" i="2" s="1"/>
  <c r="R324" i="2"/>
  <c r="S324" i="2" s="1"/>
  <c r="R356" i="2"/>
  <c r="S356" i="2" s="1"/>
  <c r="R388" i="2"/>
  <c r="S388" i="2" s="1"/>
  <c r="R420" i="2"/>
  <c r="S420" i="2" s="1"/>
  <c r="R452" i="2"/>
  <c r="S452" i="2" s="1"/>
  <c r="R516" i="2"/>
  <c r="S516" i="2" s="1"/>
  <c r="R580" i="2"/>
  <c r="S580" i="2" s="1"/>
  <c r="R644" i="2"/>
  <c r="S644" i="2" s="1"/>
  <c r="R708" i="2"/>
  <c r="S708" i="2" s="1"/>
  <c r="R788" i="2"/>
  <c r="S788" i="2" s="1"/>
  <c r="R874" i="2"/>
  <c r="S874" i="2" s="1"/>
  <c r="R959" i="2"/>
  <c r="S959" i="2" s="1"/>
  <c r="R1044" i="2"/>
  <c r="S1044" i="2" s="1"/>
  <c r="R1130" i="2"/>
  <c r="S1130" i="2" s="1"/>
  <c r="R1215" i="2"/>
  <c r="S1215" i="2" s="1"/>
  <c r="R1319" i="2"/>
  <c r="S1319" i="2" s="1"/>
  <c r="R1447" i="2"/>
  <c r="S1447" i="2" s="1"/>
  <c r="R1700" i="2"/>
  <c r="S1700" i="2" s="1"/>
  <c r="R2030" i="2"/>
  <c r="S2030" i="2" s="1"/>
  <c r="R2372" i="2"/>
  <c r="S2372" i="2" s="1"/>
  <c r="R20" i="2"/>
  <c r="S20" i="2" s="1"/>
  <c r="R36" i="2"/>
  <c r="S36" i="2" s="1"/>
  <c r="R52" i="2"/>
  <c r="S52" i="2" s="1"/>
  <c r="R76" i="2"/>
  <c r="S76" i="2" s="1"/>
  <c r="R92" i="2"/>
  <c r="S92" i="2" s="1"/>
  <c r="R108" i="2"/>
  <c r="S108" i="2" s="1"/>
  <c r="R132" i="2"/>
  <c r="S132" i="2" s="1"/>
  <c r="R149" i="2"/>
  <c r="S149" i="2" s="1"/>
  <c r="R197" i="2"/>
  <c r="S197" i="2" s="1"/>
  <c r="R248" i="2"/>
  <c r="S248" i="2" s="1"/>
  <c r="R312" i="2"/>
  <c r="S312" i="2" s="1"/>
  <c r="R376" i="2"/>
  <c r="S376" i="2" s="1"/>
  <c r="R500" i="2"/>
  <c r="S500" i="2" s="1"/>
  <c r="R628" i="2"/>
  <c r="S628" i="2" s="1"/>
  <c r="R767" i="2"/>
  <c r="S767" i="2" s="1"/>
  <c r="R938" i="2"/>
  <c r="S938" i="2" s="1"/>
  <c r="R1108" i="2"/>
  <c r="S1108" i="2" s="1"/>
  <c r="R1287" i="2"/>
  <c r="S1287" i="2" s="1"/>
  <c r="R1636" i="2"/>
  <c r="S1636" i="2" s="1"/>
  <c r="R1945" i="2"/>
  <c r="S1945" i="2" s="1"/>
  <c r="R16" i="2"/>
  <c r="S16" i="2" s="1"/>
  <c r="R24" i="2"/>
  <c r="S24" i="2" s="1"/>
  <c r="R32" i="2"/>
  <c r="S32" i="2" s="1"/>
  <c r="R40" i="2"/>
  <c r="S40" i="2" s="1"/>
  <c r="R48" i="2"/>
  <c r="S48" i="2" s="1"/>
  <c r="R56" i="2"/>
  <c r="S56" i="2" s="1"/>
  <c r="R64" i="2"/>
  <c r="S64" i="2" s="1"/>
  <c r="R72" i="2"/>
  <c r="S72" i="2" s="1"/>
  <c r="R80" i="2"/>
  <c r="S80" i="2" s="1"/>
  <c r="R88" i="2"/>
  <c r="S88" i="2" s="1"/>
  <c r="R96" i="2"/>
  <c r="S96" i="2" s="1"/>
  <c r="R104" i="2"/>
  <c r="S104" i="2" s="1"/>
  <c r="R112" i="2"/>
  <c r="S112" i="2" s="1"/>
  <c r="R120" i="2"/>
  <c r="S120" i="2" s="1"/>
  <c r="R128" i="2"/>
  <c r="S128" i="2" s="1"/>
  <c r="R136" i="2"/>
  <c r="S136" i="2" s="1"/>
  <c r="R144" i="2"/>
  <c r="S144" i="2" s="1"/>
  <c r="R157" i="2"/>
  <c r="S157" i="2" s="1"/>
  <c r="R173" i="2"/>
  <c r="S173" i="2" s="1"/>
  <c r="R189" i="2"/>
  <c r="S189" i="2" s="1"/>
  <c r="R205" i="2"/>
  <c r="S205" i="2" s="1"/>
  <c r="R232" i="2"/>
  <c r="S232" i="2" s="1"/>
  <c r="R264" i="2"/>
  <c r="S264" i="2" s="1"/>
  <c r="R296" i="2"/>
  <c r="S296" i="2" s="1"/>
  <c r="R328" i="2"/>
  <c r="S328" i="2" s="1"/>
  <c r="R360" i="2"/>
  <c r="S360" i="2" s="1"/>
  <c r="R392" i="2"/>
  <c r="S392" i="2" s="1"/>
  <c r="R424" i="2"/>
  <c r="S424" i="2" s="1"/>
  <c r="R468" i="2"/>
  <c r="S468" i="2" s="1"/>
  <c r="R532" i="2"/>
  <c r="S532" i="2" s="1"/>
  <c r="R596" i="2"/>
  <c r="S596" i="2" s="1"/>
  <c r="R660" i="2"/>
  <c r="S660" i="2" s="1"/>
  <c r="R724" i="2"/>
  <c r="S724" i="2" s="1"/>
  <c r="R810" i="2"/>
  <c r="S810" i="2" s="1"/>
  <c r="R895" i="2"/>
  <c r="S895" i="2" s="1"/>
  <c r="R980" i="2"/>
  <c r="S980" i="2" s="1"/>
  <c r="R1066" i="2"/>
  <c r="S1066" i="2" s="1"/>
  <c r="R1151" i="2"/>
  <c r="S1151" i="2" s="1"/>
  <c r="R1236" i="2"/>
  <c r="S1236" i="2" s="1"/>
  <c r="R1351" i="2"/>
  <c r="S1351" i="2" s="1"/>
  <c r="R1508" i="2"/>
  <c r="S1508" i="2" s="1"/>
  <c r="R1774" i="2"/>
  <c r="S1774" i="2" s="1"/>
  <c r="R2116" i="2"/>
  <c r="S2116" i="2" s="1"/>
  <c r="R2472" i="2"/>
  <c r="S2472" i="2" s="1"/>
  <c r="R213" i="2"/>
  <c r="S213" i="2" s="1"/>
  <c r="R217" i="2"/>
  <c r="S217" i="2" s="1"/>
  <c r="R221" i="2"/>
  <c r="S221" i="2" s="1"/>
  <c r="R225" i="2"/>
  <c r="S225" i="2" s="1"/>
  <c r="R229" i="2"/>
  <c r="S229" i="2" s="1"/>
  <c r="R233" i="2"/>
  <c r="S233" i="2" s="1"/>
  <c r="R237" i="2"/>
  <c r="S237" i="2" s="1"/>
  <c r="R241" i="2"/>
  <c r="S241" i="2" s="1"/>
  <c r="R245" i="2"/>
  <c r="S245" i="2" s="1"/>
  <c r="R249" i="2"/>
  <c r="S249" i="2" s="1"/>
  <c r="R253" i="2"/>
  <c r="S253" i="2" s="1"/>
  <c r="R257" i="2"/>
  <c r="S257" i="2" s="1"/>
  <c r="R261" i="2"/>
  <c r="S261" i="2" s="1"/>
  <c r="R265" i="2"/>
  <c r="S265" i="2" s="1"/>
  <c r="R269" i="2"/>
  <c r="S269" i="2" s="1"/>
  <c r="R273" i="2"/>
  <c r="S273" i="2" s="1"/>
  <c r="R277" i="2"/>
  <c r="S277" i="2" s="1"/>
  <c r="R281" i="2"/>
  <c r="S281" i="2" s="1"/>
  <c r="R285" i="2"/>
  <c r="S285" i="2" s="1"/>
  <c r="R289" i="2"/>
  <c r="S289" i="2" s="1"/>
  <c r="R293" i="2"/>
  <c r="S293" i="2" s="1"/>
  <c r="R297" i="2"/>
  <c r="S297" i="2" s="1"/>
  <c r="R301" i="2"/>
  <c r="S301" i="2" s="1"/>
  <c r="R305" i="2"/>
  <c r="S305" i="2" s="1"/>
  <c r="R309" i="2"/>
  <c r="S309" i="2" s="1"/>
  <c r="R313" i="2"/>
  <c r="S313" i="2" s="1"/>
  <c r="R317" i="2"/>
  <c r="S317" i="2" s="1"/>
  <c r="R321" i="2"/>
  <c r="S321" i="2" s="1"/>
  <c r="R325" i="2"/>
  <c r="S325" i="2" s="1"/>
  <c r="R329" i="2"/>
  <c r="S329" i="2" s="1"/>
  <c r="R333" i="2"/>
  <c r="S333" i="2" s="1"/>
  <c r="R337" i="2"/>
  <c r="S337" i="2" s="1"/>
  <c r="R341" i="2"/>
  <c r="S341" i="2" s="1"/>
  <c r="R345" i="2"/>
  <c r="S345" i="2" s="1"/>
  <c r="R349" i="2"/>
  <c r="S349" i="2" s="1"/>
  <c r="R353" i="2"/>
  <c r="S353" i="2" s="1"/>
  <c r="R357" i="2"/>
  <c r="S357" i="2" s="1"/>
  <c r="R361" i="2"/>
  <c r="S361" i="2" s="1"/>
  <c r="R365" i="2"/>
  <c r="S365" i="2" s="1"/>
  <c r="R369" i="2"/>
  <c r="S369" i="2" s="1"/>
  <c r="R373" i="2"/>
  <c r="S373" i="2" s="1"/>
  <c r="R377" i="2"/>
  <c r="S377" i="2" s="1"/>
  <c r="R381" i="2"/>
  <c r="S381" i="2" s="1"/>
  <c r="R385" i="2"/>
  <c r="S385" i="2" s="1"/>
  <c r="R389" i="2"/>
  <c r="S389" i="2" s="1"/>
  <c r="R393" i="2"/>
  <c r="S393" i="2" s="1"/>
  <c r="R397" i="2"/>
  <c r="S397" i="2" s="1"/>
  <c r="R401" i="2"/>
  <c r="S401" i="2" s="1"/>
  <c r="R405" i="2"/>
  <c r="S405" i="2" s="1"/>
  <c r="R409" i="2"/>
  <c r="S409" i="2" s="1"/>
  <c r="R413" i="2"/>
  <c r="S413" i="2" s="1"/>
  <c r="R417" i="2"/>
  <c r="S417" i="2" s="1"/>
  <c r="R421" i="2"/>
  <c r="S421" i="2" s="1"/>
  <c r="R425" i="2"/>
  <c r="S425" i="2" s="1"/>
  <c r="R429" i="2"/>
  <c r="S429" i="2" s="1"/>
  <c r="R433" i="2"/>
  <c r="S433" i="2" s="1"/>
  <c r="R437" i="2"/>
  <c r="S437" i="2" s="1"/>
  <c r="R441" i="2"/>
  <c r="S441" i="2" s="1"/>
  <c r="R445" i="2"/>
  <c r="S445" i="2" s="1"/>
  <c r="R449" i="2"/>
  <c r="S449" i="2" s="1"/>
  <c r="R453" i="2"/>
  <c r="S453" i="2" s="1"/>
  <c r="R457" i="2"/>
  <c r="S457" i="2" s="1"/>
  <c r="R461" i="2"/>
  <c r="S461" i="2" s="1"/>
  <c r="R465" i="2"/>
  <c r="S465" i="2" s="1"/>
  <c r="R469" i="2"/>
  <c r="S469" i="2" s="1"/>
  <c r="R473" i="2"/>
  <c r="S473" i="2" s="1"/>
  <c r="R477" i="2"/>
  <c r="S477" i="2" s="1"/>
  <c r="R481" i="2"/>
  <c r="S481" i="2" s="1"/>
  <c r="R485" i="2"/>
  <c r="S485" i="2" s="1"/>
  <c r="R489" i="2"/>
  <c r="S489" i="2" s="1"/>
  <c r="R493" i="2"/>
  <c r="S493" i="2" s="1"/>
  <c r="R497" i="2"/>
  <c r="S497" i="2" s="1"/>
  <c r="R501" i="2"/>
  <c r="S501" i="2" s="1"/>
  <c r="R505" i="2"/>
  <c r="S505" i="2" s="1"/>
  <c r="R509" i="2"/>
  <c r="S509" i="2" s="1"/>
  <c r="R513" i="2"/>
  <c r="S513" i="2" s="1"/>
  <c r="R517" i="2"/>
  <c r="S517" i="2" s="1"/>
  <c r="R521" i="2"/>
  <c r="S521" i="2" s="1"/>
  <c r="R525" i="2"/>
  <c r="S525" i="2" s="1"/>
  <c r="R529" i="2"/>
  <c r="S529" i="2" s="1"/>
  <c r="R533" i="2"/>
  <c r="S533" i="2" s="1"/>
  <c r="R537" i="2"/>
  <c r="S537" i="2" s="1"/>
  <c r="R541" i="2"/>
  <c r="S541" i="2" s="1"/>
  <c r="R545" i="2"/>
  <c r="S545" i="2" s="1"/>
  <c r="R549" i="2"/>
  <c r="S549" i="2" s="1"/>
  <c r="R553" i="2"/>
  <c r="S553" i="2" s="1"/>
  <c r="R557" i="2"/>
  <c r="S557" i="2" s="1"/>
  <c r="R561" i="2"/>
  <c r="S561" i="2" s="1"/>
  <c r="R565" i="2"/>
  <c r="S565" i="2" s="1"/>
  <c r="R569" i="2"/>
  <c r="S569" i="2" s="1"/>
  <c r="R573" i="2"/>
  <c r="S573" i="2" s="1"/>
  <c r="R577" i="2"/>
  <c r="S577" i="2" s="1"/>
  <c r="R581" i="2"/>
  <c r="S581" i="2" s="1"/>
  <c r="R585" i="2"/>
  <c r="S585" i="2" s="1"/>
  <c r="R589" i="2"/>
  <c r="S589" i="2" s="1"/>
  <c r="R593" i="2"/>
  <c r="S593" i="2" s="1"/>
  <c r="R597" i="2"/>
  <c r="S597" i="2" s="1"/>
  <c r="R601" i="2"/>
  <c r="S601" i="2" s="1"/>
  <c r="R605" i="2"/>
  <c r="S605" i="2" s="1"/>
  <c r="R609" i="2"/>
  <c r="S609" i="2" s="1"/>
  <c r="R613" i="2"/>
  <c r="S613" i="2" s="1"/>
  <c r="R617" i="2"/>
  <c r="S617" i="2" s="1"/>
  <c r="R621" i="2"/>
  <c r="S621" i="2" s="1"/>
  <c r="R625" i="2"/>
  <c r="S625" i="2" s="1"/>
  <c r="R629" i="2"/>
  <c r="S629" i="2" s="1"/>
  <c r="R633" i="2"/>
  <c r="S633" i="2" s="1"/>
  <c r="R637" i="2"/>
  <c r="S637" i="2" s="1"/>
  <c r="R641" i="2"/>
  <c r="S641" i="2" s="1"/>
  <c r="R645" i="2"/>
  <c r="S645" i="2" s="1"/>
  <c r="R649" i="2"/>
  <c r="S649" i="2" s="1"/>
  <c r="R653" i="2"/>
  <c r="S653" i="2" s="1"/>
  <c r="R657" i="2"/>
  <c r="S657" i="2" s="1"/>
  <c r="R661" i="2"/>
  <c r="S661" i="2" s="1"/>
  <c r="R665" i="2"/>
  <c r="S665" i="2" s="1"/>
  <c r="R669" i="2"/>
  <c r="S669" i="2" s="1"/>
  <c r="R673" i="2"/>
  <c r="S673" i="2" s="1"/>
  <c r="R677" i="2"/>
  <c r="S677" i="2" s="1"/>
  <c r="R681" i="2"/>
  <c r="S681" i="2" s="1"/>
  <c r="R685" i="2"/>
  <c r="S685" i="2" s="1"/>
  <c r="R689" i="2"/>
  <c r="S689" i="2" s="1"/>
  <c r="R693" i="2"/>
  <c r="S693" i="2" s="1"/>
  <c r="R697" i="2"/>
  <c r="S697" i="2" s="1"/>
  <c r="R701" i="2"/>
  <c r="S701" i="2" s="1"/>
  <c r="R705" i="2"/>
  <c r="S705" i="2" s="1"/>
  <c r="R709" i="2"/>
  <c r="S709" i="2" s="1"/>
  <c r="R713" i="2"/>
  <c r="S713" i="2" s="1"/>
  <c r="R717" i="2"/>
  <c r="S717" i="2" s="1"/>
  <c r="R721" i="2"/>
  <c r="S721" i="2" s="1"/>
  <c r="R726" i="2"/>
  <c r="S726" i="2" s="1"/>
  <c r="R731" i="2"/>
  <c r="S731" i="2" s="1"/>
  <c r="R736" i="2"/>
  <c r="S736" i="2" s="1"/>
  <c r="R742" i="2"/>
  <c r="S742" i="2" s="1"/>
  <c r="R747" i="2"/>
  <c r="S747" i="2" s="1"/>
  <c r="R752" i="2"/>
  <c r="S752" i="2" s="1"/>
  <c r="R758" i="2"/>
  <c r="S758" i="2" s="1"/>
  <c r="R763" i="2"/>
  <c r="S763" i="2" s="1"/>
  <c r="R768" i="2"/>
  <c r="S768" i="2" s="1"/>
  <c r="R774" i="2"/>
  <c r="S774" i="2" s="1"/>
  <c r="R779" i="2"/>
  <c r="S779" i="2" s="1"/>
  <c r="R784" i="2"/>
  <c r="S784" i="2" s="1"/>
  <c r="R790" i="2"/>
  <c r="S790" i="2" s="1"/>
  <c r="R795" i="2"/>
  <c r="S795" i="2" s="1"/>
  <c r="R800" i="2"/>
  <c r="S800" i="2" s="1"/>
  <c r="R806" i="2"/>
  <c r="S806" i="2" s="1"/>
  <c r="R811" i="2"/>
  <c r="S811" i="2" s="1"/>
  <c r="R816" i="2"/>
  <c r="S816" i="2" s="1"/>
  <c r="R822" i="2"/>
  <c r="S822" i="2" s="1"/>
  <c r="R827" i="2"/>
  <c r="S827" i="2" s="1"/>
  <c r="R832" i="2"/>
  <c r="S832" i="2" s="1"/>
  <c r="R838" i="2"/>
  <c r="S838" i="2" s="1"/>
  <c r="R843" i="2"/>
  <c r="S843" i="2" s="1"/>
  <c r="R848" i="2"/>
  <c r="S848" i="2" s="1"/>
  <c r="R854" i="2"/>
  <c r="S854" i="2" s="1"/>
  <c r="R859" i="2"/>
  <c r="S859" i="2" s="1"/>
  <c r="R864" i="2"/>
  <c r="S864" i="2" s="1"/>
  <c r="R870" i="2"/>
  <c r="S870" i="2" s="1"/>
  <c r="R875" i="2"/>
  <c r="S875" i="2" s="1"/>
  <c r="R880" i="2"/>
  <c r="S880" i="2" s="1"/>
  <c r="R886" i="2"/>
  <c r="S886" i="2" s="1"/>
  <c r="R891" i="2"/>
  <c r="S891" i="2" s="1"/>
  <c r="R896" i="2"/>
  <c r="S896" i="2" s="1"/>
  <c r="R902" i="2"/>
  <c r="S902" i="2" s="1"/>
  <c r="R907" i="2"/>
  <c r="S907" i="2" s="1"/>
  <c r="R912" i="2"/>
  <c r="S912" i="2" s="1"/>
  <c r="R918" i="2"/>
  <c r="S918" i="2" s="1"/>
  <c r="R923" i="2"/>
  <c r="S923" i="2" s="1"/>
  <c r="R928" i="2"/>
  <c r="S928" i="2" s="1"/>
  <c r="R934" i="2"/>
  <c r="S934" i="2" s="1"/>
  <c r="R939" i="2"/>
  <c r="S939" i="2" s="1"/>
  <c r="R944" i="2"/>
  <c r="S944" i="2" s="1"/>
  <c r="R950" i="2"/>
  <c r="S950" i="2" s="1"/>
  <c r="R955" i="2"/>
  <c r="S955" i="2" s="1"/>
  <c r="R960" i="2"/>
  <c r="S960" i="2" s="1"/>
  <c r="R966" i="2"/>
  <c r="S966" i="2" s="1"/>
  <c r="R971" i="2"/>
  <c r="S971" i="2" s="1"/>
  <c r="R976" i="2"/>
  <c r="S976" i="2" s="1"/>
  <c r="R982" i="2"/>
  <c r="S982" i="2" s="1"/>
  <c r="R987" i="2"/>
  <c r="S987" i="2" s="1"/>
  <c r="R992" i="2"/>
  <c r="S992" i="2" s="1"/>
  <c r="R998" i="2"/>
  <c r="S998" i="2" s="1"/>
  <c r="R1003" i="2"/>
  <c r="S1003" i="2" s="1"/>
  <c r="R1008" i="2"/>
  <c r="S1008" i="2" s="1"/>
  <c r="R1014" i="2"/>
  <c r="S1014" i="2" s="1"/>
  <c r="R1019" i="2"/>
  <c r="S1019" i="2" s="1"/>
  <c r="R1024" i="2"/>
  <c r="S1024" i="2" s="1"/>
  <c r="R1030" i="2"/>
  <c r="S1030" i="2" s="1"/>
  <c r="R1035" i="2"/>
  <c r="S1035" i="2" s="1"/>
  <c r="R1040" i="2"/>
  <c r="S1040" i="2" s="1"/>
  <c r="R1046" i="2"/>
  <c r="S1046" i="2" s="1"/>
  <c r="R1051" i="2"/>
  <c r="S1051" i="2" s="1"/>
  <c r="R1056" i="2"/>
  <c r="S1056" i="2" s="1"/>
  <c r="R1062" i="2"/>
  <c r="S1062" i="2" s="1"/>
  <c r="R1067" i="2"/>
  <c r="S1067" i="2" s="1"/>
  <c r="R1072" i="2"/>
  <c r="S1072" i="2" s="1"/>
  <c r="R1078" i="2"/>
  <c r="S1078" i="2" s="1"/>
  <c r="R1083" i="2"/>
  <c r="S1083" i="2" s="1"/>
  <c r="R1088" i="2"/>
  <c r="S1088" i="2" s="1"/>
  <c r="R1094" i="2"/>
  <c r="S1094" i="2" s="1"/>
  <c r="R1099" i="2"/>
  <c r="S1099" i="2" s="1"/>
  <c r="R1104" i="2"/>
  <c r="S1104" i="2" s="1"/>
  <c r="R1110" i="2"/>
  <c r="S1110" i="2" s="1"/>
  <c r="R1115" i="2"/>
  <c r="S1115" i="2" s="1"/>
  <c r="R1120" i="2"/>
  <c r="S1120" i="2" s="1"/>
  <c r="R1126" i="2"/>
  <c r="S1126" i="2" s="1"/>
  <c r="R1131" i="2"/>
  <c r="S1131" i="2" s="1"/>
  <c r="R1136" i="2"/>
  <c r="S1136" i="2" s="1"/>
  <c r="R1142" i="2"/>
  <c r="S1142" i="2" s="1"/>
  <c r="R1147" i="2"/>
  <c r="S1147" i="2" s="1"/>
  <c r="R1152" i="2"/>
  <c r="S1152" i="2" s="1"/>
  <c r="R1158" i="2"/>
  <c r="S1158" i="2" s="1"/>
  <c r="R1163" i="2"/>
  <c r="S1163" i="2" s="1"/>
  <c r="R1168" i="2"/>
  <c r="S1168" i="2" s="1"/>
  <c r="R1174" i="2"/>
  <c r="S1174" i="2" s="1"/>
  <c r="R1179" i="2"/>
  <c r="S1179" i="2" s="1"/>
  <c r="R1184" i="2"/>
  <c r="S1184" i="2" s="1"/>
  <c r="R1190" i="2"/>
  <c r="S1190" i="2" s="1"/>
  <c r="R1195" i="2"/>
  <c r="S1195" i="2" s="1"/>
  <c r="R1200" i="2"/>
  <c r="S1200" i="2" s="1"/>
  <c r="R1206" i="2"/>
  <c r="S1206" i="2" s="1"/>
  <c r="R1211" i="2"/>
  <c r="S1211" i="2" s="1"/>
  <c r="R1216" i="2"/>
  <c r="S1216" i="2" s="1"/>
  <c r="R1222" i="2"/>
  <c r="S1222" i="2" s="1"/>
  <c r="R1227" i="2"/>
  <c r="S1227" i="2" s="1"/>
  <c r="R1232" i="2"/>
  <c r="S1232" i="2" s="1"/>
  <c r="R1238" i="2"/>
  <c r="S1238" i="2" s="1"/>
  <c r="R1243" i="2"/>
  <c r="S1243" i="2" s="1"/>
  <c r="R1248" i="2"/>
  <c r="S1248" i="2" s="1"/>
  <c r="R1254" i="2"/>
  <c r="S1254" i="2" s="1"/>
  <c r="R1259" i="2"/>
  <c r="S1259" i="2" s="1"/>
  <c r="R1264" i="2"/>
  <c r="S1264" i="2" s="1"/>
  <c r="R1272" i="2"/>
  <c r="S1272" i="2" s="1"/>
  <c r="R1280" i="2"/>
  <c r="S1280" i="2" s="1"/>
  <c r="R1288" i="2"/>
  <c r="S1288" i="2" s="1"/>
  <c r="R1296" i="2"/>
  <c r="S1296" i="2" s="1"/>
  <c r="R1304" i="2"/>
  <c r="S1304" i="2" s="1"/>
  <c r="R1312" i="2"/>
  <c r="S1312" i="2" s="1"/>
  <c r="R1320" i="2"/>
  <c r="S1320" i="2" s="1"/>
  <c r="R1328" i="2"/>
  <c r="S1328" i="2" s="1"/>
  <c r="R1336" i="2"/>
  <c r="S1336" i="2" s="1"/>
  <c r="R1344" i="2"/>
  <c r="S1344" i="2" s="1"/>
  <c r="R1352" i="2"/>
  <c r="S1352" i="2" s="1"/>
  <c r="R1360" i="2"/>
  <c r="S1360" i="2" s="1"/>
  <c r="R1368" i="2"/>
  <c r="S1368" i="2" s="1"/>
  <c r="R1376" i="2"/>
  <c r="S1376" i="2" s="1"/>
  <c r="R1384" i="2"/>
  <c r="S1384" i="2" s="1"/>
  <c r="R1392" i="2"/>
  <c r="S1392" i="2" s="1"/>
  <c r="R1400" i="2"/>
  <c r="S1400" i="2" s="1"/>
  <c r="R1408" i="2"/>
  <c r="S1408" i="2" s="1"/>
  <c r="R1416" i="2"/>
  <c r="S1416" i="2" s="1"/>
  <c r="R1424" i="2"/>
  <c r="S1424" i="2" s="1"/>
  <c r="R1432" i="2"/>
  <c r="S1432" i="2" s="1"/>
  <c r="R1440" i="2"/>
  <c r="S1440" i="2" s="1"/>
  <c r="R1448" i="2"/>
  <c r="S1448" i="2" s="1"/>
  <c r="R1464" i="2"/>
  <c r="S1464" i="2" s="1"/>
  <c r="R1480" i="2"/>
  <c r="S1480" i="2" s="1"/>
  <c r="R1496" i="2"/>
  <c r="S1496" i="2" s="1"/>
  <c r="R1512" i="2"/>
  <c r="S1512" i="2" s="1"/>
  <c r="R1528" i="2"/>
  <c r="S1528" i="2" s="1"/>
  <c r="R1544" i="2"/>
  <c r="S1544" i="2" s="1"/>
  <c r="R1560" i="2"/>
  <c r="S1560" i="2" s="1"/>
  <c r="R1576" i="2"/>
  <c r="S1576" i="2" s="1"/>
  <c r="R1592" i="2"/>
  <c r="S1592" i="2" s="1"/>
  <c r="R1608" i="2"/>
  <c r="S1608" i="2" s="1"/>
  <c r="R1624" i="2"/>
  <c r="S1624" i="2" s="1"/>
  <c r="R1640" i="2"/>
  <c r="S1640" i="2" s="1"/>
  <c r="R1656" i="2"/>
  <c r="S1656" i="2" s="1"/>
  <c r="R1672" i="2"/>
  <c r="S1672" i="2" s="1"/>
  <c r="R1688" i="2"/>
  <c r="S1688" i="2" s="1"/>
  <c r="R1704" i="2"/>
  <c r="S1704" i="2" s="1"/>
  <c r="R1720" i="2"/>
  <c r="S1720" i="2" s="1"/>
  <c r="R1737" i="2"/>
  <c r="S1737" i="2" s="1"/>
  <c r="R1758" i="2"/>
  <c r="S1758" i="2" s="1"/>
  <c r="R1780" i="2"/>
  <c r="S1780" i="2" s="1"/>
  <c r="R1801" i="2"/>
  <c r="S1801" i="2" s="1"/>
  <c r="R1822" i="2"/>
  <c r="S1822" i="2" s="1"/>
  <c r="R1844" i="2"/>
  <c r="S1844" i="2" s="1"/>
  <c r="R1865" i="2"/>
  <c r="S1865" i="2" s="1"/>
  <c r="R1886" i="2"/>
  <c r="S1886" i="2" s="1"/>
  <c r="R1908" i="2"/>
  <c r="S1908" i="2" s="1"/>
  <c r="R1929" i="2"/>
  <c r="S1929" i="2" s="1"/>
  <c r="R1950" i="2"/>
  <c r="S1950" i="2" s="1"/>
  <c r="R1972" i="2"/>
  <c r="S1972" i="2" s="1"/>
  <c r="R1993" i="2"/>
  <c r="S1993" i="2" s="1"/>
  <c r="R2014" i="2"/>
  <c r="S2014" i="2" s="1"/>
  <c r="R2036" i="2"/>
  <c r="S2036" i="2" s="1"/>
  <c r="R2057" i="2"/>
  <c r="S2057" i="2" s="1"/>
  <c r="R2078" i="2"/>
  <c r="S2078" i="2" s="1"/>
  <c r="R2100" i="2"/>
  <c r="S2100" i="2" s="1"/>
  <c r="R2121" i="2"/>
  <c r="S2121" i="2" s="1"/>
  <c r="R2142" i="2"/>
  <c r="S2142" i="2" s="1"/>
  <c r="R2164" i="2"/>
  <c r="S2164" i="2" s="1"/>
  <c r="R2185" i="2"/>
  <c r="S2185" i="2" s="1"/>
  <c r="R2206" i="2"/>
  <c r="S2206" i="2" s="1"/>
  <c r="R2228" i="2"/>
  <c r="S2228" i="2" s="1"/>
  <c r="R2249" i="2"/>
  <c r="S2249" i="2" s="1"/>
  <c r="R2270" i="2"/>
  <c r="S2270" i="2" s="1"/>
  <c r="R2292" i="2"/>
  <c r="S2292" i="2" s="1"/>
  <c r="R2313" i="2"/>
  <c r="S2313" i="2" s="1"/>
  <c r="R2334" i="2"/>
  <c r="S2334" i="2" s="1"/>
  <c r="R2356" i="2"/>
  <c r="S2356" i="2" s="1"/>
  <c r="R2377" i="2"/>
  <c r="S2377" i="2" s="1"/>
  <c r="R2398" i="2"/>
  <c r="S2398" i="2" s="1"/>
  <c r="R2422" i="2"/>
  <c r="S2422" i="2" s="1"/>
  <c r="R2450" i="2"/>
  <c r="S2450" i="2" s="1"/>
  <c r="R2480" i="2"/>
  <c r="S2480" i="2" s="1"/>
  <c r="R14" i="2"/>
  <c r="S14" i="2" s="1"/>
  <c r="R18" i="2"/>
  <c r="S18" i="2" s="1"/>
  <c r="R22" i="2"/>
  <c r="S22" i="2" s="1"/>
  <c r="R26" i="2"/>
  <c r="S26" i="2" s="1"/>
  <c r="R30" i="2"/>
  <c r="S30" i="2" s="1"/>
  <c r="R34" i="2"/>
  <c r="S34" i="2" s="1"/>
  <c r="R38" i="2"/>
  <c r="S38" i="2" s="1"/>
  <c r="R42" i="2"/>
  <c r="S42" i="2" s="1"/>
  <c r="R46" i="2"/>
  <c r="S46" i="2" s="1"/>
  <c r="R50" i="2"/>
  <c r="S50" i="2" s="1"/>
  <c r="R54" i="2"/>
  <c r="S54" i="2" s="1"/>
  <c r="R58" i="2"/>
  <c r="S58" i="2" s="1"/>
  <c r="R62" i="2"/>
  <c r="S62" i="2" s="1"/>
  <c r="R66" i="2"/>
  <c r="S66" i="2" s="1"/>
  <c r="R70" i="2"/>
  <c r="S70" i="2" s="1"/>
  <c r="R74" i="2"/>
  <c r="S74" i="2" s="1"/>
  <c r="R78" i="2"/>
  <c r="S78" i="2" s="1"/>
  <c r="R82" i="2"/>
  <c r="S82" i="2" s="1"/>
  <c r="R86" i="2"/>
  <c r="S86" i="2" s="1"/>
  <c r="R90" i="2"/>
  <c r="S90" i="2" s="1"/>
  <c r="R94" i="2"/>
  <c r="S94" i="2" s="1"/>
  <c r="R98" i="2"/>
  <c r="S98" i="2" s="1"/>
  <c r="R102" i="2"/>
  <c r="S102" i="2" s="1"/>
  <c r="R106" i="2"/>
  <c r="S106" i="2" s="1"/>
  <c r="R110" i="2"/>
  <c r="S110" i="2" s="1"/>
  <c r="R114" i="2"/>
  <c r="S114" i="2" s="1"/>
  <c r="R118" i="2"/>
  <c r="S118" i="2" s="1"/>
  <c r="R122" i="2"/>
  <c r="S122" i="2" s="1"/>
  <c r="R126" i="2"/>
  <c r="S126" i="2" s="1"/>
  <c r="R130" i="2"/>
  <c r="S130" i="2" s="1"/>
  <c r="R134" i="2"/>
  <c r="S134" i="2" s="1"/>
  <c r="R138" i="2"/>
  <c r="S138" i="2" s="1"/>
  <c r="R142" i="2"/>
  <c r="S142" i="2" s="1"/>
  <c r="R146" i="2"/>
  <c r="S146" i="2" s="1"/>
  <c r="R150" i="2"/>
  <c r="S150" i="2" s="1"/>
  <c r="R154" i="2"/>
  <c r="S154" i="2" s="1"/>
  <c r="R158" i="2"/>
  <c r="S158" i="2" s="1"/>
  <c r="R162" i="2"/>
  <c r="S162" i="2" s="1"/>
  <c r="R166" i="2"/>
  <c r="S166" i="2" s="1"/>
  <c r="R170" i="2"/>
  <c r="S170" i="2" s="1"/>
  <c r="R174" i="2"/>
  <c r="S174" i="2" s="1"/>
  <c r="R178" i="2"/>
  <c r="S178" i="2" s="1"/>
  <c r="R182" i="2"/>
  <c r="S182" i="2" s="1"/>
  <c r="R186" i="2"/>
  <c r="S186" i="2" s="1"/>
  <c r="R190" i="2"/>
  <c r="S190" i="2" s="1"/>
  <c r="R194" i="2"/>
  <c r="S194" i="2" s="1"/>
  <c r="R198" i="2"/>
  <c r="S198" i="2" s="1"/>
  <c r="R202" i="2"/>
  <c r="S202" i="2" s="1"/>
  <c r="R206" i="2"/>
  <c r="S206" i="2" s="1"/>
  <c r="R210" i="2"/>
  <c r="S210" i="2" s="1"/>
  <c r="R214" i="2"/>
  <c r="S214" i="2" s="1"/>
  <c r="R218" i="2"/>
  <c r="S218" i="2" s="1"/>
  <c r="R222" i="2"/>
  <c r="S222" i="2" s="1"/>
  <c r="R226" i="2"/>
  <c r="S226" i="2" s="1"/>
  <c r="R230" i="2"/>
  <c r="S230" i="2" s="1"/>
  <c r="R234" i="2"/>
  <c r="S234" i="2" s="1"/>
  <c r="R238" i="2"/>
  <c r="S238" i="2" s="1"/>
  <c r="R242" i="2"/>
  <c r="S242" i="2" s="1"/>
  <c r="R246" i="2"/>
  <c r="S246" i="2" s="1"/>
  <c r="R250" i="2"/>
  <c r="S250" i="2" s="1"/>
  <c r="R254" i="2"/>
  <c r="S254" i="2" s="1"/>
  <c r="R258" i="2"/>
  <c r="S258" i="2" s="1"/>
  <c r="R262" i="2"/>
  <c r="S262" i="2" s="1"/>
  <c r="R266" i="2"/>
  <c r="S266" i="2" s="1"/>
  <c r="R270" i="2"/>
  <c r="S270" i="2" s="1"/>
  <c r="R274" i="2"/>
  <c r="S274" i="2" s="1"/>
  <c r="R278" i="2"/>
  <c r="S278" i="2" s="1"/>
  <c r="R282" i="2"/>
  <c r="S282" i="2" s="1"/>
  <c r="R286" i="2"/>
  <c r="S286" i="2" s="1"/>
  <c r="R290" i="2"/>
  <c r="S290" i="2" s="1"/>
  <c r="R294" i="2"/>
  <c r="S294" i="2" s="1"/>
  <c r="R298" i="2"/>
  <c r="S298" i="2" s="1"/>
  <c r="R302" i="2"/>
  <c r="S302" i="2" s="1"/>
  <c r="R306" i="2"/>
  <c r="S306" i="2" s="1"/>
  <c r="R310" i="2"/>
  <c r="S310" i="2" s="1"/>
  <c r="R314" i="2"/>
  <c r="S314" i="2" s="1"/>
  <c r="R318" i="2"/>
  <c r="S318" i="2" s="1"/>
  <c r="R322" i="2"/>
  <c r="S322" i="2" s="1"/>
  <c r="R326" i="2"/>
  <c r="S326" i="2" s="1"/>
  <c r="R330" i="2"/>
  <c r="S330" i="2" s="1"/>
  <c r="R334" i="2"/>
  <c r="S334" i="2" s="1"/>
  <c r="R338" i="2"/>
  <c r="S338" i="2" s="1"/>
  <c r="R342" i="2"/>
  <c r="S342" i="2" s="1"/>
  <c r="R346" i="2"/>
  <c r="S346" i="2" s="1"/>
  <c r="R350" i="2"/>
  <c r="S350" i="2" s="1"/>
  <c r="R354" i="2"/>
  <c r="S354" i="2" s="1"/>
  <c r="R358" i="2"/>
  <c r="S358" i="2" s="1"/>
  <c r="R362" i="2"/>
  <c r="S362" i="2" s="1"/>
  <c r="R366" i="2"/>
  <c r="S366" i="2" s="1"/>
  <c r="R370" i="2"/>
  <c r="S370" i="2" s="1"/>
  <c r="R374" i="2"/>
  <c r="S374" i="2" s="1"/>
  <c r="R378" i="2"/>
  <c r="S378" i="2" s="1"/>
  <c r="R382" i="2"/>
  <c r="S382" i="2" s="1"/>
  <c r="R386" i="2"/>
  <c r="S386" i="2" s="1"/>
  <c r="R390" i="2"/>
  <c r="S390" i="2" s="1"/>
  <c r="R394" i="2"/>
  <c r="S394" i="2" s="1"/>
  <c r="R398" i="2"/>
  <c r="S398" i="2" s="1"/>
  <c r="R402" i="2"/>
  <c r="S402" i="2" s="1"/>
  <c r="R406" i="2"/>
  <c r="S406" i="2" s="1"/>
  <c r="R410" i="2"/>
  <c r="S410" i="2" s="1"/>
  <c r="R414" i="2"/>
  <c r="S414" i="2" s="1"/>
  <c r="R418" i="2"/>
  <c r="S418" i="2" s="1"/>
  <c r="R422" i="2"/>
  <c r="S422" i="2" s="1"/>
  <c r="R426" i="2"/>
  <c r="S426" i="2" s="1"/>
  <c r="R430" i="2"/>
  <c r="S430" i="2" s="1"/>
  <c r="R434" i="2"/>
  <c r="S434" i="2" s="1"/>
  <c r="R438" i="2"/>
  <c r="S438" i="2" s="1"/>
  <c r="R442" i="2"/>
  <c r="S442" i="2" s="1"/>
  <c r="R446" i="2"/>
  <c r="S446" i="2" s="1"/>
  <c r="R450" i="2"/>
  <c r="S450" i="2" s="1"/>
  <c r="R454" i="2"/>
  <c r="S454" i="2" s="1"/>
  <c r="R458" i="2"/>
  <c r="S458" i="2" s="1"/>
  <c r="R462" i="2"/>
  <c r="S462" i="2" s="1"/>
  <c r="R466" i="2"/>
  <c r="S466" i="2" s="1"/>
  <c r="R470" i="2"/>
  <c r="S470" i="2" s="1"/>
  <c r="R474" i="2"/>
  <c r="S474" i="2" s="1"/>
  <c r="R478" i="2"/>
  <c r="S478" i="2" s="1"/>
  <c r="R482" i="2"/>
  <c r="S482" i="2" s="1"/>
  <c r="R486" i="2"/>
  <c r="S486" i="2" s="1"/>
  <c r="R490" i="2"/>
  <c r="S490" i="2" s="1"/>
  <c r="R494" i="2"/>
  <c r="S494" i="2" s="1"/>
  <c r="R498" i="2"/>
  <c r="S498" i="2" s="1"/>
  <c r="R502" i="2"/>
  <c r="S502" i="2" s="1"/>
  <c r="R506" i="2"/>
  <c r="S506" i="2" s="1"/>
  <c r="R510" i="2"/>
  <c r="S510" i="2" s="1"/>
  <c r="R514" i="2"/>
  <c r="S514" i="2" s="1"/>
  <c r="R518" i="2"/>
  <c r="S518" i="2" s="1"/>
  <c r="R522" i="2"/>
  <c r="S522" i="2" s="1"/>
  <c r="R526" i="2"/>
  <c r="S526" i="2" s="1"/>
  <c r="R530" i="2"/>
  <c r="S530" i="2" s="1"/>
  <c r="R534" i="2"/>
  <c r="S534" i="2" s="1"/>
  <c r="R538" i="2"/>
  <c r="S538" i="2" s="1"/>
  <c r="R542" i="2"/>
  <c r="S542" i="2" s="1"/>
  <c r="R546" i="2"/>
  <c r="S546" i="2" s="1"/>
  <c r="R550" i="2"/>
  <c r="S550" i="2" s="1"/>
  <c r="R554" i="2"/>
  <c r="S554" i="2" s="1"/>
  <c r="R558" i="2"/>
  <c r="S558" i="2" s="1"/>
  <c r="R562" i="2"/>
  <c r="S562" i="2" s="1"/>
  <c r="R566" i="2"/>
  <c r="S566" i="2" s="1"/>
  <c r="R570" i="2"/>
  <c r="S570" i="2" s="1"/>
  <c r="R574" i="2"/>
  <c r="S574" i="2" s="1"/>
  <c r="R578" i="2"/>
  <c r="S578" i="2" s="1"/>
  <c r="R582" i="2"/>
  <c r="S582" i="2" s="1"/>
  <c r="R586" i="2"/>
  <c r="S586" i="2" s="1"/>
  <c r="R590" i="2"/>
  <c r="S590" i="2" s="1"/>
  <c r="R594" i="2"/>
  <c r="S594" i="2" s="1"/>
  <c r="R598" i="2"/>
  <c r="S598" i="2" s="1"/>
  <c r="R602" i="2"/>
  <c r="S602" i="2" s="1"/>
  <c r="R606" i="2"/>
  <c r="S606" i="2" s="1"/>
  <c r="R610" i="2"/>
  <c r="S610" i="2" s="1"/>
  <c r="R614" i="2"/>
  <c r="S614" i="2" s="1"/>
  <c r="R618" i="2"/>
  <c r="S618" i="2" s="1"/>
  <c r="R622" i="2"/>
  <c r="S622" i="2" s="1"/>
  <c r="R626" i="2"/>
  <c r="S626" i="2" s="1"/>
  <c r="R630" i="2"/>
  <c r="S630" i="2" s="1"/>
  <c r="R634" i="2"/>
  <c r="S634" i="2" s="1"/>
  <c r="R638" i="2"/>
  <c r="S638" i="2" s="1"/>
  <c r="R642" i="2"/>
  <c r="S642" i="2" s="1"/>
  <c r="R646" i="2"/>
  <c r="S646" i="2" s="1"/>
  <c r="R650" i="2"/>
  <c r="S650" i="2" s="1"/>
  <c r="R654" i="2"/>
  <c r="S654" i="2" s="1"/>
  <c r="R658" i="2"/>
  <c r="S658" i="2" s="1"/>
  <c r="R662" i="2"/>
  <c r="S662" i="2" s="1"/>
  <c r="R666" i="2"/>
  <c r="S666" i="2" s="1"/>
  <c r="R670" i="2"/>
  <c r="S670" i="2" s="1"/>
  <c r="R674" i="2"/>
  <c r="S674" i="2" s="1"/>
  <c r="R678" i="2"/>
  <c r="S678" i="2" s="1"/>
  <c r="R682" i="2"/>
  <c r="S682" i="2" s="1"/>
  <c r="R686" i="2"/>
  <c r="S686" i="2" s="1"/>
  <c r="R690" i="2"/>
  <c r="S690" i="2" s="1"/>
  <c r="R694" i="2"/>
  <c r="S694" i="2" s="1"/>
  <c r="R698" i="2"/>
  <c r="S698" i="2" s="1"/>
  <c r="R702" i="2"/>
  <c r="S702" i="2" s="1"/>
  <c r="R706" i="2"/>
  <c r="S706" i="2" s="1"/>
  <c r="R710" i="2"/>
  <c r="S710" i="2" s="1"/>
  <c r="R714" i="2"/>
  <c r="S714" i="2" s="1"/>
  <c r="R718" i="2"/>
  <c r="S718" i="2" s="1"/>
  <c r="R722" i="2"/>
  <c r="S722" i="2" s="1"/>
  <c r="R727" i="2"/>
  <c r="S727" i="2" s="1"/>
  <c r="R732" i="2"/>
  <c r="S732" i="2" s="1"/>
  <c r="R738" i="2"/>
  <c r="S738" i="2" s="1"/>
  <c r="R743" i="2"/>
  <c r="S743" i="2" s="1"/>
  <c r="R748" i="2"/>
  <c r="S748" i="2" s="1"/>
  <c r="R754" i="2"/>
  <c r="S754" i="2" s="1"/>
  <c r="R759" i="2"/>
  <c r="S759" i="2" s="1"/>
  <c r="R764" i="2"/>
  <c r="S764" i="2" s="1"/>
  <c r="R770" i="2"/>
  <c r="S770" i="2" s="1"/>
  <c r="R775" i="2"/>
  <c r="S775" i="2" s="1"/>
  <c r="R780" i="2"/>
  <c r="S780" i="2" s="1"/>
  <c r="R786" i="2"/>
  <c r="S786" i="2" s="1"/>
  <c r="R791" i="2"/>
  <c r="S791" i="2" s="1"/>
  <c r="R796" i="2"/>
  <c r="S796" i="2" s="1"/>
  <c r="R802" i="2"/>
  <c r="S802" i="2" s="1"/>
  <c r="R807" i="2"/>
  <c r="S807" i="2" s="1"/>
  <c r="R812" i="2"/>
  <c r="S812" i="2" s="1"/>
  <c r="R818" i="2"/>
  <c r="S818" i="2" s="1"/>
  <c r="R823" i="2"/>
  <c r="S823" i="2" s="1"/>
  <c r="R828" i="2"/>
  <c r="S828" i="2" s="1"/>
  <c r="R834" i="2"/>
  <c r="S834" i="2" s="1"/>
  <c r="R839" i="2"/>
  <c r="S839" i="2" s="1"/>
  <c r="R844" i="2"/>
  <c r="S844" i="2" s="1"/>
  <c r="R850" i="2"/>
  <c r="S850" i="2" s="1"/>
  <c r="R855" i="2"/>
  <c r="S855" i="2" s="1"/>
  <c r="R860" i="2"/>
  <c r="S860" i="2" s="1"/>
  <c r="R866" i="2"/>
  <c r="S866" i="2" s="1"/>
  <c r="R871" i="2"/>
  <c r="S871" i="2" s="1"/>
  <c r="R876" i="2"/>
  <c r="S876" i="2" s="1"/>
  <c r="R882" i="2"/>
  <c r="S882" i="2" s="1"/>
  <c r="R887" i="2"/>
  <c r="S887" i="2" s="1"/>
  <c r="R892" i="2"/>
  <c r="S892" i="2" s="1"/>
  <c r="R898" i="2"/>
  <c r="S898" i="2" s="1"/>
  <c r="R903" i="2"/>
  <c r="S903" i="2" s="1"/>
  <c r="R908" i="2"/>
  <c r="S908" i="2" s="1"/>
  <c r="R914" i="2"/>
  <c r="S914" i="2" s="1"/>
  <c r="R919" i="2"/>
  <c r="S919" i="2" s="1"/>
  <c r="R924" i="2"/>
  <c r="S924" i="2" s="1"/>
  <c r="R930" i="2"/>
  <c r="S930" i="2" s="1"/>
  <c r="R935" i="2"/>
  <c r="S935" i="2" s="1"/>
  <c r="R940" i="2"/>
  <c r="S940" i="2" s="1"/>
  <c r="R946" i="2"/>
  <c r="S946" i="2" s="1"/>
  <c r="R951" i="2"/>
  <c r="S951" i="2" s="1"/>
  <c r="R956" i="2"/>
  <c r="S956" i="2" s="1"/>
  <c r="R962" i="2"/>
  <c r="S962" i="2" s="1"/>
  <c r="R967" i="2"/>
  <c r="S967" i="2" s="1"/>
  <c r="R972" i="2"/>
  <c r="S972" i="2" s="1"/>
  <c r="R978" i="2"/>
  <c r="S978" i="2" s="1"/>
  <c r="R983" i="2"/>
  <c r="S983" i="2" s="1"/>
  <c r="R988" i="2"/>
  <c r="S988" i="2" s="1"/>
  <c r="R994" i="2"/>
  <c r="S994" i="2" s="1"/>
  <c r="R999" i="2"/>
  <c r="S999" i="2" s="1"/>
  <c r="R1004" i="2"/>
  <c r="S1004" i="2" s="1"/>
  <c r="R1010" i="2"/>
  <c r="S1010" i="2" s="1"/>
  <c r="R1015" i="2"/>
  <c r="S1015" i="2" s="1"/>
  <c r="R1020" i="2"/>
  <c r="S1020" i="2" s="1"/>
  <c r="R1026" i="2"/>
  <c r="S1026" i="2" s="1"/>
  <c r="R1031" i="2"/>
  <c r="S1031" i="2" s="1"/>
  <c r="R1036" i="2"/>
  <c r="S1036" i="2" s="1"/>
  <c r="R1042" i="2"/>
  <c r="S1042" i="2" s="1"/>
  <c r="R1047" i="2"/>
  <c r="S1047" i="2" s="1"/>
  <c r="R1052" i="2"/>
  <c r="S1052" i="2" s="1"/>
  <c r="R1058" i="2"/>
  <c r="S1058" i="2" s="1"/>
  <c r="R1063" i="2"/>
  <c r="S1063" i="2" s="1"/>
  <c r="R1068" i="2"/>
  <c r="S1068" i="2" s="1"/>
  <c r="R1074" i="2"/>
  <c r="S1074" i="2" s="1"/>
  <c r="R1079" i="2"/>
  <c r="S1079" i="2" s="1"/>
  <c r="R1084" i="2"/>
  <c r="S1084" i="2" s="1"/>
  <c r="R1090" i="2"/>
  <c r="S1090" i="2" s="1"/>
  <c r="R1095" i="2"/>
  <c r="S1095" i="2" s="1"/>
  <c r="R1100" i="2"/>
  <c r="S1100" i="2" s="1"/>
  <c r="R1106" i="2"/>
  <c r="S1106" i="2" s="1"/>
  <c r="R1111" i="2"/>
  <c r="S1111" i="2" s="1"/>
  <c r="R1116" i="2"/>
  <c r="S1116" i="2" s="1"/>
  <c r="R1122" i="2"/>
  <c r="S1122" i="2" s="1"/>
  <c r="R1127" i="2"/>
  <c r="S1127" i="2" s="1"/>
  <c r="R1132" i="2"/>
  <c r="S1132" i="2" s="1"/>
  <c r="R1138" i="2"/>
  <c r="S1138" i="2" s="1"/>
  <c r="R1143" i="2"/>
  <c r="S1143" i="2" s="1"/>
  <c r="R1148" i="2"/>
  <c r="S1148" i="2" s="1"/>
  <c r="R1154" i="2"/>
  <c r="S1154" i="2" s="1"/>
  <c r="R1159" i="2"/>
  <c r="S1159" i="2" s="1"/>
  <c r="R1164" i="2"/>
  <c r="S1164" i="2" s="1"/>
  <c r="R1170" i="2"/>
  <c r="S1170" i="2" s="1"/>
  <c r="R1175" i="2"/>
  <c r="S1175" i="2" s="1"/>
  <c r="R1180" i="2"/>
  <c r="S1180" i="2" s="1"/>
  <c r="R1186" i="2"/>
  <c r="S1186" i="2" s="1"/>
  <c r="R1191" i="2"/>
  <c r="S1191" i="2" s="1"/>
  <c r="R1196" i="2"/>
  <c r="S1196" i="2" s="1"/>
  <c r="R1202" i="2"/>
  <c r="S1202" i="2" s="1"/>
  <c r="R1207" i="2"/>
  <c r="S1207" i="2" s="1"/>
  <c r="R1212" i="2"/>
  <c r="S1212" i="2" s="1"/>
  <c r="R1218" i="2"/>
  <c r="S1218" i="2" s="1"/>
  <c r="R1223" i="2"/>
  <c r="S1223" i="2" s="1"/>
  <c r="R1228" i="2"/>
  <c r="S1228" i="2" s="1"/>
  <c r="R1234" i="2"/>
  <c r="S1234" i="2" s="1"/>
  <c r="R1239" i="2"/>
  <c r="S1239" i="2" s="1"/>
  <c r="R1244" i="2"/>
  <c r="S1244" i="2" s="1"/>
  <c r="R1250" i="2"/>
  <c r="S1250" i="2" s="1"/>
  <c r="R1255" i="2"/>
  <c r="S1255" i="2" s="1"/>
  <c r="R1260" i="2"/>
  <c r="S1260" i="2" s="1"/>
  <c r="R1267" i="2"/>
  <c r="S1267" i="2" s="1"/>
  <c r="R1275" i="2"/>
  <c r="S1275" i="2" s="1"/>
  <c r="R1283" i="2"/>
  <c r="S1283" i="2" s="1"/>
  <c r="R1291" i="2"/>
  <c r="S1291" i="2" s="1"/>
  <c r="R1299" i="2"/>
  <c r="S1299" i="2" s="1"/>
  <c r="R1307" i="2"/>
  <c r="S1307" i="2" s="1"/>
  <c r="R1315" i="2"/>
  <c r="S1315" i="2" s="1"/>
  <c r="R1323" i="2"/>
  <c r="S1323" i="2" s="1"/>
  <c r="R1331" i="2"/>
  <c r="S1331" i="2" s="1"/>
  <c r="R1339" i="2"/>
  <c r="S1339" i="2" s="1"/>
  <c r="R1347" i="2"/>
  <c r="S1347" i="2" s="1"/>
  <c r="R1355" i="2"/>
  <c r="S1355" i="2" s="1"/>
  <c r="R1363" i="2"/>
  <c r="S1363" i="2" s="1"/>
  <c r="R1371" i="2"/>
  <c r="S1371" i="2" s="1"/>
  <c r="R1379" i="2"/>
  <c r="S1379" i="2" s="1"/>
  <c r="R1387" i="2"/>
  <c r="S1387" i="2" s="1"/>
  <c r="R1395" i="2"/>
  <c r="S1395" i="2" s="1"/>
  <c r="R1403" i="2"/>
  <c r="S1403" i="2" s="1"/>
  <c r="R1411" i="2"/>
  <c r="S1411" i="2" s="1"/>
  <c r="R1419" i="2"/>
  <c r="S1419" i="2" s="1"/>
  <c r="R1427" i="2"/>
  <c r="S1427" i="2" s="1"/>
  <c r="R1435" i="2"/>
  <c r="S1435" i="2" s="1"/>
  <c r="R1443" i="2"/>
  <c r="S1443" i="2" s="1"/>
  <c r="R1452" i="2"/>
  <c r="S1452" i="2" s="1"/>
  <c r="R1468" i="2"/>
  <c r="S1468" i="2" s="1"/>
  <c r="R1484" i="2"/>
  <c r="S1484" i="2" s="1"/>
  <c r="R1500" i="2"/>
  <c r="S1500" i="2" s="1"/>
  <c r="R1516" i="2"/>
  <c r="S1516" i="2" s="1"/>
  <c r="R1532" i="2"/>
  <c r="S1532" i="2" s="1"/>
  <c r="R1548" i="2"/>
  <c r="S1548" i="2" s="1"/>
  <c r="R1564" i="2"/>
  <c r="S1564" i="2" s="1"/>
  <c r="R1580" i="2"/>
  <c r="S1580" i="2" s="1"/>
  <c r="R1596" i="2"/>
  <c r="S1596" i="2" s="1"/>
  <c r="R1612" i="2"/>
  <c r="S1612" i="2" s="1"/>
  <c r="R1628" i="2"/>
  <c r="S1628" i="2" s="1"/>
  <c r="R1644" i="2"/>
  <c r="S1644" i="2" s="1"/>
  <c r="R1660" i="2"/>
  <c r="S1660" i="2" s="1"/>
  <c r="R1676" i="2"/>
  <c r="S1676" i="2" s="1"/>
  <c r="R1692" i="2"/>
  <c r="S1692" i="2" s="1"/>
  <c r="R1708" i="2"/>
  <c r="S1708" i="2" s="1"/>
  <c r="R1724" i="2"/>
  <c r="S1724" i="2" s="1"/>
  <c r="R1742" i="2"/>
  <c r="S1742" i="2" s="1"/>
  <c r="R1764" i="2"/>
  <c r="S1764" i="2" s="1"/>
  <c r="R1785" i="2"/>
  <c r="S1785" i="2" s="1"/>
  <c r="R1806" i="2"/>
  <c r="S1806" i="2" s="1"/>
  <c r="R1828" i="2"/>
  <c r="S1828" i="2" s="1"/>
  <c r="R1849" i="2"/>
  <c r="S1849" i="2" s="1"/>
  <c r="R1870" i="2"/>
  <c r="S1870" i="2" s="1"/>
  <c r="R1892" i="2"/>
  <c r="S1892" i="2" s="1"/>
  <c r="R1913" i="2"/>
  <c r="S1913" i="2" s="1"/>
  <c r="R1934" i="2"/>
  <c r="S1934" i="2" s="1"/>
  <c r="R1956" i="2"/>
  <c r="S1956" i="2" s="1"/>
  <c r="R1977" i="2"/>
  <c r="S1977" i="2" s="1"/>
  <c r="R1998" i="2"/>
  <c r="S1998" i="2" s="1"/>
  <c r="R2020" i="2"/>
  <c r="S2020" i="2" s="1"/>
  <c r="R2041" i="2"/>
  <c r="S2041" i="2" s="1"/>
  <c r="R2062" i="2"/>
  <c r="S2062" i="2" s="1"/>
  <c r="R2084" i="2"/>
  <c r="S2084" i="2" s="1"/>
  <c r="R2105" i="2"/>
  <c r="S2105" i="2" s="1"/>
  <c r="R2126" i="2"/>
  <c r="S2126" i="2" s="1"/>
  <c r="R2148" i="2"/>
  <c r="S2148" i="2" s="1"/>
  <c r="R2169" i="2"/>
  <c r="S2169" i="2" s="1"/>
  <c r="R2190" i="2"/>
  <c r="S2190" i="2" s="1"/>
  <c r="R2212" i="2"/>
  <c r="S2212" i="2" s="1"/>
  <c r="R2233" i="2"/>
  <c r="S2233" i="2" s="1"/>
  <c r="R2254" i="2"/>
  <c r="S2254" i="2" s="1"/>
  <c r="R2276" i="2"/>
  <c r="S2276" i="2" s="1"/>
  <c r="R2297" i="2"/>
  <c r="S2297" i="2" s="1"/>
  <c r="R2318" i="2"/>
  <c r="S2318" i="2" s="1"/>
  <c r="R2340" i="2"/>
  <c r="S2340" i="2" s="1"/>
  <c r="R2361" i="2"/>
  <c r="S2361" i="2" s="1"/>
  <c r="R2382" i="2"/>
  <c r="S2382" i="2" s="1"/>
  <c r="R2404" i="2"/>
  <c r="S2404" i="2" s="1"/>
  <c r="R2429" i="2"/>
  <c r="S2429" i="2" s="1"/>
  <c r="R2458" i="2"/>
  <c r="S2458" i="2" s="1"/>
  <c r="R2507" i="2"/>
  <c r="S2507" i="2" s="1"/>
  <c r="R2503" i="2"/>
  <c r="S2503" i="2" s="1"/>
  <c r="R2499" i="2"/>
  <c r="S2499" i="2" s="1"/>
  <c r="R2495" i="2"/>
  <c r="S2495" i="2" s="1"/>
  <c r="R2491" i="2"/>
  <c r="S2491" i="2" s="1"/>
  <c r="R2487" i="2"/>
  <c r="S2487" i="2" s="1"/>
  <c r="R2483" i="2"/>
  <c r="S2483" i="2" s="1"/>
  <c r="R2479" i="2"/>
  <c r="S2479" i="2" s="1"/>
  <c r="R2475" i="2"/>
  <c r="S2475" i="2" s="1"/>
  <c r="R2471" i="2"/>
  <c r="S2471" i="2" s="1"/>
  <c r="R2467" i="2"/>
  <c r="S2467" i="2" s="1"/>
  <c r="R2463" i="2"/>
  <c r="S2463" i="2" s="1"/>
  <c r="R2459" i="2"/>
  <c r="S2459" i="2" s="1"/>
  <c r="R2455" i="2"/>
  <c r="S2455" i="2" s="1"/>
  <c r="R2451" i="2"/>
  <c r="S2451" i="2" s="1"/>
  <c r="R2447" i="2"/>
  <c r="S2447" i="2" s="1"/>
  <c r="R2443" i="2"/>
  <c r="S2443" i="2" s="1"/>
  <c r="R2439" i="2"/>
  <c r="S2439" i="2" s="1"/>
  <c r="R2435" i="2"/>
  <c r="S2435" i="2" s="1"/>
  <c r="R2431" i="2"/>
  <c r="S2431" i="2" s="1"/>
  <c r="R2427" i="2"/>
  <c r="S2427" i="2" s="1"/>
  <c r="R2423" i="2"/>
  <c r="S2423" i="2" s="1"/>
  <c r="R2419" i="2"/>
  <c r="S2419" i="2" s="1"/>
  <c r="R2415" i="2"/>
  <c r="S2415" i="2" s="1"/>
  <c r="R2411" i="2"/>
  <c r="S2411" i="2" s="1"/>
  <c r="R2407" i="2"/>
  <c r="S2407" i="2" s="1"/>
  <c r="R2403" i="2"/>
  <c r="S2403" i="2" s="1"/>
  <c r="R2399" i="2"/>
  <c r="S2399" i="2" s="1"/>
  <c r="R2395" i="2"/>
  <c r="S2395" i="2" s="1"/>
  <c r="R2391" i="2"/>
  <c r="S2391" i="2" s="1"/>
  <c r="R2387" i="2"/>
  <c r="S2387" i="2" s="1"/>
  <c r="R2383" i="2"/>
  <c r="S2383" i="2" s="1"/>
  <c r="R2379" i="2"/>
  <c r="S2379" i="2" s="1"/>
  <c r="R2375" i="2"/>
  <c r="S2375" i="2" s="1"/>
  <c r="R2371" i="2"/>
  <c r="S2371" i="2" s="1"/>
  <c r="R2367" i="2"/>
  <c r="S2367" i="2" s="1"/>
  <c r="R2363" i="2"/>
  <c r="S2363" i="2" s="1"/>
  <c r="R2359" i="2"/>
  <c r="S2359" i="2" s="1"/>
  <c r="R2355" i="2"/>
  <c r="S2355" i="2" s="1"/>
  <c r="R2351" i="2"/>
  <c r="S2351" i="2" s="1"/>
  <c r="R2347" i="2"/>
  <c r="S2347" i="2" s="1"/>
  <c r="R2343" i="2"/>
  <c r="S2343" i="2" s="1"/>
  <c r="R2339" i="2"/>
  <c r="S2339" i="2" s="1"/>
  <c r="R2335" i="2"/>
  <c r="S2335" i="2" s="1"/>
  <c r="R2331" i="2"/>
  <c r="S2331" i="2" s="1"/>
  <c r="R2327" i="2"/>
  <c r="S2327" i="2" s="1"/>
  <c r="R2323" i="2"/>
  <c r="S2323" i="2" s="1"/>
  <c r="R2319" i="2"/>
  <c r="S2319" i="2" s="1"/>
  <c r="R2315" i="2"/>
  <c r="S2315" i="2" s="1"/>
  <c r="R2311" i="2"/>
  <c r="S2311" i="2" s="1"/>
  <c r="R2307" i="2"/>
  <c r="S2307" i="2" s="1"/>
  <c r="R2303" i="2"/>
  <c r="S2303" i="2" s="1"/>
  <c r="R2299" i="2"/>
  <c r="S2299" i="2" s="1"/>
  <c r="R2295" i="2"/>
  <c r="S2295" i="2" s="1"/>
  <c r="R2291" i="2"/>
  <c r="S2291" i="2" s="1"/>
  <c r="R2287" i="2"/>
  <c r="S2287" i="2" s="1"/>
  <c r="R2283" i="2"/>
  <c r="S2283" i="2" s="1"/>
  <c r="R2279" i="2"/>
  <c r="S2279" i="2" s="1"/>
  <c r="R2275" i="2"/>
  <c r="S2275" i="2" s="1"/>
  <c r="R2271" i="2"/>
  <c r="S2271" i="2" s="1"/>
  <c r="R2267" i="2"/>
  <c r="S2267" i="2" s="1"/>
  <c r="R2263" i="2"/>
  <c r="S2263" i="2" s="1"/>
  <c r="R2259" i="2"/>
  <c r="S2259" i="2" s="1"/>
  <c r="R2255" i="2"/>
  <c r="S2255" i="2" s="1"/>
  <c r="R2251" i="2"/>
  <c r="S2251" i="2" s="1"/>
  <c r="R2247" i="2"/>
  <c r="S2247" i="2" s="1"/>
  <c r="R2243" i="2"/>
  <c r="S2243" i="2" s="1"/>
  <c r="R2239" i="2"/>
  <c r="S2239" i="2" s="1"/>
  <c r="R2235" i="2"/>
  <c r="S2235" i="2" s="1"/>
  <c r="R2231" i="2"/>
  <c r="S2231" i="2" s="1"/>
  <c r="R2227" i="2"/>
  <c r="S2227" i="2" s="1"/>
  <c r="R2223" i="2"/>
  <c r="S2223" i="2" s="1"/>
  <c r="R2219" i="2"/>
  <c r="S2219" i="2" s="1"/>
  <c r="R2215" i="2"/>
  <c r="S2215" i="2" s="1"/>
  <c r="R2211" i="2"/>
  <c r="S2211" i="2" s="1"/>
  <c r="R2207" i="2"/>
  <c r="S2207" i="2" s="1"/>
  <c r="R2203" i="2"/>
  <c r="S2203" i="2" s="1"/>
  <c r="R2199" i="2"/>
  <c r="S2199" i="2" s="1"/>
  <c r="R2195" i="2"/>
  <c r="S2195" i="2" s="1"/>
  <c r="R2191" i="2"/>
  <c r="S2191" i="2" s="1"/>
  <c r="R2187" i="2"/>
  <c r="S2187" i="2" s="1"/>
  <c r="R2183" i="2"/>
  <c r="S2183" i="2" s="1"/>
  <c r="R2179" i="2"/>
  <c r="S2179" i="2" s="1"/>
  <c r="R2175" i="2"/>
  <c r="S2175" i="2" s="1"/>
  <c r="R2171" i="2"/>
  <c r="S2171" i="2" s="1"/>
  <c r="R2167" i="2"/>
  <c r="S2167" i="2" s="1"/>
  <c r="R2163" i="2"/>
  <c r="S2163" i="2" s="1"/>
  <c r="R2159" i="2"/>
  <c r="S2159" i="2" s="1"/>
  <c r="R2155" i="2"/>
  <c r="S2155" i="2" s="1"/>
  <c r="R2151" i="2"/>
  <c r="S2151" i="2" s="1"/>
  <c r="R2147" i="2"/>
  <c r="S2147" i="2" s="1"/>
  <c r="R2143" i="2"/>
  <c r="S2143" i="2" s="1"/>
  <c r="R2139" i="2"/>
  <c r="S2139" i="2" s="1"/>
  <c r="R2135" i="2"/>
  <c r="S2135" i="2" s="1"/>
  <c r="R2131" i="2"/>
  <c r="S2131" i="2" s="1"/>
  <c r="R2127" i="2"/>
  <c r="S2127" i="2" s="1"/>
  <c r="R2123" i="2"/>
  <c r="S2123" i="2" s="1"/>
  <c r="R2119" i="2"/>
  <c r="S2119" i="2" s="1"/>
  <c r="R2115" i="2"/>
  <c r="S2115" i="2" s="1"/>
  <c r="R2111" i="2"/>
  <c r="S2111" i="2" s="1"/>
  <c r="R2107" i="2"/>
  <c r="S2107" i="2" s="1"/>
  <c r="R2103" i="2"/>
  <c r="S2103" i="2" s="1"/>
  <c r="R2099" i="2"/>
  <c r="S2099" i="2" s="1"/>
  <c r="R2095" i="2"/>
  <c r="S2095" i="2" s="1"/>
  <c r="R2091" i="2"/>
  <c r="S2091" i="2" s="1"/>
  <c r="R2087" i="2"/>
  <c r="S2087" i="2" s="1"/>
  <c r="R2083" i="2"/>
  <c r="S2083" i="2" s="1"/>
  <c r="R2079" i="2"/>
  <c r="S2079" i="2" s="1"/>
  <c r="R2075" i="2"/>
  <c r="S2075" i="2" s="1"/>
  <c r="R2071" i="2"/>
  <c r="S2071" i="2" s="1"/>
  <c r="R2067" i="2"/>
  <c r="S2067" i="2" s="1"/>
  <c r="R2063" i="2"/>
  <c r="S2063" i="2" s="1"/>
  <c r="R2059" i="2"/>
  <c r="S2059" i="2" s="1"/>
  <c r="R2055" i="2"/>
  <c r="S2055" i="2" s="1"/>
  <c r="R2051" i="2"/>
  <c r="S2051" i="2" s="1"/>
  <c r="R2047" i="2"/>
  <c r="S2047" i="2" s="1"/>
  <c r="R2043" i="2"/>
  <c r="S2043" i="2" s="1"/>
  <c r="R2039" i="2"/>
  <c r="S2039" i="2" s="1"/>
  <c r="R2035" i="2"/>
  <c r="S2035" i="2" s="1"/>
  <c r="R2031" i="2"/>
  <c r="S2031" i="2" s="1"/>
  <c r="R2027" i="2"/>
  <c r="S2027" i="2" s="1"/>
  <c r="R2023" i="2"/>
  <c r="S2023" i="2" s="1"/>
  <c r="R2019" i="2"/>
  <c r="S2019" i="2" s="1"/>
  <c r="R2015" i="2"/>
  <c r="S2015" i="2" s="1"/>
  <c r="R2011" i="2"/>
  <c r="S2011" i="2" s="1"/>
  <c r="R2007" i="2"/>
  <c r="S2007" i="2" s="1"/>
  <c r="R2003" i="2"/>
  <c r="S2003" i="2" s="1"/>
  <c r="R1999" i="2"/>
  <c r="S1999" i="2" s="1"/>
  <c r="R1995" i="2"/>
  <c r="S1995" i="2" s="1"/>
  <c r="R1991" i="2"/>
  <c r="S1991" i="2" s="1"/>
  <c r="R1987" i="2"/>
  <c r="S1987" i="2" s="1"/>
  <c r="R1983" i="2"/>
  <c r="S1983" i="2" s="1"/>
  <c r="R1979" i="2"/>
  <c r="S1979" i="2" s="1"/>
  <c r="R1975" i="2"/>
  <c r="S1975" i="2" s="1"/>
  <c r="R1971" i="2"/>
  <c r="S1971" i="2" s="1"/>
  <c r="R1967" i="2"/>
  <c r="S1967" i="2" s="1"/>
  <c r="R1963" i="2"/>
  <c r="S1963" i="2" s="1"/>
  <c r="R1959" i="2"/>
  <c r="S1959" i="2" s="1"/>
  <c r="R1955" i="2"/>
  <c r="S1955" i="2" s="1"/>
  <c r="R1951" i="2"/>
  <c r="S1951" i="2" s="1"/>
  <c r="R1947" i="2"/>
  <c r="S1947" i="2" s="1"/>
  <c r="R1943" i="2"/>
  <c r="S1943" i="2" s="1"/>
  <c r="R1939" i="2"/>
  <c r="S1939" i="2" s="1"/>
  <c r="R1935" i="2"/>
  <c r="S1935" i="2" s="1"/>
  <c r="R1931" i="2"/>
  <c r="S1931" i="2" s="1"/>
  <c r="R1927" i="2"/>
  <c r="S1927" i="2" s="1"/>
  <c r="R1923" i="2"/>
  <c r="S1923" i="2" s="1"/>
  <c r="R1919" i="2"/>
  <c r="S1919" i="2" s="1"/>
  <c r="R1915" i="2"/>
  <c r="S1915" i="2" s="1"/>
  <c r="R1911" i="2"/>
  <c r="S1911" i="2" s="1"/>
  <c r="R1907" i="2"/>
  <c r="S1907" i="2" s="1"/>
  <c r="R1903" i="2"/>
  <c r="S1903" i="2" s="1"/>
  <c r="R1899" i="2"/>
  <c r="S1899" i="2" s="1"/>
  <c r="R1895" i="2"/>
  <c r="S1895" i="2" s="1"/>
  <c r="R1891" i="2"/>
  <c r="S1891" i="2" s="1"/>
  <c r="R1887" i="2"/>
  <c r="S1887" i="2" s="1"/>
  <c r="R1883" i="2"/>
  <c r="S1883" i="2" s="1"/>
  <c r="R1879" i="2"/>
  <c r="S1879" i="2" s="1"/>
  <c r="R1875" i="2"/>
  <c r="S1875" i="2" s="1"/>
  <c r="R1871" i="2"/>
  <c r="S1871" i="2" s="1"/>
  <c r="R1867" i="2"/>
  <c r="S1867" i="2" s="1"/>
  <c r="R1863" i="2"/>
  <c r="S1863" i="2" s="1"/>
  <c r="R1859" i="2"/>
  <c r="S1859" i="2" s="1"/>
  <c r="R1855" i="2"/>
  <c r="S1855" i="2" s="1"/>
  <c r="R1851" i="2"/>
  <c r="S1851" i="2" s="1"/>
  <c r="R1847" i="2"/>
  <c r="S1847" i="2" s="1"/>
  <c r="R1843" i="2"/>
  <c r="S1843" i="2" s="1"/>
  <c r="R1839" i="2"/>
  <c r="S1839" i="2" s="1"/>
  <c r="R1835" i="2"/>
  <c r="S1835" i="2" s="1"/>
  <c r="R1831" i="2"/>
  <c r="S1831" i="2" s="1"/>
  <c r="R1827" i="2"/>
  <c r="S1827" i="2" s="1"/>
  <c r="R1823" i="2"/>
  <c r="S1823" i="2" s="1"/>
  <c r="R1819" i="2"/>
  <c r="S1819" i="2" s="1"/>
  <c r="R1815" i="2"/>
  <c r="S1815" i="2" s="1"/>
  <c r="R1811" i="2"/>
  <c r="S1811" i="2" s="1"/>
  <c r="R1807" i="2"/>
  <c r="S1807" i="2" s="1"/>
  <c r="R1803" i="2"/>
  <c r="S1803" i="2" s="1"/>
  <c r="R1799" i="2"/>
  <c r="S1799" i="2" s="1"/>
  <c r="R1795" i="2"/>
  <c r="S1795" i="2" s="1"/>
  <c r="R1791" i="2"/>
  <c r="S1791" i="2" s="1"/>
  <c r="R1787" i="2"/>
  <c r="S1787" i="2" s="1"/>
  <c r="R1783" i="2"/>
  <c r="S1783" i="2" s="1"/>
  <c r="R1779" i="2"/>
  <c r="S1779" i="2" s="1"/>
  <c r="R1775" i="2"/>
  <c r="S1775" i="2" s="1"/>
  <c r="R1771" i="2"/>
  <c r="S1771" i="2" s="1"/>
  <c r="R1767" i="2"/>
  <c r="S1767" i="2" s="1"/>
  <c r="R1763" i="2"/>
  <c r="S1763" i="2" s="1"/>
  <c r="R1759" i="2"/>
  <c r="S1759" i="2" s="1"/>
  <c r="R1755" i="2"/>
  <c r="S1755" i="2" s="1"/>
  <c r="R1751" i="2"/>
  <c r="S1751" i="2" s="1"/>
  <c r="R1747" i="2"/>
  <c r="S1747" i="2" s="1"/>
  <c r="R1743" i="2"/>
  <c r="S1743" i="2" s="1"/>
  <c r="R1739" i="2"/>
  <c r="S1739" i="2" s="1"/>
  <c r="R1735" i="2"/>
  <c r="S1735" i="2" s="1"/>
  <c r="R2506" i="2"/>
  <c r="S2506" i="2" s="1"/>
  <c r="R2501" i="2"/>
  <c r="S2501" i="2" s="1"/>
  <c r="R2496" i="2"/>
  <c r="S2496" i="2" s="1"/>
  <c r="R2510" i="2"/>
  <c r="S2510" i="2" s="1"/>
  <c r="R2505" i="2"/>
  <c r="S2505" i="2" s="1"/>
  <c r="R2500" i="2"/>
  <c r="S2500" i="2" s="1"/>
  <c r="R2494" i="2"/>
  <c r="S2494" i="2" s="1"/>
  <c r="R2489" i="2"/>
  <c r="S2489" i="2" s="1"/>
  <c r="R2484" i="2"/>
  <c r="S2484" i="2" s="1"/>
  <c r="R2478" i="2"/>
  <c r="S2478" i="2" s="1"/>
  <c r="R2473" i="2"/>
  <c r="S2473" i="2" s="1"/>
  <c r="R2468" i="2"/>
  <c r="S2468" i="2" s="1"/>
  <c r="R2462" i="2"/>
  <c r="S2462" i="2" s="1"/>
  <c r="R2457" i="2"/>
  <c r="S2457" i="2" s="1"/>
  <c r="R2452" i="2"/>
  <c r="S2452" i="2" s="1"/>
  <c r="R2446" i="2"/>
  <c r="S2446" i="2" s="1"/>
  <c r="R2441" i="2"/>
  <c r="S2441" i="2" s="1"/>
  <c r="R2436" i="2"/>
  <c r="S2436" i="2" s="1"/>
  <c r="R2430" i="2"/>
  <c r="S2430" i="2" s="1"/>
  <c r="R2425" i="2"/>
  <c r="S2425" i="2" s="1"/>
  <c r="R2420" i="2"/>
  <c r="S2420" i="2" s="1"/>
  <c r="R2414" i="2"/>
  <c r="S2414" i="2" s="1"/>
  <c r="R2502" i="2"/>
  <c r="S2502" i="2" s="1"/>
  <c r="R2492" i="2"/>
  <c r="S2492" i="2" s="1"/>
  <c r="R2485" i="2"/>
  <c r="S2485" i="2" s="1"/>
  <c r="R2477" i="2"/>
  <c r="S2477" i="2" s="1"/>
  <c r="R2470" i="2"/>
  <c r="S2470" i="2" s="1"/>
  <c r="R2464" i="2"/>
  <c r="S2464" i="2" s="1"/>
  <c r="R2456" i="2"/>
  <c r="S2456" i="2" s="1"/>
  <c r="R2449" i="2"/>
  <c r="S2449" i="2" s="1"/>
  <c r="R2442" i="2"/>
  <c r="S2442" i="2" s="1"/>
  <c r="R2434" i="2"/>
  <c r="S2434" i="2" s="1"/>
  <c r="R2428" i="2"/>
  <c r="S2428" i="2" s="1"/>
  <c r="R2421" i="2"/>
  <c r="S2421" i="2" s="1"/>
  <c r="R2413" i="2"/>
  <c r="S2413" i="2" s="1"/>
  <c r="R2408" i="2"/>
  <c r="S2408" i="2" s="1"/>
  <c r="R2402" i="2"/>
  <c r="S2402" i="2" s="1"/>
  <c r="R2397" i="2"/>
  <c r="S2397" i="2" s="1"/>
  <c r="R2392" i="2"/>
  <c r="S2392" i="2" s="1"/>
  <c r="R2386" i="2"/>
  <c r="S2386" i="2" s="1"/>
  <c r="R2381" i="2"/>
  <c r="S2381" i="2" s="1"/>
  <c r="R2376" i="2"/>
  <c r="S2376" i="2" s="1"/>
  <c r="R2370" i="2"/>
  <c r="S2370" i="2" s="1"/>
  <c r="R2365" i="2"/>
  <c r="S2365" i="2" s="1"/>
  <c r="R2360" i="2"/>
  <c r="S2360" i="2" s="1"/>
  <c r="R2354" i="2"/>
  <c r="S2354" i="2" s="1"/>
  <c r="R2349" i="2"/>
  <c r="S2349" i="2" s="1"/>
  <c r="R2344" i="2"/>
  <c r="S2344" i="2" s="1"/>
  <c r="R2338" i="2"/>
  <c r="S2338" i="2" s="1"/>
  <c r="R2333" i="2"/>
  <c r="S2333" i="2" s="1"/>
  <c r="R2328" i="2"/>
  <c r="S2328" i="2" s="1"/>
  <c r="R2322" i="2"/>
  <c r="S2322" i="2" s="1"/>
  <c r="R2317" i="2"/>
  <c r="S2317" i="2" s="1"/>
  <c r="R2312" i="2"/>
  <c r="S2312" i="2" s="1"/>
  <c r="R2306" i="2"/>
  <c r="S2306" i="2" s="1"/>
  <c r="R2301" i="2"/>
  <c r="S2301" i="2" s="1"/>
  <c r="R2296" i="2"/>
  <c r="S2296" i="2" s="1"/>
  <c r="R2290" i="2"/>
  <c r="S2290" i="2" s="1"/>
  <c r="R2285" i="2"/>
  <c r="S2285" i="2" s="1"/>
  <c r="R2280" i="2"/>
  <c r="S2280" i="2" s="1"/>
  <c r="R2274" i="2"/>
  <c r="S2274" i="2" s="1"/>
  <c r="R2269" i="2"/>
  <c r="S2269" i="2" s="1"/>
  <c r="R2264" i="2"/>
  <c r="S2264" i="2" s="1"/>
  <c r="R2258" i="2"/>
  <c r="S2258" i="2" s="1"/>
  <c r="R2253" i="2"/>
  <c r="S2253" i="2" s="1"/>
  <c r="R2248" i="2"/>
  <c r="S2248" i="2" s="1"/>
  <c r="R2242" i="2"/>
  <c r="S2242" i="2" s="1"/>
  <c r="R2237" i="2"/>
  <c r="S2237" i="2" s="1"/>
  <c r="R2232" i="2"/>
  <c r="S2232" i="2" s="1"/>
  <c r="R2226" i="2"/>
  <c r="S2226" i="2" s="1"/>
  <c r="R2221" i="2"/>
  <c r="S2221" i="2" s="1"/>
  <c r="R2216" i="2"/>
  <c r="S2216" i="2" s="1"/>
  <c r="R2210" i="2"/>
  <c r="S2210" i="2" s="1"/>
  <c r="R2205" i="2"/>
  <c r="S2205" i="2" s="1"/>
  <c r="R2200" i="2"/>
  <c r="S2200" i="2" s="1"/>
  <c r="R2194" i="2"/>
  <c r="S2194" i="2" s="1"/>
  <c r="R2189" i="2"/>
  <c r="S2189" i="2" s="1"/>
  <c r="R2184" i="2"/>
  <c r="S2184" i="2" s="1"/>
  <c r="R2178" i="2"/>
  <c r="S2178" i="2" s="1"/>
  <c r="R2173" i="2"/>
  <c r="S2173" i="2" s="1"/>
  <c r="R2168" i="2"/>
  <c r="S2168" i="2" s="1"/>
  <c r="R2162" i="2"/>
  <c r="S2162" i="2" s="1"/>
  <c r="R2157" i="2"/>
  <c r="S2157" i="2" s="1"/>
  <c r="R2152" i="2"/>
  <c r="S2152" i="2" s="1"/>
  <c r="R2146" i="2"/>
  <c r="S2146" i="2" s="1"/>
  <c r="R2141" i="2"/>
  <c r="S2141" i="2" s="1"/>
  <c r="R2136" i="2"/>
  <c r="S2136" i="2" s="1"/>
  <c r="R2130" i="2"/>
  <c r="S2130" i="2" s="1"/>
  <c r="R2125" i="2"/>
  <c r="S2125" i="2" s="1"/>
  <c r="R2120" i="2"/>
  <c r="S2120" i="2" s="1"/>
  <c r="R2114" i="2"/>
  <c r="S2114" i="2" s="1"/>
  <c r="R2109" i="2"/>
  <c r="S2109" i="2" s="1"/>
  <c r="R2104" i="2"/>
  <c r="S2104" i="2" s="1"/>
  <c r="R2098" i="2"/>
  <c r="S2098" i="2" s="1"/>
  <c r="R2093" i="2"/>
  <c r="S2093" i="2" s="1"/>
  <c r="R2088" i="2"/>
  <c r="S2088" i="2" s="1"/>
  <c r="R2082" i="2"/>
  <c r="S2082" i="2" s="1"/>
  <c r="R2077" i="2"/>
  <c r="S2077" i="2" s="1"/>
  <c r="R2072" i="2"/>
  <c r="S2072" i="2" s="1"/>
  <c r="R2066" i="2"/>
  <c r="S2066" i="2" s="1"/>
  <c r="R2061" i="2"/>
  <c r="S2061" i="2" s="1"/>
  <c r="R2056" i="2"/>
  <c r="S2056" i="2" s="1"/>
  <c r="R2050" i="2"/>
  <c r="S2050" i="2" s="1"/>
  <c r="R2045" i="2"/>
  <c r="S2045" i="2" s="1"/>
  <c r="R2040" i="2"/>
  <c r="S2040" i="2" s="1"/>
  <c r="R2034" i="2"/>
  <c r="S2034" i="2" s="1"/>
  <c r="R2029" i="2"/>
  <c r="S2029" i="2" s="1"/>
  <c r="R2024" i="2"/>
  <c r="S2024" i="2" s="1"/>
  <c r="R2018" i="2"/>
  <c r="S2018" i="2" s="1"/>
  <c r="R2013" i="2"/>
  <c r="S2013" i="2" s="1"/>
  <c r="R2008" i="2"/>
  <c r="S2008" i="2" s="1"/>
  <c r="R2002" i="2"/>
  <c r="S2002" i="2" s="1"/>
  <c r="R1997" i="2"/>
  <c r="S1997" i="2" s="1"/>
  <c r="R1992" i="2"/>
  <c r="S1992" i="2" s="1"/>
  <c r="R1986" i="2"/>
  <c r="S1986" i="2" s="1"/>
  <c r="R1981" i="2"/>
  <c r="S1981" i="2" s="1"/>
  <c r="R1976" i="2"/>
  <c r="S1976" i="2" s="1"/>
  <c r="R1970" i="2"/>
  <c r="S1970" i="2" s="1"/>
  <c r="R1965" i="2"/>
  <c r="S1965" i="2" s="1"/>
  <c r="R1960" i="2"/>
  <c r="S1960" i="2" s="1"/>
  <c r="R1954" i="2"/>
  <c r="S1954" i="2" s="1"/>
  <c r="R1949" i="2"/>
  <c r="S1949" i="2" s="1"/>
  <c r="R1944" i="2"/>
  <c r="S1944" i="2" s="1"/>
  <c r="R1938" i="2"/>
  <c r="S1938" i="2" s="1"/>
  <c r="R1933" i="2"/>
  <c r="S1933" i="2" s="1"/>
  <c r="R1928" i="2"/>
  <c r="S1928" i="2" s="1"/>
  <c r="R1922" i="2"/>
  <c r="S1922" i="2" s="1"/>
  <c r="R1917" i="2"/>
  <c r="S1917" i="2" s="1"/>
  <c r="R1912" i="2"/>
  <c r="S1912" i="2" s="1"/>
  <c r="R1906" i="2"/>
  <c r="S1906" i="2" s="1"/>
  <c r="R1901" i="2"/>
  <c r="S1901" i="2" s="1"/>
  <c r="R1896" i="2"/>
  <c r="S1896" i="2" s="1"/>
  <c r="R1890" i="2"/>
  <c r="S1890" i="2" s="1"/>
  <c r="R1885" i="2"/>
  <c r="S1885" i="2" s="1"/>
  <c r="R1880" i="2"/>
  <c r="S1880" i="2" s="1"/>
  <c r="R1874" i="2"/>
  <c r="S1874" i="2" s="1"/>
  <c r="R1869" i="2"/>
  <c r="S1869" i="2" s="1"/>
  <c r="R1864" i="2"/>
  <c r="S1864" i="2" s="1"/>
  <c r="R1858" i="2"/>
  <c r="S1858" i="2" s="1"/>
  <c r="R1853" i="2"/>
  <c r="S1853" i="2" s="1"/>
  <c r="R1848" i="2"/>
  <c r="S1848" i="2" s="1"/>
  <c r="R1842" i="2"/>
  <c r="S1842" i="2" s="1"/>
  <c r="R1837" i="2"/>
  <c r="S1837" i="2" s="1"/>
  <c r="R1832" i="2"/>
  <c r="S1832" i="2" s="1"/>
  <c r="R1826" i="2"/>
  <c r="S1826" i="2" s="1"/>
  <c r="R1821" i="2"/>
  <c r="S1821" i="2" s="1"/>
  <c r="R1816" i="2"/>
  <c r="S1816" i="2" s="1"/>
  <c r="R1810" i="2"/>
  <c r="S1810" i="2" s="1"/>
  <c r="R1805" i="2"/>
  <c r="S1805" i="2" s="1"/>
  <c r="R1800" i="2"/>
  <c r="S1800" i="2" s="1"/>
  <c r="R1794" i="2"/>
  <c r="S1794" i="2" s="1"/>
  <c r="R1789" i="2"/>
  <c r="S1789" i="2" s="1"/>
  <c r="R1784" i="2"/>
  <c r="S1784" i="2" s="1"/>
  <c r="R1778" i="2"/>
  <c r="S1778" i="2" s="1"/>
  <c r="R1773" i="2"/>
  <c r="S1773" i="2" s="1"/>
  <c r="R1768" i="2"/>
  <c r="S1768" i="2" s="1"/>
  <c r="R1762" i="2"/>
  <c r="S1762" i="2" s="1"/>
  <c r="R1757" i="2"/>
  <c r="S1757" i="2" s="1"/>
  <c r="R1752" i="2"/>
  <c r="S1752" i="2" s="1"/>
  <c r="R1746" i="2"/>
  <c r="S1746" i="2" s="1"/>
  <c r="R1741" i="2"/>
  <c r="S1741" i="2" s="1"/>
  <c r="R1736" i="2"/>
  <c r="S1736" i="2" s="1"/>
  <c r="R1731" i="2"/>
  <c r="S1731" i="2" s="1"/>
  <c r="R1727" i="2"/>
  <c r="S1727" i="2" s="1"/>
  <c r="R1723" i="2"/>
  <c r="S1723" i="2" s="1"/>
  <c r="R1719" i="2"/>
  <c r="S1719" i="2" s="1"/>
  <c r="R1715" i="2"/>
  <c r="S1715" i="2" s="1"/>
  <c r="R1711" i="2"/>
  <c r="S1711" i="2" s="1"/>
  <c r="R1707" i="2"/>
  <c r="S1707" i="2" s="1"/>
  <c r="R1703" i="2"/>
  <c r="S1703" i="2" s="1"/>
  <c r="R1699" i="2"/>
  <c r="S1699" i="2" s="1"/>
  <c r="R1695" i="2"/>
  <c r="S1695" i="2" s="1"/>
  <c r="R1691" i="2"/>
  <c r="S1691" i="2" s="1"/>
  <c r="R1687" i="2"/>
  <c r="S1687" i="2" s="1"/>
  <c r="R1683" i="2"/>
  <c r="S1683" i="2" s="1"/>
  <c r="R1679" i="2"/>
  <c r="S1679" i="2" s="1"/>
  <c r="R1675" i="2"/>
  <c r="S1675" i="2" s="1"/>
  <c r="R1671" i="2"/>
  <c r="S1671" i="2" s="1"/>
  <c r="R1667" i="2"/>
  <c r="S1667" i="2" s="1"/>
  <c r="R1663" i="2"/>
  <c r="S1663" i="2" s="1"/>
  <c r="R1659" i="2"/>
  <c r="S1659" i="2" s="1"/>
  <c r="R1655" i="2"/>
  <c r="S1655" i="2" s="1"/>
  <c r="R1651" i="2"/>
  <c r="S1651" i="2" s="1"/>
  <c r="R1647" i="2"/>
  <c r="S1647" i="2" s="1"/>
  <c r="R1643" i="2"/>
  <c r="S1643" i="2" s="1"/>
  <c r="R1639" i="2"/>
  <c r="S1639" i="2" s="1"/>
  <c r="R1635" i="2"/>
  <c r="S1635" i="2" s="1"/>
  <c r="R1631" i="2"/>
  <c r="S1631" i="2" s="1"/>
  <c r="R1627" i="2"/>
  <c r="S1627" i="2" s="1"/>
  <c r="R1623" i="2"/>
  <c r="S1623" i="2" s="1"/>
  <c r="R1619" i="2"/>
  <c r="S1619" i="2" s="1"/>
  <c r="R1615" i="2"/>
  <c r="S1615" i="2" s="1"/>
  <c r="R1611" i="2"/>
  <c r="S1611" i="2" s="1"/>
  <c r="R1607" i="2"/>
  <c r="S1607" i="2" s="1"/>
  <c r="R1603" i="2"/>
  <c r="S1603" i="2" s="1"/>
  <c r="R1599" i="2"/>
  <c r="S1599" i="2" s="1"/>
  <c r="R1595" i="2"/>
  <c r="S1595" i="2" s="1"/>
  <c r="R1591" i="2"/>
  <c r="S1591" i="2" s="1"/>
  <c r="R1587" i="2"/>
  <c r="S1587" i="2" s="1"/>
  <c r="R1583" i="2"/>
  <c r="S1583" i="2" s="1"/>
  <c r="R1579" i="2"/>
  <c r="S1579" i="2" s="1"/>
  <c r="R1575" i="2"/>
  <c r="S1575" i="2" s="1"/>
  <c r="R1571" i="2"/>
  <c r="S1571" i="2" s="1"/>
  <c r="R1567" i="2"/>
  <c r="S1567" i="2" s="1"/>
  <c r="R1563" i="2"/>
  <c r="S1563" i="2" s="1"/>
  <c r="R1559" i="2"/>
  <c r="S1559" i="2" s="1"/>
  <c r="R1555" i="2"/>
  <c r="S1555" i="2" s="1"/>
  <c r="R1551" i="2"/>
  <c r="S1551" i="2" s="1"/>
  <c r="R1547" i="2"/>
  <c r="S1547" i="2" s="1"/>
  <c r="R1543" i="2"/>
  <c r="S1543" i="2" s="1"/>
  <c r="R1539" i="2"/>
  <c r="S1539" i="2" s="1"/>
  <c r="R1535" i="2"/>
  <c r="S1535" i="2" s="1"/>
  <c r="R1531" i="2"/>
  <c r="S1531" i="2" s="1"/>
  <c r="R1527" i="2"/>
  <c r="S1527" i="2" s="1"/>
  <c r="R1523" i="2"/>
  <c r="S1523" i="2" s="1"/>
  <c r="R1519" i="2"/>
  <c r="S1519" i="2" s="1"/>
  <c r="R1515" i="2"/>
  <c r="S1515" i="2" s="1"/>
  <c r="R1511" i="2"/>
  <c r="S1511" i="2" s="1"/>
  <c r="R1507" i="2"/>
  <c r="S1507" i="2" s="1"/>
  <c r="R1503" i="2"/>
  <c r="S1503" i="2" s="1"/>
  <c r="R1499" i="2"/>
  <c r="S1499" i="2" s="1"/>
  <c r="R1495" i="2"/>
  <c r="S1495" i="2" s="1"/>
  <c r="R1491" i="2"/>
  <c r="S1491" i="2" s="1"/>
  <c r="R1487" i="2"/>
  <c r="S1487" i="2" s="1"/>
  <c r="R1483" i="2"/>
  <c r="S1483" i="2" s="1"/>
  <c r="R1479" i="2"/>
  <c r="S1479" i="2" s="1"/>
  <c r="R1475" i="2"/>
  <c r="S1475" i="2" s="1"/>
  <c r="R1471" i="2"/>
  <c r="S1471" i="2" s="1"/>
  <c r="R1467" i="2"/>
  <c r="S1467" i="2" s="1"/>
  <c r="R1463" i="2"/>
  <c r="S1463" i="2" s="1"/>
  <c r="R1459" i="2"/>
  <c r="S1459" i="2" s="1"/>
  <c r="R1455" i="2"/>
  <c r="S1455" i="2" s="1"/>
  <c r="R1451" i="2"/>
  <c r="S1451" i="2" s="1"/>
  <c r="R2509" i="2"/>
  <c r="S2509" i="2" s="1"/>
  <c r="R2498" i="2"/>
  <c r="S2498" i="2" s="1"/>
  <c r="R2490" i="2"/>
  <c r="S2490" i="2" s="1"/>
  <c r="R2482" i="2"/>
  <c r="S2482" i="2" s="1"/>
  <c r="R2476" i="2"/>
  <c r="S2476" i="2" s="1"/>
  <c r="R2469" i="2"/>
  <c r="S2469" i="2" s="1"/>
  <c r="R2461" i="2"/>
  <c r="S2461" i="2" s="1"/>
  <c r="R2454" i="2"/>
  <c r="S2454" i="2" s="1"/>
  <c r="R2448" i="2"/>
  <c r="S2448" i="2" s="1"/>
  <c r="R2440" i="2"/>
  <c r="S2440" i="2" s="1"/>
  <c r="R2433" i="2"/>
  <c r="S2433" i="2" s="1"/>
  <c r="R2426" i="2"/>
  <c r="S2426" i="2" s="1"/>
  <c r="R2418" i="2"/>
  <c r="S2418" i="2" s="1"/>
  <c r="R2412" i="2"/>
  <c r="S2412" i="2" s="1"/>
  <c r="R2406" i="2"/>
  <c r="S2406" i="2" s="1"/>
  <c r="R2401" i="2"/>
  <c r="S2401" i="2" s="1"/>
  <c r="R2396" i="2"/>
  <c r="S2396" i="2" s="1"/>
  <c r="R2390" i="2"/>
  <c r="S2390" i="2" s="1"/>
  <c r="R2385" i="2"/>
  <c r="S2385" i="2" s="1"/>
  <c r="R2380" i="2"/>
  <c r="S2380" i="2" s="1"/>
  <c r="R2374" i="2"/>
  <c r="S2374" i="2" s="1"/>
  <c r="R2369" i="2"/>
  <c r="S2369" i="2" s="1"/>
  <c r="R2364" i="2"/>
  <c r="S2364" i="2" s="1"/>
  <c r="R2358" i="2"/>
  <c r="S2358" i="2" s="1"/>
  <c r="R2353" i="2"/>
  <c r="S2353" i="2" s="1"/>
  <c r="R2348" i="2"/>
  <c r="S2348" i="2" s="1"/>
  <c r="R2342" i="2"/>
  <c r="S2342" i="2" s="1"/>
  <c r="R2337" i="2"/>
  <c r="S2337" i="2" s="1"/>
  <c r="R2332" i="2"/>
  <c r="S2332" i="2" s="1"/>
  <c r="R2326" i="2"/>
  <c r="S2326" i="2" s="1"/>
  <c r="R2321" i="2"/>
  <c r="S2321" i="2" s="1"/>
  <c r="R2316" i="2"/>
  <c r="S2316" i="2" s="1"/>
  <c r="R2310" i="2"/>
  <c r="S2310" i="2" s="1"/>
  <c r="R2305" i="2"/>
  <c r="S2305" i="2" s="1"/>
  <c r="R2300" i="2"/>
  <c r="S2300" i="2" s="1"/>
  <c r="R2294" i="2"/>
  <c r="S2294" i="2" s="1"/>
  <c r="R2289" i="2"/>
  <c r="S2289" i="2" s="1"/>
  <c r="R2284" i="2"/>
  <c r="S2284" i="2" s="1"/>
  <c r="R2278" i="2"/>
  <c r="S2278" i="2" s="1"/>
  <c r="R2273" i="2"/>
  <c r="S2273" i="2" s="1"/>
  <c r="R2268" i="2"/>
  <c r="S2268" i="2" s="1"/>
  <c r="R2262" i="2"/>
  <c r="S2262" i="2" s="1"/>
  <c r="R2257" i="2"/>
  <c r="S2257" i="2" s="1"/>
  <c r="R2252" i="2"/>
  <c r="S2252" i="2" s="1"/>
  <c r="R2246" i="2"/>
  <c r="S2246" i="2" s="1"/>
  <c r="R2241" i="2"/>
  <c r="S2241" i="2" s="1"/>
  <c r="R2236" i="2"/>
  <c r="S2236" i="2" s="1"/>
  <c r="R2230" i="2"/>
  <c r="S2230" i="2" s="1"/>
  <c r="R2225" i="2"/>
  <c r="S2225" i="2" s="1"/>
  <c r="R2220" i="2"/>
  <c r="S2220" i="2" s="1"/>
  <c r="R2214" i="2"/>
  <c r="S2214" i="2" s="1"/>
  <c r="R2209" i="2"/>
  <c r="S2209" i="2" s="1"/>
  <c r="R2204" i="2"/>
  <c r="S2204" i="2" s="1"/>
  <c r="R2198" i="2"/>
  <c r="S2198" i="2" s="1"/>
  <c r="R2193" i="2"/>
  <c r="S2193" i="2" s="1"/>
  <c r="R2188" i="2"/>
  <c r="S2188" i="2" s="1"/>
  <c r="R2182" i="2"/>
  <c r="S2182" i="2" s="1"/>
  <c r="R2177" i="2"/>
  <c r="S2177" i="2" s="1"/>
  <c r="R2172" i="2"/>
  <c r="S2172" i="2" s="1"/>
  <c r="R2166" i="2"/>
  <c r="S2166" i="2" s="1"/>
  <c r="R2161" i="2"/>
  <c r="S2161" i="2" s="1"/>
  <c r="R2156" i="2"/>
  <c r="S2156" i="2" s="1"/>
  <c r="R2150" i="2"/>
  <c r="S2150" i="2" s="1"/>
  <c r="R2145" i="2"/>
  <c r="S2145" i="2" s="1"/>
  <c r="R2140" i="2"/>
  <c r="S2140" i="2" s="1"/>
  <c r="R2134" i="2"/>
  <c r="S2134" i="2" s="1"/>
  <c r="R2129" i="2"/>
  <c r="S2129" i="2" s="1"/>
  <c r="R2124" i="2"/>
  <c r="S2124" i="2" s="1"/>
  <c r="R2118" i="2"/>
  <c r="S2118" i="2" s="1"/>
  <c r="R2113" i="2"/>
  <c r="S2113" i="2" s="1"/>
  <c r="R2108" i="2"/>
  <c r="S2108" i="2" s="1"/>
  <c r="R2102" i="2"/>
  <c r="S2102" i="2" s="1"/>
  <c r="R2097" i="2"/>
  <c r="S2097" i="2" s="1"/>
  <c r="R2092" i="2"/>
  <c r="S2092" i="2" s="1"/>
  <c r="R2086" i="2"/>
  <c r="S2086" i="2" s="1"/>
  <c r="R2081" i="2"/>
  <c r="S2081" i="2" s="1"/>
  <c r="R2076" i="2"/>
  <c r="S2076" i="2" s="1"/>
  <c r="R2070" i="2"/>
  <c r="S2070" i="2" s="1"/>
  <c r="R2065" i="2"/>
  <c r="S2065" i="2" s="1"/>
  <c r="R2060" i="2"/>
  <c r="S2060" i="2" s="1"/>
  <c r="R2054" i="2"/>
  <c r="S2054" i="2" s="1"/>
  <c r="R2049" i="2"/>
  <c r="S2049" i="2" s="1"/>
  <c r="R2044" i="2"/>
  <c r="S2044" i="2" s="1"/>
  <c r="R2038" i="2"/>
  <c r="S2038" i="2" s="1"/>
  <c r="R2033" i="2"/>
  <c r="S2033" i="2" s="1"/>
  <c r="R2028" i="2"/>
  <c r="S2028" i="2" s="1"/>
  <c r="R2022" i="2"/>
  <c r="S2022" i="2" s="1"/>
  <c r="R2017" i="2"/>
  <c r="S2017" i="2" s="1"/>
  <c r="R2012" i="2"/>
  <c r="S2012" i="2" s="1"/>
  <c r="R2006" i="2"/>
  <c r="S2006" i="2" s="1"/>
  <c r="R2001" i="2"/>
  <c r="S2001" i="2" s="1"/>
  <c r="R1996" i="2"/>
  <c r="S1996" i="2" s="1"/>
  <c r="R1990" i="2"/>
  <c r="S1990" i="2" s="1"/>
  <c r="R1985" i="2"/>
  <c r="S1985" i="2" s="1"/>
  <c r="R1980" i="2"/>
  <c r="S1980" i="2" s="1"/>
  <c r="R1974" i="2"/>
  <c r="S1974" i="2" s="1"/>
  <c r="R1969" i="2"/>
  <c r="S1969" i="2" s="1"/>
  <c r="R1964" i="2"/>
  <c r="S1964" i="2" s="1"/>
  <c r="R1958" i="2"/>
  <c r="S1958" i="2" s="1"/>
  <c r="R1953" i="2"/>
  <c r="S1953" i="2" s="1"/>
  <c r="R1948" i="2"/>
  <c r="S1948" i="2" s="1"/>
  <c r="R1942" i="2"/>
  <c r="S1942" i="2" s="1"/>
  <c r="R1937" i="2"/>
  <c r="S1937" i="2" s="1"/>
  <c r="R1932" i="2"/>
  <c r="S1932" i="2" s="1"/>
  <c r="R1926" i="2"/>
  <c r="S1926" i="2" s="1"/>
  <c r="R1921" i="2"/>
  <c r="S1921" i="2" s="1"/>
  <c r="R1916" i="2"/>
  <c r="S1916" i="2" s="1"/>
  <c r="R1910" i="2"/>
  <c r="S1910" i="2" s="1"/>
  <c r="R1905" i="2"/>
  <c r="S1905" i="2" s="1"/>
  <c r="R1900" i="2"/>
  <c r="S1900" i="2" s="1"/>
  <c r="R1894" i="2"/>
  <c r="S1894" i="2" s="1"/>
  <c r="R1889" i="2"/>
  <c r="S1889" i="2" s="1"/>
  <c r="R1884" i="2"/>
  <c r="S1884" i="2" s="1"/>
  <c r="R1878" i="2"/>
  <c r="S1878" i="2" s="1"/>
  <c r="R1873" i="2"/>
  <c r="S1873" i="2" s="1"/>
  <c r="R1868" i="2"/>
  <c r="S1868" i="2" s="1"/>
  <c r="R1862" i="2"/>
  <c r="S1862" i="2" s="1"/>
  <c r="R1857" i="2"/>
  <c r="S1857" i="2" s="1"/>
  <c r="R1852" i="2"/>
  <c r="S1852" i="2" s="1"/>
  <c r="R1846" i="2"/>
  <c r="S1846" i="2" s="1"/>
  <c r="R1841" i="2"/>
  <c r="S1841" i="2" s="1"/>
  <c r="R1836" i="2"/>
  <c r="S1836" i="2" s="1"/>
  <c r="R1830" i="2"/>
  <c r="S1830" i="2" s="1"/>
  <c r="R1825" i="2"/>
  <c r="S1825" i="2" s="1"/>
  <c r="R1820" i="2"/>
  <c r="S1820" i="2" s="1"/>
  <c r="R1814" i="2"/>
  <c r="S1814" i="2" s="1"/>
  <c r="R1809" i="2"/>
  <c r="S1809" i="2" s="1"/>
  <c r="R1804" i="2"/>
  <c r="S1804" i="2" s="1"/>
  <c r="R1798" i="2"/>
  <c r="S1798" i="2" s="1"/>
  <c r="R1793" i="2"/>
  <c r="S1793" i="2" s="1"/>
  <c r="R1788" i="2"/>
  <c r="S1788" i="2" s="1"/>
  <c r="R1782" i="2"/>
  <c r="S1782" i="2" s="1"/>
  <c r="R1777" i="2"/>
  <c r="S1777" i="2" s="1"/>
  <c r="R1772" i="2"/>
  <c r="S1772" i="2" s="1"/>
  <c r="R1766" i="2"/>
  <c r="S1766" i="2" s="1"/>
  <c r="R1761" i="2"/>
  <c r="S1761" i="2" s="1"/>
  <c r="R1756" i="2"/>
  <c r="S1756" i="2" s="1"/>
  <c r="R1750" i="2"/>
  <c r="S1750" i="2" s="1"/>
  <c r="R1745" i="2"/>
  <c r="S1745" i="2" s="1"/>
  <c r="R1740" i="2"/>
  <c r="S1740" i="2" s="1"/>
  <c r="R1734" i="2"/>
  <c r="S1734" i="2" s="1"/>
  <c r="R1730" i="2"/>
  <c r="S1730" i="2" s="1"/>
  <c r="R1726" i="2"/>
  <c r="S1726" i="2" s="1"/>
  <c r="R1722" i="2"/>
  <c r="S1722" i="2" s="1"/>
  <c r="R1718" i="2"/>
  <c r="S1718" i="2" s="1"/>
  <c r="R1714" i="2"/>
  <c r="S1714" i="2" s="1"/>
  <c r="R1710" i="2"/>
  <c r="S1710" i="2" s="1"/>
  <c r="R1706" i="2"/>
  <c r="S1706" i="2" s="1"/>
  <c r="R1702" i="2"/>
  <c r="S1702" i="2" s="1"/>
  <c r="R1698" i="2"/>
  <c r="S1698" i="2" s="1"/>
  <c r="R1694" i="2"/>
  <c r="S1694" i="2" s="1"/>
  <c r="R1690" i="2"/>
  <c r="S1690" i="2" s="1"/>
  <c r="R1686" i="2"/>
  <c r="S1686" i="2" s="1"/>
  <c r="R1682" i="2"/>
  <c r="S1682" i="2" s="1"/>
  <c r="R1678" i="2"/>
  <c r="S1678" i="2" s="1"/>
  <c r="R1674" i="2"/>
  <c r="S1674" i="2" s="1"/>
  <c r="R1670" i="2"/>
  <c r="S1670" i="2" s="1"/>
  <c r="R1666" i="2"/>
  <c r="S1666" i="2" s="1"/>
  <c r="R1662" i="2"/>
  <c r="S1662" i="2" s="1"/>
  <c r="R1658" i="2"/>
  <c r="S1658" i="2" s="1"/>
  <c r="R1654" i="2"/>
  <c r="S1654" i="2" s="1"/>
  <c r="R1650" i="2"/>
  <c r="S1650" i="2" s="1"/>
  <c r="R1646" i="2"/>
  <c r="S1646" i="2" s="1"/>
  <c r="R1642" i="2"/>
  <c r="S1642" i="2" s="1"/>
  <c r="R1638" i="2"/>
  <c r="S1638" i="2" s="1"/>
  <c r="R1634" i="2"/>
  <c r="S1634" i="2" s="1"/>
  <c r="R1630" i="2"/>
  <c r="S1630" i="2" s="1"/>
  <c r="R1626" i="2"/>
  <c r="S1626" i="2" s="1"/>
  <c r="R1622" i="2"/>
  <c r="S1622" i="2" s="1"/>
  <c r="R1618" i="2"/>
  <c r="S1618" i="2" s="1"/>
  <c r="R1614" i="2"/>
  <c r="S1614" i="2" s="1"/>
  <c r="R1610" i="2"/>
  <c r="S1610" i="2" s="1"/>
  <c r="R1606" i="2"/>
  <c r="S1606" i="2" s="1"/>
  <c r="R1602" i="2"/>
  <c r="S1602" i="2" s="1"/>
  <c r="R1598" i="2"/>
  <c r="S1598" i="2" s="1"/>
  <c r="R1594" i="2"/>
  <c r="S1594" i="2" s="1"/>
  <c r="R1590" i="2"/>
  <c r="S1590" i="2" s="1"/>
  <c r="R1586" i="2"/>
  <c r="S1586" i="2" s="1"/>
  <c r="R1582" i="2"/>
  <c r="S1582" i="2" s="1"/>
  <c r="R1578" i="2"/>
  <c r="S1578" i="2" s="1"/>
  <c r="R1574" i="2"/>
  <c r="S1574" i="2" s="1"/>
  <c r="R1570" i="2"/>
  <c r="S1570" i="2" s="1"/>
  <c r="R1566" i="2"/>
  <c r="S1566" i="2" s="1"/>
  <c r="R1562" i="2"/>
  <c r="S1562" i="2" s="1"/>
  <c r="R1558" i="2"/>
  <c r="S1558" i="2" s="1"/>
  <c r="R1554" i="2"/>
  <c r="S1554" i="2" s="1"/>
  <c r="R1550" i="2"/>
  <c r="S1550" i="2" s="1"/>
  <c r="R1546" i="2"/>
  <c r="S1546" i="2" s="1"/>
  <c r="R1542" i="2"/>
  <c r="S1542" i="2" s="1"/>
  <c r="R1538" i="2"/>
  <c r="S1538" i="2" s="1"/>
  <c r="R1534" i="2"/>
  <c r="S1534" i="2" s="1"/>
  <c r="R1530" i="2"/>
  <c r="S1530" i="2" s="1"/>
  <c r="R1526" i="2"/>
  <c r="S1526" i="2" s="1"/>
  <c r="R1522" i="2"/>
  <c r="S1522" i="2" s="1"/>
  <c r="R1518" i="2"/>
  <c r="S1518" i="2" s="1"/>
  <c r="R1514" i="2"/>
  <c r="S1514" i="2" s="1"/>
  <c r="R1510" i="2"/>
  <c r="S1510" i="2" s="1"/>
  <c r="R1506" i="2"/>
  <c r="S1506" i="2" s="1"/>
  <c r="R1502" i="2"/>
  <c r="S1502" i="2" s="1"/>
  <c r="R1498" i="2"/>
  <c r="S1498" i="2" s="1"/>
  <c r="R1494" i="2"/>
  <c r="S1494" i="2" s="1"/>
  <c r="R1490" i="2"/>
  <c r="S1490" i="2" s="1"/>
  <c r="R1486" i="2"/>
  <c r="S1486" i="2" s="1"/>
  <c r="R1482" i="2"/>
  <c r="S1482" i="2" s="1"/>
  <c r="R1478" i="2"/>
  <c r="S1478" i="2" s="1"/>
  <c r="R1474" i="2"/>
  <c r="S1474" i="2" s="1"/>
  <c r="R1470" i="2"/>
  <c r="S1470" i="2" s="1"/>
  <c r="R1466" i="2"/>
  <c r="S1466" i="2" s="1"/>
  <c r="R1462" i="2"/>
  <c r="S1462" i="2" s="1"/>
  <c r="R1458" i="2"/>
  <c r="S1458" i="2" s="1"/>
  <c r="R1454" i="2"/>
  <c r="S1454" i="2" s="1"/>
  <c r="R1450" i="2"/>
  <c r="S1450" i="2" s="1"/>
  <c r="R1446" i="2"/>
  <c r="S1446" i="2" s="1"/>
  <c r="R1442" i="2"/>
  <c r="S1442" i="2" s="1"/>
  <c r="R1438" i="2"/>
  <c r="S1438" i="2" s="1"/>
  <c r="R1434" i="2"/>
  <c r="S1434" i="2" s="1"/>
  <c r="R1430" i="2"/>
  <c r="S1430" i="2" s="1"/>
  <c r="R1426" i="2"/>
  <c r="S1426" i="2" s="1"/>
  <c r="R1422" i="2"/>
  <c r="S1422" i="2" s="1"/>
  <c r="R1418" i="2"/>
  <c r="S1418" i="2" s="1"/>
  <c r="R1414" i="2"/>
  <c r="S1414" i="2" s="1"/>
  <c r="R1410" i="2"/>
  <c r="S1410" i="2" s="1"/>
  <c r="R1406" i="2"/>
  <c r="S1406" i="2" s="1"/>
  <c r="R1402" i="2"/>
  <c r="S1402" i="2" s="1"/>
  <c r="R1398" i="2"/>
  <c r="S1398" i="2" s="1"/>
  <c r="R1394" i="2"/>
  <c r="S1394" i="2" s="1"/>
  <c r="R1390" i="2"/>
  <c r="S1390" i="2" s="1"/>
  <c r="R1386" i="2"/>
  <c r="S1386" i="2" s="1"/>
  <c r="R1382" i="2"/>
  <c r="S1382" i="2" s="1"/>
  <c r="R1378" i="2"/>
  <c r="S1378" i="2" s="1"/>
  <c r="R1374" i="2"/>
  <c r="S1374" i="2" s="1"/>
  <c r="R1370" i="2"/>
  <c r="S1370" i="2" s="1"/>
  <c r="R1366" i="2"/>
  <c r="S1366" i="2" s="1"/>
  <c r="R1362" i="2"/>
  <c r="S1362" i="2" s="1"/>
  <c r="R1358" i="2"/>
  <c r="S1358" i="2" s="1"/>
  <c r="R1354" i="2"/>
  <c r="S1354" i="2" s="1"/>
  <c r="R1350" i="2"/>
  <c r="S1350" i="2" s="1"/>
  <c r="R1346" i="2"/>
  <c r="S1346" i="2" s="1"/>
  <c r="R1342" i="2"/>
  <c r="S1342" i="2" s="1"/>
  <c r="R1338" i="2"/>
  <c r="S1338" i="2" s="1"/>
  <c r="R1334" i="2"/>
  <c r="S1334" i="2" s="1"/>
  <c r="R1330" i="2"/>
  <c r="S1330" i="2" s="1"/>
  <c r="R1326" i="2"/>
  <c r="S1326" i="2" s="1"/>
  <c r="R1322" i="2"/>
  <c r="S1322" i="2" s="1"/>
  <c r="R1318" i="2"/>
  <c r="S1318" i="2" s="1"/>
  <c r="R1314" i="2"/>
  <c r="S1314" i="2" s="1"/>
  <c r="R1310" i="2"/>
  <c r="S1310" i="2" s="1"/>
  <c r="R1306" i="2"/>
  <c r="S1306" i="2" s="1"/>
  <c r="R1302" i="2"/>
  <c r="S1302" i="2" s="1"/>
  <c r="R1298" i="2"/>
  <c r="S1298" i="2" s="1"/>
  <c r="R1294" i="2"/>
  <c r="S1294" i="2" s="1"/>
  <c r="R1290" i="2"/>
  <c r="S1290" i="2" s="1"/>
  <c r="R1286" i="2"/>
  <c r="S1286" i="2" s="1"/>
  <c r="R1282" i="2"/>
  <c r="S1282" i="2" s="1"/>
  <c r="R1278" i="2"/>
  <c r="S1278" i="2" s="1"/>
  <c r="R1274" i="2"/>
  <c r="S1274" i="2" s="1"/>
  <c r="R1270" i="2"/>
  <c r="S1270" i="2" s="1"/>
  <c r="R1266" i="2"/>
  <c r="S1266" i="2" s="1"/>
  <c r="R2508" i="2"/>
  <c r="S2508" i="2" s="1"/>
  <c r="R2497" i="2"/>
  <c r="S2497" i="2" s="1"/>
  <c r="R2488" i="2"/>
  <c r="S2488" i="2" s="1"/>
  <c r="R2481" i="2"/>
  <c r="S2481" i="2" s="1"/>
  <c r="R2474" i="2"/>
  <c r="S2474" i="2" s="1"/>
  <c r="R2466" i="2"/>
  <c r="S2466" i="2" s="1"/>
  <c r="R2460" i="2"/>
  <c r="S2460" i="2" s="1"/>
  <c r="R2453" i="2"/>
  <c r="S2453" i="2" s="1"/>
  <c r="R2445" i="2"/>
  <c r="S2445" i="2" s="1"/>
  <c r="R2438" i="2"/>
  <c r="S2438" i="2" s="1"/>
  <c r="R2432" i="2"/>
  <c r="S2432" i="2" s="1"/>
  <c r="R2424" i="2"/>
  <c r="S2424" i="2" s="1"/>
  <c r="R2417" i="2"/>
  <c r="S2417" i="2" s="1"/>
  <c r="R2410" i="2"/>
  <c r="S2410" i="2" s="1"/>
  <c r="R2405" i="2"/>
  <c r="S2405" i="2" s="1"/>
  <c r="R2400" i="2"/>
  <c r="S2400" i="2" s="1"/>
  <c r="R2394" i="2"/>
  <c r="S2394" i="2" s="1"/>
  <c r="R2389" i="2"/>
  <c r="S2389" i="2" s="1"/>
  <c r="R2384" i="2"/>
  <c r="S2384" i="2" s="1"/>
  <c r="R2378" i="2"/>
  <c r="S2378" i="2" s="1"/>
  <c r="R2373" i="2"/>
  <c r="S2373" i="2" s="1"/>
  <c r="R2368" i="2"/>
  <c r="S2368" i="2" s="1"/>
  <c r="R2362" i="2"/>
  <c r="S2362" i="2" s="1"/>
  <c r="R2357" i="2"/>
  <c r="S2357" i="2" s="1"/>
  <c r="R2352" i="2"/>
  <c r="S2352" i="2" s="1"/>
  <c r="R2346" i="2"/>
  <c r="S2346" i="2" s="1"/>
  <c r="R2341" i="2"/>
  <c r="S2341" i="2" s="1"/>
  <c r="R2336" i="2"/>
  <c r="S2336" i="2" s="1"/>
  <c r="R2330" i="2"/>
  <c r="S2330" i="2" s="1"/>
  <c r="R2325" i="2"/>
  <c r="S2325" i="2" s="1"/>
  <c r="R2320" i="2"/>
  <c r="S2320" i="2" s="1"/>
  <c r="R2314" i="2"/>
  <c r="S2314" i="2" s="1"/>
  <c r="R2309" i="2"/>
  <c r="S2309" i="2" s="1"/>
  <c r="R2304" i="2"/>
  <c r="S2304" i="2" s="1"/>
  <c r="R2298" i="2"/>
  <c r="S2298" i="2" s="1"/>
  <c r="R2293" i="2"/>
  <c r="S2293" i="2" s="1"/>
  <c r="R2288" i="2"/>
  <c r="S2288" i="2" s="1"/>
  <c r="R2282" i="2"/>
  <c r="S2282" i="2" s="1"/>
  <c r="R2277" i="2"/>
  <c r="S2277" i="2" s="1"/>
  <c r="R2272" i="2"/>
  <c r="S2272" i="2" s="1"/>
  <c r="R2266" i="2"/>
  <c r="S2266" i="2" s="1"/>
  <c r="R2261" i="2"/>
  <c r="S2261" i="2" s="1"/>
  <c r="R2256" i="2"/>
  <c r="S2256" i="2" s="1"/>
  <c r="R2250" i="2"/>
  <c r="S2250" i="2" s="1"/>
  <c r="R2245" i="2"/>
  <c r="S2245" i="2" s="1"/>
  <c r="R2240" i="2"/>
  <c r="S2240" i="2" s="1"/>
  <c r="R2234" i="2"/>
  <c r="S2234" i="2" s="1"/>
  <c r="R2229" i="2"/>
  <c r="S2229" i="2" s="1"/>
  <c r="R2224" i="2"/>
  <c r="S2224" i="2" s="1"/>
  <c r="R2218" i="2"/>
  <c r="S2218" i="2" s="1"/>
  <c r="R2213" i="2"/>
  <c r="S2213" i="2" s="1"/>
  <c r="R2208" i="2"/>
  <c r="S2208" i="2" s="1"/>
  <c r="R2202" i="2"/>
  <c r="S2202" i="2" s="1"/>
  <c r="R2197" i="2"/>
  <c r="S2197" i="2" s="1"/>
  <c r="R2192" i="2"/>
  <c r="S2192" i="2" s="1"/>
  <c r="R2186" i="2"/>
  <c r="S2186" i="2" s="1"/>
  <c r="R2181" i="2"/>
  <c r="S2181" i="2" s="1"/>
  <c r="R2176" i="2"/>
  <c r="S2176" i="2" s="1"/>
  <c r="R2170" i="2"/>
  <c r="S2170" i="2" s="1"/>
  <c r="R2165" i="2"/>
  <c r="S2165" i="2" s="1"/>
  <c r="R2160" i="2"/>
  <c r="S2160" i="2" s="1"/>
  <c r="R2154" i="2"/>
  <c r="S2154" i="2" s="1"/>
  <c r="R2149" i="2"/>
  <c r="S2149" i="2" s="1"/>
  <c r="R2144" i="2"/>
  <c r="S2144" i="2" s="1"/>
  <c r="R2138" i="2"/>
  <c r="S2138" i="2" s="1"/>
  <c r="R2133" i="2"/>
  <c r="S2133" i="2" s="1"/>
  <c r="R2128" i="2"/>
  <c r="S2128" i="2" s="1"/>
  <c r="R2122" i="2"/>
  <c r="S2122" i="2" s="1"/>
  <c r="R2117" i="2"/>
  <c r="S2117" i="2" s="1"/>
  <c r="R2112" i="2"/>
  <c r="S2112" i="2" s="1"/>
  <c r="R2106" i="2"/>
  <c r="S2106" i="2" s="1"/>
  <c r="R2101" i="2"/>
  <c r="S2101" i="2" s="1"/>
  <c r="R2096" i="2"/>
  <c r="S2096" i="2" s="1"/>
  <c r="R2090" i="2"/>
  <c r="S2090" i="2" s="1"/>
  <c r="R2085" i="2"/>
  <c r="S2085" i="2" s="1"/>
  <c r="R2080" i="2"/>
  <c r="S2080" i="2" s="1"/>
  <c r="R2074" i="2"/>
  <c r="S2074" i="2" s="1"/>
  <c r="R2069" i="2"/>
  <c r="S2069" i="2" s="1"/>
  <c r="R2064" i="2"/>
  <c r="S2064" i="2" s="1"/>
  <c r="R2058" i="2"/>
  <c r="S2058" i="2" s="1"/>
  <c r="R2053" i="2"/>
  <c r="S2053" i="2" s="1"/>
  <c r="R2048" i="2"/>
  <c r="S2048" i="2" s="1"/>
  <c r="R2042" i="2"/>
  <c r="S2042" i="2" s="1"/>
  <c r="R2037" i="2"/>
  <c r="S2037" i="2" s="1"/>
  <c r="R2032" i="2"/>
  <c r="S2032" i="2" s="1"/>
  <c r="R2026" i="2"/>
  <c r="S2026" i="2" s="1"/>
  <c r="R2021" i="2"/>
  <c r="S2021" i="2" s="1"/>
  <c r="R2016" i="2"/>
  <c r="S2016" i="2" s="1"/>
  <c r="R2010" i="2"/>
  <c r="S2010" i="2" s="1"/>
  <c r="R2005" i="2"/>
  <c r="S2005" i="2" s="1"/>
  <c r="R2000" i="2"/>
  <c r="S2000" i="2" s="1"/>
  <c r="R1994" i="2"/>
  <c r="S1994" i="2" s="1"/>
  <c r="R1989" i="2"/>
  <c r="S1989" i="2" s="1"/>
  <c r="R1984" i="2"/>
  <c r="S1984" i="2" s="1"/>
  <c r="R1978" i="2"/>
  <c r="S1978" i="2" s="1"/>
  <c r="R1973" i="2"/>
  <c r="S1973" i="2" s="1"/>
  <c r="R1968" i="2"/>
  <c r="S1968" i="2" s="1"/>
  <c r="R1962" i="2"/>
  <c r="S1962" i="2" s="1"/>
  <c r="R1957" i="2"/>
  <c r="S1957" i="2" s="1"/>
  <c r="R1952" i="2"/>
  <c r="S1952" i="2" s="1"/>
  <c r="R1946" i="2"/>
  <c r="S1946" i="2" s="1"/>
  <c r="R1941" i="2"/>
  <c r="S1941" i="2" s="1"/>
  <c r="R1936" i="2"/>
  <c r="S1936" i="2" s="1"/>
  <c r="R1930" i="2"/>
  <c r="S1930" i="2" s="1"/>
  <c r="R1925" i="2"/>
  <c r="S1925" i="2" s="1"/>
  <c r="R1920" i="2"/>
  <c r="S1920" i="2" s="1"/>
  <c r="R1914" i="2"/>
  <c r="S1914" i="2" s="1"/>
  <c r="R1909" i="2"/>
  <c r="S1909" i="2" s="1"/>
  <c r="R1904" i="2"/>
  <c r="S1904" i="2" s="1"/>
  <c r="R1898" i="2"/>
  <c r="S1898" i="2" s="1"/>
  <c r="R1893" i="2"/>
  <c r="S1893" i="2" s="1"/>
  <c r="R1888" i="2"/>
  <c r="S1888" i="2" s="1"/>
  <c r="R1882" i="2"/>
  <c r="S1882" i="2" s="1"/>
  <c r="R1877" i="2"/>
  <c r="S1877" i="2" s="1"/>
  <c r="R1872" i="2"/>
  <c r="S1872" i="2" s="1"/>
  <c r="R1866" i="2"/>
  <c r="S1866" i="2" s="1"/>
  <c r="R1861" i="2"/>
  <c r="S1861" i="2" s="1"/>
  <c r="R1856" i="2"/>
  <c r="S1856" i="2" s="1"/>
  <c r="R1850" i="2"/>
  <c r="S1850" i="2" s="1"/>
  <c r="R1845" i="2"/>
  <c r="S1845" i="2" s="1"/>
  <c r="R1840" i="2"/>
  <c r="S1840" i="2" s="1"/>
  <c r="R1834" i="2"/>
  <c r="S1834" i="2" s="1"/>
  <c r="R1829" i="2"/>
  <c r="S1829" i="2" s="1"/>
  <c r="R1824" i="2"/>
  <c r="S1824" i="2" s="1"/>
  <c r="R1818" i="2"/>
  <c r="S1818" i="2" s="1"/>
  <c r="R1813" i="2"/>
  <c r="S1813" i="2" s="1"/>
  <c r="R1808" i="2"/>
  <c r="S1808" i="2" s="1"/>
  <c r="R1802" i="2"/>
  <c r="S1802" i="2" s="1"/>
  <c r="R1797" i="2"/>
  <c r="S1797" i="2" s="1"/>
  <c r="R1792" i="2"/>
  <c r="S1792" i="2" s="1"/>
  <c r="R1786" i="2"/>
  <c r="S1786" i="2" s="1"/>
  <c r="R1781" i="2"/>
  <c r="S1781" i="2" s="1"/>
  <c r="R1776" i="2"/>
  <c r="S1776" i="2" s="1"/>
  <c r="R1770" i="2"/>
  <c r="S1770" i="2" s="1"/>
  <c r="R1765" i="2"/>
  <c r="S1765" i="2" s="1"/>
  <c r="R1760" i="2"/>
  <c r="S1760" i="2" s="1"/>
  <c r="R1754" i="2"/>
  <c r="S1754" i="2" s="1"/>
  <c r="R1749" i="2"/>
  <c r="S1749" i="2" s="1"/>
  <c r="R1744" i="2"/>
  <c r="S1744" i="2" s="1"/>
  <c r="R1738" i="2"/>
  <c r="S1738" i="2" s="1"/>
  <c r="R1733" i="2"/>
  <c r="S1733" i="2" s="1"/>
  <c r="R1729" i="2"/>
  <c r="S1729" i="2" s="1"/>
  <c r="R1725" i="2"/>
  <c r="S1725" i="2" s="1"/>
  <c r="R1721" i="2"/>
  <c r="S1721" i="2" s="1"/>
  <c r="R1717" i="2"/>
  <c r="S1717" i="2" s="1"/>
  <c r="R1713" i="2"/>
  <c r="S1713" i="2" s="1"/>
  <c r="R1709" i="2"/>
  <c r="S1709" i="2" s="1"/>
  <c r="R1705" i="2"/>
  <c r="S1705" i="2" s="1"/>
  <c r="R1701" i="2"/>
  <c r="S1701" i="2" s="1"/>
  <c r="R1697" i="2"/>
  <c r="S1697" i="2" s="1"/>
  <c r="R1693" i="2"/>
  <c r="S1693" i="2" s="1"/>
  <c r="R1689" i="2"/>
  <c r="S1689" i="2" s="1"/>
  <c r="R1685" i="2"/>
  <c r="S1685" i="2" s="1"/>
  <c r="R1681" i="2"/>
  <c r="S1681" i="2" s="1"/>
  <c r="R1677" i="2"/>
  <c r="S1677" i="2" s="1"/>
  <c r="R1673" i="2"/>
  <c r="S1673" i="2" s="1"/>
  <c r="R1669" i="2"/>
  <c r="S1669" i="2" s="1"/>
  <c r="R1665" i="2"/>
  <c r="S1665" i="2" s="1"/>
  <c r="R1661" i="2"/>
  <c r="S1661" i="2" s="1"/>
  <c r="R1657" i="2"/>
  <c r="S1657" i="2" s="1"/>
  <c r="R1653" i="2"/>
  <c r="S1653" i="2" s="1"/>
  <c r="R1649" i="2"/>
  <c r="S1649" i="2" s="1"/>
  <c r="R1645" i="2"/>
  <c r="S1645" i="2" s="1"/>
  <c r="R1641" i="2"/>
  <c r="S1641" i="2" s="1"/>
  <c r="R1637" i="2"/>
  <c r="S1637" i="2" s="1"/>
  <c r="R1633" i="2"/>
  <c r="S1633" i="2" s="1"/>
  <c r="R1629" i="2"/>
  <c r="S1629" i="2" s="1"/>
  <c r="R1625" i="2"/>
  <c r="S1625" i="2" s="1"/>
  <c r="R1621" i="2"/>
  <c r="S1621" i="2" s="1"/>
  <c r="R1617" i="2"/>
  <c r="S1617" i="2" s="1"/>
  <c r="R1613" i="2"/>
  <c r="S1613" i="2" s="1"/>
  <c r="R1609" i="2"/>
  <c r="S1609" i="2" s="1"/>
  <c r="R1605" i="2"/>
  <c r="S1605" i="2" s="1"/>
  <c r="R1601" i="2"/>
  <c r="S1601" i="2" s="1"/>
  <c r="R1597" i="2"/>
  <c r="S1597" i="2" s="1"/>
  <c r="R1593" i="2"/>
  <c r="S1593" i="2" s="1"/>
  <c r="R1589" i="2"/>
  <c r="S1589" i="2" s="1"/>
  <c r="R1585" i="2"/>
  <c r="S1585" i="2" s="1"/>
  <c r="R1581" i="2"/>
  <c r="S1581" i="2" s="1"/>
  <c r="R1577" i="2"/>
  <c r="S1577" i="2" s="1"/>
  <c r="R1573" i="2"/>
  <c r="S1573" i="2" s="1"/>
  <c r="R1569" i="2"/>
  <c r="S1569" i="2" s="1"/>
  <c r="R1565" i="2"/>
  <c r="S1565" i="2" s="1"/>
  <c r="R1561" i="2"/>
  <c r="S1561" i="2" s="1"/>
  <c r="R1557" i="2"/>
  <c r="S1557" i="2" s="1"/>
  <c r="R1553" i="2"/>
  <c r="S1553" i="2" s="1"/>
  <c r="R1549" i="2"/>
  <c r="S1549" i="2" s="1"/>
  <c r="R1545" i="2"/>
  <c r="S1545" i="2" s="1"/>
  <c r="R1541" i="2"/>
  <c r="S1541" i="2" s="1"/>
  <c r="R1537" i="2"/>
  <c r="S1537" i="2" s="1"/>
  <c r="R1533" i="2"/>
  <c r="S1533" i="2" s="1"/>
  <c r="R1529" i="2"/>
  <c r="S1529" i="2" s="1"/>
  <c r="R1525" i="2"/>
  <c r="S1525" i="2" s="1"/>
  <c r="R1521" i="2"/>
  <c r="S1521" i="2" s="1"/>
  <c r="R1517" i="2"/>
  <c r="S1517" i="2" s="1"/>
  <c r="R1513" i="2"/>
  <c r="S1513" i="2" s="1"/>
  <c r="R1509" i="2"/>
  <c r="S1509" i="2" s="1"/>
  <c r="R1505" i="2"/>
  <c r="S1505" i="2" s="1"/>
  <c r="R1501" i="2"/>
  <c r="S1501" i="2" s="1"/>
  <c r="R1497" i="2"/>
  <c r="S1497" i="2" s="1"/>
  <c r="R1493" i="2"/>
  <c r="S1493" i="2" s="1"/>
  <c r="R1489" i="2"/>
  <c r="S1489" i="2" s="1"/>
  <c r="R1485" i="2"/>
  <c r="S1485" i="2" s="1"/>
  <c r="R1481" i="2"/>
  <c r="S1481" i="2" s="1"/>
  <c r="R1477" i="2"/>
  <c r="S1477" i="2" s="1"/>
  <c r="R1473" i="2"/>
  <c r="S1473" i="2" s="1"/>
  <c r="R1469" i="2"/>
  <c r="S1469" i="2" s="1"/>
  <c r="R1465" i="2"/>
  <c r="S1465" i="2" s="1"/>
  <c r="R1461" i="2"/>
  <c r="S1461" i="2" s="1"/>
  <c r="R1457" i="2"/>
  <c r="S1457" i="2" s="1"/>
  <c r="R1453" i="2"/>
  <c r="S1453" i="2" s="1"/>
  <c r="R1449" i="2"/>
  <c r="S1449" i="2" s="1"/>
  <c r="R1445" i="2"/>
  <c r="S1445" i="2" s="1"/>
  <c r="R1441" i="2"/>
  <c r="S1441" i="2" s="1"/>
  <c r="R1437" i="2"/>
  <c r="S1437" i="2" s="1"/>
  <c r="R1433" i="2"/>
  <c r="S1433" i="2" s="1"/>
  <c r="R1429" i="2"/>
  <c r="S1429" i="2" s="1"/>
  <c r="R1425" i="2"/>
  <c r="S1425" i="2" s="1"/>
  <c r="R1421" i="2"/>
  <c r="S1421" i="2" s="1"/>
  <c r="R1417" i="2"/>
  <c r="S1417" i="2" s="1"/>
  <c r="R1413" i="2"/>
  <c r="S1413" i="2" s="1"/>
  <c r="R1409" i="2"/>
  <c r="S1409" i="2" s="1"/>
  <c r="R1405" i="2"/>
  <c r="S1405" i="2" s="1"/>
  <c r="R1401" i="2"/>
  <c r="S1401" i="2" s="1"/>
  <c r="R1397" i="2"/>
  <c r="S1397" i="2" s="1"/>
  <c r="R1393" i="2"/>
  <c r="S1393" i="2" s="1"/>
  <c r="R1389" i="2"/>
  <c r="S1389" i="2" s="1"/>
  <c r="R1385" i="2"/>
  <c r="S1385" i="2" s="1"/>
  <c r="R1381" i="2"/>
  <c r="S1381" i="2" s="1"/>
  <c r="R1377" i="2"/>
  <c r="S1377" i="2" s="1"/>
  <c r="R1373" i="2"/>
  <c r="S1373" i="2" s="1"/>
  <c r="R1369" i="2"/>
  <c r="S1369" i="2" s="1"/>
  <c r="R1365" i="2"/>
  <c r="S1365" i="2" s="1"/>
  <c r="R1361" i="2"/>
  <c r="S1361" i="2" s="1"/>
  <c r="R1357" i="2"/>
  <c r="S1357" i="2" s="1"/>
  <c r="R1353" i="2"/>
  <c r="S1353" i="2" s="1"/>
  <c r="R1349" i="2"/>
  <c r="S1349" i="2" s="1"/>
  <c r="R1345" i="2"/>
  <c r="S1345" i="2" s="1"/>
  <c r="R1341" i="2"/>
  <c r="S1341" i="2" s="1"/>
  <c r="R1337" i="2"/>
  <c r="S1337" i="2" s="1"/>
  <c r="R1333" i="2"/>
  <c r="S1333" i="2" s="1"/>
  <c r="R1329" i="2"/>
  <c r="S1329" i="2" s="1"/>
  <c r="R1325" i="2"/>
  <c r="S1325" i="2" s="1"/>
  <c r="R1321" i="2"/>
  <c r="S1321" i="2" s="1"/>
  <c r="R1317" i="2"/>
  <c r="S1317" i="2" s="1"/>
  <c r="R1313" i="2"/>
  <c r="S1313" i="2" s="1"/>
  <c r="R1309" i="2"/>
  <c r="S1309" i="2" s="1"/>
  <c r="R1305" i="2"/>
  <c r="S1305" i="2" s="1"/>
  <c r="R1301" i="2"/>
  <c r="S1301" i="2" s="1"/>
  <c r="R1297" i="2"/>
  <c r="S1297" i="2" s="1"/>
  <c r="R1293" i="2"/>
  <c r="S1293" i="2" s="1"/>
  <c r="R1289" i="2"/>
  <c r="S1289" i="2" s="1"/>
  <c r="R1285" i="2"/>
  <c r="S1285" i="2" s="1"/>
  <c r="R1281" i="2"/>
  <c r="S1281" i="2" s="1"/>
  <c r="R1277" i="2"/>
  <c r="S1277" i="2" s="1"/>
  <c r="R1273" i="2"/>
  <c r="S1273" i="2" s="1"/>
  <c r="R1269" i="2"/>
  <c r="S1269" i="2" s="1"/>
  <c r="R1265" i="2"/>
  <c r="S1265" i="2" s="1"/>
  <c r="R1261" i="2"/>
  <c r="S1261" i="2" s="1"/>
  <c r="R1257" i="2"/>
  <c r="S1257" i="2" s="1"/>
  <c r="R1253" i="2"/>
  <c r="S1253" i="2" s="1"/>
  <c r="R1249" i="2"/>
  <c r="S1249" i="2" s="1"/>
  <c r="R1245" i="2"/>
  <c r="S1245" i="2" s="1"/>
  <c r="R1241" i="2"/>
  <c r="S1241" i="2" s="1"/>
  <c r="R1237" i="2"/>
  <c r="S1237" i="2" s="1"/>
  <c r="R1233" i="2"/>
  <c r="S1233" i="2" s="1"/>
  <c r="R1229" i="2"/>
  <c r="S1229" i="2" s="1"/>
  <c r="R1225" i="2"/>
  <c r="S1225" i="2" s="1"/>
  <c r="R1221" i="2"/>
  <c r="S1221" i="2" s="1"/>
  <c r="R1217" i="2"/>
  <c r="S1217" i="2" s="1"/>
  <c r="R1213" i="2"/>
  <c r="S1213" i="2" s="1"/>
  <c r="R1209" i="2"/>
  <c r="S1209" i="2" s="1"/>
  <c r="R1205" i="2"/>
  <c r="S1205" i="2" s="1"/>
  <c r="R1201" i="2"/>
  <c r="S1201" i="2" s="1"/>
  <c r="R1197" i="2"/>
  <c r="S1197" i="2" s="1"/>
  <c r="R1193" i="2"/>
  <c r="S1193" i="2" s="1"/>
  <c r="R1189" i="2"/>
  <c r="S1189" i="2" s="1"/>
  <c r="R1185" i="2"/>
  <c r="S1185" i="2" s="1"/>
  <c r="R1181" i="2"/>
  <c r="S1181" i="2" s="1"/>
  <c r="R1177" i="2"/>
  <c r="S1177" i="2" s="1"/>
  <c r="R1173" i="2"/>
  <c r="S1173" i="2" s="1"/>
  <c r="R1169" i="2"/>
  <c r="S1169" i="2" s="1"/>
  <c r="R1165" i="2"/>
  <c r="S1165" i="2" s="1"/>
  <c r="R1161" i="2"/>
  <c r="S1161" i="2" s="1"/>
  <c r="R1157" i="2"/>
  <c r="S1157" i="2" s="1"/>
  <c r="R1153" i="2"/>
  <c r="S1153" i="2" s="1"/>
  <c r="R1149" i="2"/>
  <c r="S1149" i="2" s="1"/>
  <c r="R1145" i="2"/>
  <c r="S1145" i="2" s="1"/>
  <c r="R1141" i="2"/>
  <c r="S1141" i="2" s="1"/>
  <c r="R1137" i="2"/>
  <c r="S1137" i="2" s="1"/>
  <c r="R1133" i="2"/>
  <c r="S1133" i="2" s="1"/>
  <c r="R1129" i="2"/>
  <c r="S1129" i="2" s="1"/>
  <c r="R1125" i="2"/>
  <c r="S1125" i="2" s="1"/>
  <c r="R1121" i="2"/>
  <c r="S1121" i="2" s="1"/>
  <c r="R1117" i="2"/>
  <c r="S1117" i="2" s="1"/>
  <c r="R1113" i="2"/>
  <c r="S1113" i="2" s="1"/>
  <c r="R1109" i="2"/>
  <c r="S1109" i="2" s="1"/>
  <c r="R1105" i="2"/>
  <c r="S1105" i="2" s="1"/>
  <c r="R1101" i="2"/>
  <c r="S1101" i="2" s="1"/>
  <c r="R1097" i="2"/>
  <c r="S1097" i="2" s="1"/>
  <c r="R1093" i="2"/>
  <c r="S1093" i="2" s="1"/>
  <c r="R1089" i="2"/>
  <c r="S1089" i="2" s="1"/>
  <c r="R1085" i="2"/>
  <c r="S1085" i="2" s="1"/>
  <c r="R1081" i="2"/>
  <c r="S1081" i="2" s="1"/>
  <c r="R1077" i="2"/>
  <c r="S1077" i="2" s="1"/>
  <c r="R1073" i="2"/>
  <c r="S1073" i="2" s="1"/>
  <c r="R1069" i="2"/>
  <c r="S1069" i="2" s="1"/>
  <c r="R1065" i="2"/>
  <c r="S1065" i="2" s="1"/>
  <c r="R1061" i="2"/>
  <c r="S1061" i="2" s="1"/>
  <c r="R1057" i="2"/>
  <c r="S1057" i="2" s="1"/>
  <c r="R1053" i="2"/>
  <c r="S1053" i="2" s="1"/>
  <c r="R1049" i="2"/>
  <c r="S1049" i="2" s="1"/>
  <c r="R1045" i="2"/>
  <c r="S1045" i="2" s="1"/>
  <c r="R1041" i="2"/>
  <c r="S1041" i="2" s="1"/>
  <c r="R1037" i="2"/>
  <c r="S1037" i="2" s="1"/>
  <c r="R1033" i="2"/>
  <c r="S1033" i="2" s="1"/>
  <c r="R1029" i="2"/>
  <c r="S1029" i="2" s="1"/>
  <c r="R1025" i="2"/>
  <c r="S1025" i="2" s="1"/>
  <c r="R1021" i="2"/>
  <c r="S1021" i="2" s="1"/>
  <c r="R1017" i="2"/>
  <c r="S1017" i="2" s="1"/>
  <c r="R1013" i="2"/>
  <c r="S1013" i="2" s="1"/>
  <c r="R1009" i="2"/>
  <c r="S1009" i="2" s="1"/>
  <c r="R1005" i="2"/>
  <c r="S1005" i="2" s="1"/>
  <c r="R1001" i="2"/>
  <c r="S1001" i="2" s="1"/>
  <c r="R997" i="2"/>
  <c r="S997" i="2" s="1"/>
  <c r="R993" i="2"/>
  <c r="S993" i="2" s="1"/>
  <c r="R989" i="2"/>
  <c r="S989" i="2" s="1"/>
  <c r="R985" i="2"/>
  <c r="S985" i="2" s="1"/>
  <c r="R981" i="2"/>
  <c r="S981" i="2" s="1"/>
  <c r="R977" i="2"/>
  <c r="S977" i="2" s="1"/>
  <c r="R973" i="2"/>
  <c r="S973" i="2" s="1"/>
  <c r="R969" i="2"/>
  <c r="S969" i="2" s="1"/>
  <c r="R965" i="2"/>
  <c r="S965" i="2" s="1"/>
  <c r="R961" i="2"/>
  <c r="S961" i="2" s="1"/>
  <c r="R957" i="2"/>
  <c r="S957" i="2" s="1"/>
  <c r="R953" i="2"/>
  <c r="S953" i="2" s="1"/>
  <c r="R949" i="2"/>
  <c r="S949" i="2" s="1"/>
  <c r="R945" i="2"/>
  <c r="S945" i="2" s="1"/>
  <c r="R941" i="2"/>
  <c r="S941" i="2" s="1"/>
  <c r="R937" i="2"/>
  <c r="S937" i="2" s="1"/>
  <c r="R933" i="2"/>
  <c r="S933" i="2" s="1"/>
  <c r="R929" i="2"/>
  <c r="S929" i="2" s="1"/>
  <c r="R925" i="2"/>
  <c r="S925" i="2" s="1"/>
  <c r="R921" i="2"/>
  <c r="S921" i="2" s="1"/>
  <c r="R917" i="2"/>
  <c r="S917" i="2" s="1"/>
  <c r="R913" i="2"/>
  <c r="S913" i="2" s="1"/>
  <c r="R909" i="2"/>
  <c r="S909" i="2" s="1"/>
  <c r="R905" i="2"/>
  <c r="S905" i="2" s="1"/>
  <c r="R901" i="2"/>
  <c r="S901" i="2" s="1"/>
  <c r="R897" i="2"/>
  <c r="S897" i="2" s="1"/>
  <c r="R893" i="2"/>
  <c r="S893" i="2" s="1"/>
  <c r="R889" i="2"/>
  <c r="S889" i="2" s="1"/>
  <c r="R885" i="2"/>
  <c r="S885" i="2" s="1"/>
  <c r="R881" i="2"/>
  <c r="S881" i="2" s="1"/>
  <c r="R877" i="2"/>
  <c r="S877" i="2" s="1"/>
  <c r="R873" i="2"/>
  <c r="S873" i="2" s="1"/>
  <c r="R869" i="2"/>
  <c r="S869" i="2" s="1"/>
  <c r="R865" i="2"/>
  <c r="S865" i="2" s="1"/>
  <c r="R861" i="2"/>
  <c r="S861" i="2" s="1"/>
  <c r="R857" i="2"/>
  <c r="S857" i="2" s="1"/>
  <c r="R853" i="2"/>
  <c r="S853" i="2" s="1"/>
  <c r="R849" i="2"/>
  <c r="S849" i="2" s="1"/>
  <c r="R845" i="2"/>
  <c r="S845" i="2" s="1"/>
  <c r="R841" i="2"/>
  <c r="S841" i="2" s="1"/>
  <c r="R837" i="2"/>
  <c r="S837" i="2" s="1"/>
  <c r="R833" i="2"/>
  <c r="S833" i="2" s="1"/>
  <c r="R829" i="2"/>
  <c r="S829" i="2" s="1"/>
  <c r="R825" i="2"/>
  <c r="S825" i="2" s="1"/>
  <c r="R821" i="2"/>
  <c r="S821" i="2" s="1"/>
  <c r="R817" i="2"/>
  <c r="S817" i="2" s="1"/>
  <c r="R813" i="2"/>
  <c r="S813" i="2" s="1"/>
  <c r="R809" i="2"/>
  <c r="S809" i="2" s="1"/>
  <c r="R805" i="2"/>
  <c r="S805" i="2" s="1"/>
  <c r="R801" i="2"/>
  <c r="S801" i="2" s="1"/>
  <c r="R797" i="2"/>
  <c r="S797" i="2" s="1"/>
  <c r="R793" i="2"/>
  <c r="S793" i="2" s="1"/>
  <c r="R789" i="2"/>
  <c r="S789" i="2" s="1"/>
  <c r="R785" i="2"/>
  <c r="S785" i="2" s="1"/>
  <c r="R781" i="2"/>
  <c r="S781" i="2" s="1"/>
  <c r="R777" i="2"/>
  <c r="S777" i="2" s="1"/>
  <c r="R773" i="2"/>
  <c r="S773" i="2" s="1"/>
  <c r="R769" i="2"/>
  <c r="S769" i="2" s="1"/>
  <c r="R765" i="2"/>
  <c r="S765" i="2" s="1"/>
  <c r="R761" i="2"/>
  <c r="S761" i="2" s="1"/>
  <c r="R757" i="2"/>
  <c r="S757" i="2" s="1"/>
  <c r="R753" i="2"/>
  <c r="S753" i="2" s="1"/>
  <c r="R749" i="2"/>
  <c r="S749" i="2" s="1"/>
  <c r="R745" i="2"/>
  <c r="S745" i="2" s="1"/>
  <c r="R741" i="2"/>
  <c r="S741" i="2" s="1"/>
  <c r="R737" i="2"/>
  <c r="S737" i="2" s="1"/>
  <c r="R733" i="2"/>
  <c r="S733" i="2" s="1"/>
  <c r="R729" i="2"/>
  <c r="S729" i="2" s="1"/>
  <c r="R725" i="2"/>
  <c r="S725" i="2" s="1"/>
  <c r="R11" i="2"/>
  <c r="R15" i="2"/>
  <c r="S15" i="2" s="1"/>
  <c r="R19" i="2"/>
  <c r="S19" i="2" s="1"/>
  <c r="R23" i="2"/>
  <c r="S23" i="2" s="1"/>
  <c r="R27" i="2"/>
  <c r="S27" i="2" s="1"/>
  <c r="R31" i="2"/>
  <c r="S31" i="2" s="1"/>
  <c r="R35" i="2"/>
  <c r="S35" i="2" s="1"/>
  <c r="R39" i="2"/>
  <c r="S39" i="2" s="1"/>
  <c r="R43" i="2"/>
  <c r="S43" i="2" s="1"/>
  <c r="R47" i="2"/>
  <c r="S47" i="2" s="1"/>
  <c r="R51" i="2"/>
  <c r="S51" i="2" s="1"/>
  <c r="R55" i="2"/>
  <c r="S55" i="2" s="1"/>
  <c r="R59" i="2"/>
  <c r="S59" i="2" s="1"/>
  <c r="R63" i="2"/>
  <c r="S63" i="2" s="1"/>
  <c r="R67" i="2"/>
  <c r="S67" i="2" s="1"/>
  <c r="R71" i="2"/>
  <c r="S71" i="2" s="1"/>
  <c r="R75" i="2"/>
  <c r="S75" i="2" s="1"/>
  <c r="R79" i="2"/>
  <c r="S79" i="2" s="1"/>
  <c r="R83" i="2"/>
  <c r="S83" i="2" s="1"/>
  <c r="R87" i="2"/>
  <c r="S87" i="2" s="1"/>
  <c r="R91" i="2"/>
  <c r="S91" i="2" s="1"/>
  <c r="R95" i="2"/>
  <c r="S95" i="2" s="1"/>
  <c r="R99" i="2"/>
  <c r="S99" i="2" s="1"/>
  <c r="R103" i="2"/>
  <c r="S103" i="2" s="1"/>
  <c r="R107" i="2"/>
  <c r="S107" i="2" s="1"/>
  <c r="R111" i="2"/>
  <c r="S111" i="2" s="1"/>
  <c r="R115" i="2"/>
  <c r="S115" i="2" s="1"/>
  <c r="R119" i="2"/>
  <c r="S119" i="2" s="1"/>
  <c r="R123" i="2"/>
  <c r="S123" i="2" s="1"/>
  <c r="R127" i="2"/>
  <c r="S127" i="2" s="1"/>
  <c r="R131" i="2"/>
  <c r="S131" i="2" s="1"/>
  <c r="R135" i="2"/>
  <c r="S135" i="2" s="1"/>
  <c r="R139" i="2"/>
  <c r="S139" i="2" s="1"/>
  <c r="R143" i="2"/>
  <c r="S143" i="2" s="1"/>
  <c r="R147" i="2"/>
  <c r="S147" i="2" s="1"/>
  <c r="R151" i="2"/>
  <c r="S151" i="2" s="1"/>
  <c r="R155" i="2"/>
  <c r="S155" i="2" s="1"/>
  <c r="R159" i="2"/>
  <c r="S159" i="2" s="1"/>
  <c r="R163" i="2"/>
  <c r="S163" i="2" s="1"/>
  <c r="R167" i="2"/>
  <c r="S167" i="2" s="1"/>
  <c r="R171" i="2"/>
  <c r="S171" i="2" s="1"/>
  <c r="R175" i="2"/>
  <c r="S175" i="2" s="1"/>
  <c r="R179" i="2"/>
  <c r="S179" i="2" s="1"/>
  <c r="R183" i="2"/>
  <c r="S183" i="2" s="1"/>
  <c r="R187" i="2"/>
  <c r="S187" i="2" s="1"/>
  <c r="R191" i="2"/>
  <c r="S191" i="2" s="1"/>
  <c r="R195" i="2"/>
  <c r="S195" i="2" s="1"/>
  <c r="R199" i="2"/>
  <c r="S199" i="2" s="1"/>
  <c r="R203" i="2"/>
  <c r="S203" i="2" s="1"/>
  <c r="R207" i="2"/>
  <c r="S207" i="2" s="1"/>
  <c r="R211" i="2"/>
  <c r="S211" i="2" s="1"/>
  <c r="R215" i="2"/>
  <c r="S215" i="2" s="1"/>
  <c r="R219" i="2"/>
  <c r="S219" i="2" s="1"/>
  <c r="R223" i="2"/>
  <c r="S223" i="2" s="1"/>
  <c r="R227" i="2"/>
  <c r="S227" i="2" s="1"/>
  <c r="R231" i="2"/>
  <c r="S231" i="2" s="1"/>
  <c r="R235" i="2"/>
  <c r="S235" i="2" s="1"/>
  <c r="R239" i="2"/>
  <c r="S239" i="2" s="1"/>
  <c r="R243" i="2"/>
  <c r="S243" i="2" s="1"/>
  <c r="R247" i="2"/>
  <c r="S247" i="2" s="1"/>
  <c r="R251" i="2"/>
  <c r="S251" i="2" s="1"/>
  <c r="R255" i="2"/>
  <c r="S255" i="2" s="1"/>
  <c r="R259" i="2"/>
  <c r="S259" i="2" s="1"/>
  <c r="R263" i="2"/>
  <c r="S263" i="2" s="1"/>
  <c r="R267" i="2"/>
  <c r="S267" i="2" s="1"/>
  <c r="R271" i="2"/>
  <c r="S271" i="2" s="1"/>
  <c r="R275" i="2"/>
  <c r="S275" i="2" s="1"/>
  <c r="R279" i="2"/>
  <c r="S279" i="2" s="1"/>
  <c r="R283" i="2"/>
  <c r="S283" i="2" s="1"/>
  <c r="R287" i="2"/>
  <c r="S287" i="2" s="1"/>
  <c r="R291" i="2"/>
  <c r="S291" i="2" s="1"/>
  <c r="R295" i="2"/>
  <c r="S295" i="2" s="1"/>
  <c r="R299" i="2"/>
  <c r="S299" i="2" s="1"/>
  <c r="R303" i="2"/>
  <c r="S303" i="2" s="1"/>
  <c r="R307" i="2"/>
  <c r="S307" i="2" s="1"/>
  <c r="R311" i="2"/>
  <c r="S311" i="2" s="1"/>
  <c r="R315" i="2"/>
  <c r="S315" i="2" s="1"/>
  <c r="R319" i="2"/>
  <c r="S319" i="2" s="1"/>
  <c r="R323" i="2"/>
  <c r="S323" i="2" s="1"/>
  <c r="R327" i="2"/>
  <c r="S327" i="2" s="1"/>
  <c r="R331" i="2"/>
  <c r="S331" i="2" s="1"/>
  <c r="R335" i="2"/>
  <c r="S335" i="2" s="1"/>
  <c r="R339" i="2"/>
  <c r="S339" i="2" s="1"/>
  <c r="R343" i="2"/>
  <c r="S343" i="2" s="1"/>
  <c r="R347" i="2"/>
  <c r="S347" i="2" s="1"/>
  <c r="R351" i="2"/>
  <c r="S351" i="2" s="1"/>
  <c r="R355" i="2"/>
  <c r="S355" i="2" s="1"/>
  <c r="R359" i="2"/>
  <c r="S359" i="2" s="1"/>
  <c r="R363" i="2"/>
  <c r="S363" i="2" s="1"/>
  <c r="R367" i="2"/>
  <c r="S367" i="2" s="1"/>
  <c r="R371" i="2"/>
  <c r="S371" i="2" s="1"/>
  <c r="R375" i="2"/>
  <c r="S375" i="2" s="1"/>
  <c r="R379" i="2"/>
  <c r="S379" i="2" s="1"/>
  <c r="R383" i="2"/>
  <c r="S383" i="2" s="1"/>
  <c r="R387" i="2"/>
  <c r="S387" i="2" s="1"/>
  <c r="R391" i="2"/>
  <c r="S391" i="2" s="1"/>
  <c r="R395" i="2"/>
  <c r="S395" i="2" s="1"/>
  <c r="R399" i="2"/>
  <c r="S399" i="2" s="1"/>
  <c r="R403" i="2"/>
  <c r="S403" i="2" s="1"/>
  <c r="R407" i="2"/>
  <c r="S407" i="2" s="1"/>
  <c r="R411" i="2"/>
  <c r="S411" i="2" s="1"/>
  <c r="R415" i="2"/>
  <c r="S415" i="2" s="1"/>
  <c r="R419" i="2"/>
  <c r="S419" i="2" s="1"/>
  <c r="R423" i="2"/>
  <c r="S423" i="2" s="1"/>
  <c r="R427" i="2"/>
  <c r="S427" i="2" s="1"/>
  <c r="R431" i="2"/>
  <c r="S431" i="2" s="1"/>
  <c r="R435" i="2"/>
  <c r="S435" i="2" s="1"/>
  <c r="R439" i="2"/>
  <c r="S439" i="2" s="1"/>
  <c r="R443" i="2"/>
  <c r="S443" i="2" s="1"/>
  <c r="R447" i="2"/>
  <c r="S447" i="2" s="1"/>
  <c r="R451" i="2"/>
  <c r="S451" i="2" s="1"/>
  <c r="R455" i="2"/>
  <c r="S455" i="2" s="1"/>
  <c r="R459" i="2"/>
  <c r="S459" i="2" s="1"/>
  <c r="R463" i="2"/>
  <c r="S463" i="2" s="1"/>
  <c r="R467" i="2"/>
  <c r="S467" i="2" s="1"/>
  <c r="R471" i="2"/>
  <c r="S471" i="2" s="1"/>
  <c r="R475" i="2"/>
  <c r="S475" i="2" s="1"/>
  <c r="R479" i="2"/>
  <c r="S479" i="2" s="1"/>
  <c r="R483" i="2"/>
  <c r="S483" i="2" s="1"/>
  <c r="R487" i="2"/>
  <c r="S487" i="2" s="1"/>
  <c r="R491" i="2"/>
  <c r="S491" i="2" s="1"/>
  <c r="R495" i="2"/>
  <c r="S495" i="2" s="1"/>
  <c r="R499" i="2"/>
  <c r="S499" i="2" s="1"/>
  <c r="R503" i="2"/>
  <c r="S503" i="2" s="1"/>
  <c r="R507" i="2"/>
  <c r="S507" i="2" s="1"/>
  <c r="R511" i="2"/>
  <c r="S511" i="2" s="1"/>
  <c r="R515" i="2"/>
  <c r="S515" i="2" s="1"/>
  <c r="R519" i="2"/>
  <c r="S519" i="2" s="1"/>
  <c r="R523" i="2"/>
  <c r="S523" i="2" s="1"/>
  <c r="R527" i="2"/>
  <c r="S527" i="2" s="1"/>
  <c r="R531" i="2"/>
  <c r="S531" i="2" s="1"/>
  <c r="R535" i="2"/>
  <c r="S535" i="2" s="1"/>
  <c r="R539" i="2"/>
  <c r="S539" i="2" s="1"/>
  <c r="R543" i="2"/>
  <c r="S543" i="2" s="1"/>
  <c r="R547" i="2"/>
  <c r="S547" i="2" s="1"/>
  <c r="R551" i="2"/>
  <c r="S551" i="2" s="1"/>
  <c r="R555" i="2"/>
  <c r="S555" i="2" s="1"/>
  <c r="R559" i="2"/>
  <c r="S559" i="2" s="1"/>
  <c r="R563" i="2"/>
  <c r="S563" i="2" s="1"/>
  <c r="R567" i="2"/>
  <c r="S567" i="2" s="1"/>
  <c r="R571" i="2"/>
  <c r="S571" i="2" s="1"/>
  <c r="R575" i="2"/>
  <c r="S575" i="2" s="1"/>
  <c r="R579" i="2"/>
  <c r="S579" i="2" s="1"/>
  <c r="R583" i="2"/>
  <c r="S583" i="2" s="1"/>
  <c r="R587" i="2"/>
  <c r="S587" i="2" s="1"/>
  <c r="R591" i="2"/>
  <c r="S591" i="2" s="1"/>
  <c r="R595" i="2"/>
  <c r="S595" i="2" s="1"/>
  <c r="R599" i="2"/>
  <c r="S599" i="2" s="1"/>
  <c r="R603" i="2"/>
  <c r="S603" i="2" s="1"/>
  <c r="R607" i="2"/>
  <c r="S607" i="2" s="1"/>
  <c r="R611" i="2"/>
  <c r="S611" i="2" s="1"/>
  <c r="R615" i="2"/>
  <c r="S615" i="2" s="1"/>
  <c r="R619" i="2"/>
  <c r="S619" i="2" s="1"/>
  <c r="R623" i="2"/>
  <c r="S623" i="2" s="1"/>
  <c r="R627" i="2"/>
  <c r="S627" i="2" s="1"/>
  <c r="R631" i="2"/>
  <c r="S631" i="2" s="1"/>
  <c r="R635" i="2"/>
  <c r="S635" i="2" s="1"/>
  <c r="R639" i="2"/>
  <c r="S639" i="2" s="1"/>
  <c r="R643" i="2"/>
  <c r="S643" i="2" s="1"/>
  <c r="R647" i="2"/>
  <c r="S647" i="2" s="1"/>
  <c r="R651" i="2"/>
  <c r="S651" i="2" s="1"/>
  <c r="R655" i="2"/>
  <c r="S655" i="2" s="1"/>
  <c r="R659" i="2"/>
  <c r="S659" i="2" s="1"/>
  <c r="R663" i="2"/>
  <c r="S663" i="2" s="1"/>
  <c r="R667" i="2"/>
  <c r="S667" i="2" s="1"/>
  <c r="R671" i="2"/>
  <c r="S671" i="2" s="1"/>
  <c r="R675" i="2"/>
  <c r="S675" i="2" s="1"/>
  <c r="R679" i="2"/>
  <c r="S679" i="2" s="1"/>
  <c r="R683" i="2"/>
  <c r="S683" i="2" s="1"/>
  <c r="R687" i="2"/>
  <c r="S687" i="2" s="1"/>
  <c r="R691" i="2"/>
  <c r="S691" i="2" s="1"/>
  <c r="R695" i="2"/>
  <c r="S695" i="2" s="1"/>
  <c r="R699" i="2"/>
  <c r="S699" i="2" s="1"/>
  <c r="R703" i="2"/>
  <c r="S703" i="2" s="1"/>
  <c r="R707" i="2"/>
  <c r="S707" i="2" s="1"/>
  <c r="R711" i="2"/>
  <c r="S711" i="2" s="1"/>
  <c r="R715" i="2"/>
  <c r="S715" i="2" s="1"/>
  <c r="R719" i="2"/>
  <c r="S719" i="2" s="1"/>
  <c r="R723" i="2"/>
  <c r="S723" i="2" s="1"/>
  <c r="R728" i="2"/>
  <c r="S728" i="2" s="1"/>
  <c r="R734" i="2"/>
  <c r="S734" i="2" s="1"/>
  <c r="R739" i="2"/>
  <c r="S739" i="2" s="1"/>
  <c r="R744" i="2"/>
  <c r="S744" i="2" s="1"/>
  <c r="R750" i="2"/>
  <c r="S750" i="2" s="1"/>
  <c r="R755" i="2"/>
  <c r="S755" i="2" s="1"/>
  <c r="R760" i="2"/>
  <c r="S760" i="2" s="1"/>
  <c r="R766" i="2"/>
  <c r="S766" i="2" s="1"/>
  <c r="R771" i="2"/>
  <c r="S771" i="2" s="1"/>
  <c r="R776" i="2"/>
  <c r="S776" i="2" s="1"/>
  <c r="R782" i="2"/>
  <c r="S782" i="2" s="1"/>
  <c r="R787" i="2"/>
  <c r="S787" i="2" s="1"/>
  <c r="R792" i="2"/>
  <c r="S792" i="2" s="1"/>
  <c r="R798" i="2"/>
  <c r="S798" i="2" s="1"/>
  <c r="R803" i="2"/>
  <c r="S803" i="2" s="1"/>
  <c r="R808" i="2"/>
  <c r="S808" i="2" s="1"/>
  <c r="R814" i="2"/>
  <c r="S814" i="2" s="1"/>
  <c r="R819" i="2"/>
  <c r="S819" i="2" s="1"/>
  <c r="R824" i="2"/>
  <c r="S824" i="2" s="1"/>
  <c r="R830" i="2"/>
  <c r="S830" i="2" s="1"/>
  <c r="R835" i="2"/>
  <c r="S835" i="2" s="1"/>
  <c r="R840" i="2"/>
  <c r="S840" i="2" s="1"/>
  <c r="R846" i="2"/>
  <c r="S846" i="2" s="1"/>
  <c r="R851" i="2"/>
  <c r="S851" i="2" s="1"/>
  <c r="R856" i="2"/>
  <c r="S856" i="2" s="1"/>
  <c r="R862" i="2"/>
  <c r="S862" i="2" s="1"/>
  <c r="R867" i="2"/>
  <c r="S867" i="2" s="1"/>
  <c r="R872" i="2"/>
  <c r="S872" i="2" s="1"/>
  <c r="R878" i="2"/>
  <c r="S878" i="2" s="1"/>
  <c r="R883" i="2"/>
  <c r="S883" i="2" s="1"/>
  <c r="R888" i="2"/>
  <c r="S888" i="2" s="1"/>
  <c r="R894" i="2"/>
  <c r="S894" i="2" s="1"/>
  <c r="R899" i="2"/>
  <c r="S899" i="2" s="1"/>
  <c r="R904" i="2"/>
  <c r="S904" i="2" s="1"/>
  <c r="R910" i="2"/>
  <c r="S910" i="2" s="1"/>
  <c r="R915" i="2"/>
  <c r="S915" i="2" s="1"/>
  <c r="R920" i="2"/>
  <c r="S920" i="2" s="1"/>
  <c r="R926" i="2"/>
  <c r="S926" i="2" s="1"/>
  <c r="R931" i="2"/>
  <c r="S931" i="2" s="1"/>
  <c r="R936" i="2"/>
  <c r="S936" i="2" s="1"/>
  <c r="R942" i="2"/>
  <c r="S942" i="2" s="1"/>
  <c r="R947" i="2"/>
  <c r="S947" i="2" s="1"/>
  <c r="R952" i="2"/>
  <c r="S952" i="2" s="1"/>
  <c r="R958" i="2"/>
  <c r="S958" i="2" s="1"/>
  <c r="R963" i="2"/>
  <c r="S963" i="2" s="1"/>
  <c r="R968" i="2"/>
  <c r="S968" i="2" s="1"/>
  <c r="R974" i="2"/>
  <c r="S974" i="2" s="1"/>
  <c r="R979" i="2"/>
  <c r="S979" i="2" s="1"/>
  <c r="R984" i="2"/>
  <c r="S984" i="2" s="1"/>
  <c r="R990" i="2"/>
  <c r="S990" i="2" s="1"/>
  <c r="R995" i="2"/>
  <c r="S995" i="2" s="1"/>
  <c r="R1000" i="2"/>
  <c r="S1000" i="2" s="1"/>
  <c r="R1006" i="2"/>
  <c r="S1006" i="2" s="1"/>
  <c r="R1011" i="2"/>
  <c r="S1011" i="2" s="1"/>
  <c r="R1016" i="2"/>
  <c r="S1016" i="2" s="1"/>
  <c r="R1022" i="2"/>
  <c r="S1022" i="2" s="1"/>
  <c r="R1027" i="2"/>
  <c r="S1027" i="2" s="1"/>
  <c r="R1032" i="2"/>
  <c r="S1032" i="2" s="1"/>
  <c r="R1038" i="2"/>
  <c r="S1038" i="2" s="1"/>
  <c r="R1043" i="2"/>
  <c r="S1043" i="2" s="1"/>
  <c r="R1048" i="2"/>
  <c r="S1048" i="2" s="1"/>
  <c r="R1054" i="2"/>
  <c r="S1054" i="2" s="1"/>
  <c r="R1059" i="2"/>
  <c r="S1059" i="2" s="1"/>
  <c r="R1064" i="2"/>
  <c r="S1064" i="2" s="1"/>
  <c r="R1070" i="2"/>
  <c r="S1070" i="2" s="1"/>
  <c r="R1075" i="2"/>
  <c r="S1075" i="2" s="1"/>
  <c r="R1080" i="2"/>
  <c r="S1080" i="2" s="1"/>
  <c r="R1086" i="2"/>
  <c r="S1086" i="2" s="1"/>
  <c r="R1091" i="2"/>
  <c r="S1091" i="2" s="1"/>
  <c r="R1096" i="2"/>
  <c r="S1096" i="2" s="1"/>
  <c r="R1102" i="2"/>
  <c r="S1102" i="2" s="1"/>
  <c r="R1107" i="2"/>
  <c r="S1107" i="2" s="1"/>
  <c r="R1112" i="2"/>
  <c r="S1112" i="2" s="1"/>
  <c r="R1118" i="2"/>
  <c r="S1118" i="2" s="1"/>
  <c r="R1123" i="2"/>
  <c r="S1123" i="2" s="1"/>
  <c r="R1128" i="2"/>
  <c r="S1128" i="2" s="1"/>
  <c r="R1134" i="2"/>
  <c r="S1134" i="2" s="1"/>
  <c r="R1139" i="2"/>
  <c r="S1139" i="2" s="1"/>
  <c r="R1144" i="2"/>
  <c r="S1144" i="2" s="1"/>
  <c r="R1150" i="2"/>
  <c r="S1150" i="2" s="1"/>
  <c r="R1155" i="2"/>
  <c r="S1155" i="2" s="1"/>
  <c r="R1160" i="2"/>
  <c r="S1160" i="2" s="1"/>
  <c r="R1166" i="2"/>
  <c r="S1166" i="2" s="1"/>
  <c r="R1171" i="2"/>
  <c r="S1171" i="2" s="1"/>
  <c r="R1176" i="2"/>
  <c r="S1176" i="2" s="1"/>
  <c r="R1182" i="2"/>
  <c r="S1182" i="2" s="1"/>
  <c r="R1187" i="2"/>
  <c r="S1187" i="2" s="1"/>
  <c r="R1192" i="2"/>
  <c r="S1192" i="2" s="1"/>
  <c r="R1198" i="2"/>
  <c r="S1198" i="2" s="1"/>
  <c r="R1203" i="2"/>
  <c r="S1203" i="2" s="1"/>
  <c r="R1208" i="2"/>
  <c r="S1208" i="2" s="1"/>
  <c r="R1214" i="2"/>
  <c r="S1214" i="2" s="1"/>
  <c r="R1219" i="2"/>
  <c r="S1219" i="2" s="1"/>
  <c r="R1224" i="2"/>
  <c r="S1224" i="2" s="1"/>
  <c r="R1230" i="2"/>
  <c r="S1230" i="2" s="1"/>
  <c r="R1235" i="2"/>
  <c r="S1235" i="2" s="1"/>
  <c r="R1240" i="2"/>
  <c r="S1240" i="2" s="1"/>
  <c r="R1246" i="2"/>
  <c r="S1246" i="2" s="1"/>
  <c r="R1251" i="2"/>
  <c r="S1251" i="2" s="1"/>
  <c r="R1256" i="2"/>
  <c r="S1256" i="2" s="1"/>
  <c r="R1262" i="2"/>
  <c r="S1262" i="2" s="1"/>
  <c r="R1268" i="2"/>
  <c r="S1268" i="2" s="1"/>
  <c r="R1276" i="2"/>
  <c r="S1276" i="2" s="1"/>
  <c r="R1284" i="2"/>
  <c r="S1284" i="2" s="1"/>
  <c r="R1292" i="2"/>
  <c r="S1292" i="2" s="1"/>
  <c r="R1300" i="2"/>
  <c r="S1300" i="2" s="1"/>
  <c r="R1308" i="2"/>
  <c r="S1308" i="2" s="1"/>
  <c r="R1316" i="2"/>
  <c r="S1316" i="2" s="1"/>
  <c r="R1324" i="2"/>
  <c r="S1324" i="2" s="1"/>
  <c r="R1332" i="2"/>
  <c r="S1332" i="2" s="1"/>
  <c r="R1340" i="2"/>
  <c r="S1340" i="2" s="1"/>
  <c r="R1348" i="2"/>
  <c r="S1348" i="2" s="1"/>
  <c r="R1356" i="2"/>
  <c r="S1356" i="2" s="1"/>
  <c r="R1364" i="2"/>
  <c r="S1364" i="2" s="1"/>
  <c r="R1372" i="2"/>
  <c r="S1372" i="2" s="1"/>
  <c r="R1380" i="2"/>
  <c r="S1380" i="2" s="1"/>
  <c r="R1388" i="2"/>
  <c r="S1388" i="2" s="1"/>
  <c r="R1396" i="2"/>
  <c r="S1396" i="2" s="1"/>
  <c r="R1404" i="2"/>
  <c r="S1404" i="2" s="1"/>
  <c r="R1412" i="2"/>
  <c r="S1412" i="2" s="1"/>
  <c r="R1420" i="2"/>
  <c r="S1420" i="2" s="1"/>
  <c r="R1428" i="2"/>
  <c r="S1428" i="2" s="1"/>
  <c r="R1436" i="2"/>
  <c r="S1436" i="2" s="1"/>
  <c r="R1444" i="2"/>
  <c r="S1444" i="2" s="1"/>
  <c r="R1456" i="2"/>
  <c r="S1456" i="2" s="1"/>
  <c r="R1472" i="2"/>
  <c r="S1472" i="2" s="1"/>
  <c r="R1488" i="2"/>
  <c r="S1488" i="2" s="1"/>
  <c r="R1504" i="2"/>
  <c r="S1504" i="2" s="1"/>
  <c r="R1520" i="2"/>
  <c r="S1520" i="2" s="1"/>
  <c r="R1536" i="2"/>
  <c r="S1536" i="2" s="1"/>
  <c r="R1552" i="2"/>
  <c r="S1552" i="2" s="1"/>
  <c r="R1568" i="2"/>
  <c r="S1568" i="2" s="1"/>
  <c r="R1584" i="2"/>
  <c r="S1584" i="2" s="1"/>
  <c r="R1600" i="2"/>
  <c r="S1600" i="2" s="1"/>
  <c r="R1616" i="2"/>
  <c r="S1616" i="2" s="1"/>
  <c r="R1632" i="2"/>
  <c r="S1632" i="2" s="1"/>
  <c r="R1648" i="2"/>
  <c r="S1648" i="2" s="1"/>
  <c r="R1664" i="2"/>
  <c r="S1664" i="2" s="1"/>
  <c r="R1680" i="2"/>
  <c r="S1680" i="2" s="1"/>
  <c r="R1696" i="2"/>
  <c r="S1696" i="2" s="1"/>
  <c r="R1712" i="2"/>
  <c r="S1712" i="2" s="1"/>
  <c r="R1728" i="2"/>
  <c r="S1728" i="2" s="1"/>
  <c r="R1748" i="2"/>
  <c r="S1748" i="2" s="1"/>
  <c r="R1769" i="2"/>
  <c r="S1769" i="2" s="1"/>
  <c r="R1790" i="2"/>
  <c r="S1790" i="2" s="1"/>
  <c r="R1812" i="2"/>
  <c r="S1812" i="2" s="1"/>
  <c r="R1833" i="2"/>
  <c r="S1833" i="2" s="1"/>
  <c r="R1854" i="2"/>
  <c r="S1854" i="2" s="1"/>
  <c r="R1876" i="2"/>
  <c r="S1876" i="2" s="1"/>
  <c r="R1897" i="2"/>
  <c r="S1897" i="2" s="1"/>
  <c r="R1918" i="2"/>
  <c r="S1918" i="2" s="1"/>
  <c r="R1940" i="2"/>
  <c r="S1940" i="2" s="1"/>
  <c r="R1961" i="2"/>
  <c r="S1961" i="2" s="1"/>
  <c r="R1982" i="2"/>
  <c r="S1982" i="2" s="1"/>
  <c r="R2004" i="2"/>
  <c r="S2004" i="2" s="1"/>
  <c r="R2025" i="2"/>
  <c r="S2025" i="2" s="1"/>
  <c r="R2046" i="2"/>
  <c r="S2046" i="2" s="1"/>
  <c r="R2068" i="2"/>
  <c r="S2068" i="2" s="1"/>
  <c r="R2089" i="2"/>
  <c r="S2089" i="2" s="1"/>
  <c r="R2110" i="2"/>
  <c r="S2110" i="2" s="1"/>
  <c r="R2132" i="2"/>
  <c r="S2132" i="2" s="1"/>
  <c r="R2153" i="2"/>
  <c r="S2153" i="2" s="1"/>
  <c r="R2174" i="2"/>
  <c r="S2174" i="2" s="1"/>
  <c r="R2196" i="2"/>
  <c r="S2196" i="2" s="1"/>
  <c r="R2217" i="2"/>
  <c r="S2217" i="2" s="1"/>
  <c r="R2238" i="2"/>
  <c r="S2238" i="2" s="1"/>
  <c r="R2260" i="2"/>
  <c r="S2260" i="2" s="1"/>
  <c r="R2281" i="2"/>
  <c r="S2281" i="2" s="1"/>
  <c r="R2302" i="2"/>
  <c r="S2302" i="2" s="1"/>
  <c r="R2324" i="2"/>
  <c r="S2324" i="2" s="1"/>
  <c r="R2345" i="2"/>
  <c r="S2345" i="2" s="1"/>
  <c r="R2366" i="2"/>
  <c r="S2366" i="2" s="1"/>
  <c r="R2388" i="2"/>
  <c r="S2388" i="2" s="1"/>
  <c r="R2409" i="2"/>
  <c r="S2409" i="2" s="1"/>
  <c r="R2437" i="2"/>
  <c r="S2437" i="2" s="1"/>
  <c r="R2465" i="2"/>
  <c r="S2465" i="2" s="1"/>
  <c r="R2493" i="2"/>
  <c r="S2493" i="2" s="1"/>
  <c r="J9" i="2"/>
  <c r="I5" i="2" s="1"/>
  <c r="D7" i="3"/>
  <c r="AC27" i="1"/>
  <c r="BK4" i="1"/>
  <c r="AC18" i="1"/>
  <c r="AC16" i="1"/>
  <c r="BP4" i="1"/>
  <c r="BP5" i="1" s="1"/>
  <c r="BP6" i="1" s="1"/>
  <c r="BP7" i="1" s="1"/>
  <c r="BP8" i="1" s="1"/>
  <c r="BP9" i="1" s="1"/>
  <c r="BP10" i="1" s="1"/>
  <c r="BP11" i="1" s="1"/>
  <c r="BP12" i="1" s="1"/>
  <c r="BP13" i="1" s="1"/>
  <c r="BP14" i="1" s="1"/>
  <c r="BP15" i="1" s="1"/>
  <c r="BK5" i="1" l="1"/>
  <c r="BK6" i="1" s="1"/>
  <c r="BK7" i="1" s="1"/>
  <c r="BK8" i="1" s="1"/>
  <c r="BK9" i="1" s="1"/>
  <c r="BK10" i="1" s="1"/>
  <c r="BK11" i="1" s="1"/>
  <c r="BK12" i="1" s="1"/>
  <c r="BK13" i="1" s="1"/>
  <c r="BK14" i="1" s="1"/>
  <c r="BK15" i="1" s="1"/>
  <c r="BM15" i="1" s="1"/>
  <c r="O9" i="3" s="1"/>
  <c r="O145" i="3" s="1"/>
  <c r="BA3" i="4"/>
  <c r="O149" i="3"/>
  <c r="O137" i="3"/>
  <c r="O121" i="3"/>
  <c r="O117" i="3"/>
  <c r="O101" i="3"/>
  <c r="O156" i="3"/>
  <c r="O140" i="3"/>
  <c r="O139" i="3"/>
  <c r="O123" i="3"/>
  <c r="O122" i="3"/>
  <c r="O150" i="3"/>
  <c r="O136" i="3"/>
  <c r="O120" i="3"/>
  <c r="O119" i="3"/>
  <c r="O146" i="3"/>
  <c r="O112" i="3"/>
  <c r="O98" i="3"/>
  <c r="O94" i="3"/>
  <c r="O82" i="3"/>
  <c r="O78" i="3"/>
  <c r="O66" i="3"/>
  <c r="O62" i="3"/>
  <c r="O50" i="3"/>
  <c r="O46" i="3"/>
  <c r="O34" i="3"/>
  <c r="O30" i="3"/>
  <c r="O142" i="3"/>
  <c r="O108" i="3"/>
  <c r="O95" i="3"/>
  <c r="O91" i="3"/>
  <c r="O79" i="3"/>
  <c r="O75" i="3"/>
  <c r="O130" i="3"/>
  <c r="O104" i="3"/>
  <c r="O96" i="3"/>
  <c r="O88" i="3"/>
  <c r="O67" i="3"/>
  <c r="O53" i="3"/>
  <c r="O37" i="3"/>
  <c r="O36" i="3"/>
  <c r="O23" i="3"/>
  <c r="O19" i="3"/>
  <c r="O128" i="3"/>
  <c r="O126" i="3"/>
  <c r="O93" i="3"/>
  <c r="O85" i="3"/>
  <c r="O65" i="3"/>
  <c r="O64" i="3"/>
  <c r="O48" i="3"/>
  <c r="O47" i="3"/>
  <c r="O31" i="3"/>
  <c r="O131" i="3"/>
  <c r="O84" i="3"/>
  <c r="O76" i="3"/>
  <c r="O60" i="3"/>
  <c r="O59" i="3"/>
  <c r="O43" i="3"/>
  <c r="O29" i="3"/>
  <c r="O127" i="3"/>
  <c r="O115" i="3"/>
  <c r="O14" i="3"/>
  <c r="O13" i="3"/>
  <c r="O116" i="3"/>
  <c r="O97" i="3"/>
  <c r="O81" i="3"/>
  <c r="O57" i="3"/>
  <c r="O24" i="3"/>
  <c r="O26" i="3"/>
  <c r="O41" i="3"/>
  <c r="O39" i="3"/>
  <c r="O20" i="3"/>
  <c r="O56" i="3"/>
  <c r="BL7" i="1"/>
  <c r="BL11" i="1"/>
  <c r="BL15" i="1"/>
  <c r="BA4" i="4" s="1"/>
  <c r="BM13" i="1"/>
  <c r="M9" i="3" s="1"/>
  <c r="BM9" i="1"/>
  <c r="I9" i="3" s="1"/>
  <c r="BM5" i="1"/>
  <c r="E9" i="3" s="1"/>
  <c r="BL8" i="1"/>
  <c r="BM12" i="1"/>
  <c r="L9" i="3" s="1"/>
  <c r="BL5" i="1"/>
  <c r="BL9" i="1"/>
  <c r="BL13" i="1"/>
  <c r="BM11" i="1"/>
  <c r="K9" i="3" s="1"/>
  <c r="BM7" i="1"/>
  <c r="G9" i="3" s="1"/>
  <c r="BL4" i="1"/>
  <c r="BL12" i="1"/>
  <c r="BM4" i="1"/>
  <c r="D9" i="3" s="1"/>
  <c r="BM8" i="1"/>
  <c r="H9" i="3" s="1"/>
  <c r="BL6" i="1"/>
  <c r="BL10" i="1"/>
  <c r="BL14" i="1"/>
  <c r="BM14" i="1"/>
  <c r="N9" i="3" s="1"/>
  <c r="BM10" i="1"/>
  <c r="J9" i="3" s="1"/>
  <c r="BM6" i="1"/>
  <c r="F9" i="3" s="1"/>
  <c r="X829" i="2"/>
  <c r="X701" i="2"/>
  <c r="X637" i="2"/>
  <c r="X573" i="2"/>
  <c r="X678" i="2"/>
  <c r="AW13" i="4"/>
  <c r="X705" i="2"/>
  <c r="X569" i="2"/>
  <c r="X1181" i="2"/>
  <c r="X1085" i="2"/>
  <c r="X797" i="2"/>
  <c r="X625" i="2"/>
  <c r="X537" i="2"/>
  <c r="X1849" i="2"/>
  <c r="X1449" i="2"/>
  <c r="X1329" i="2"/>
  <c r="X1748" i="2"/>
  <c r="X299" i="2"/>
  <c r="X1021" i="2"/>
  <c r="X765" i="2"/>
  <c r="X681" i="2"/>
  <c r="X593" i="2"/>
  <c r="X1573" i="2"/>
  <c r="X925" i="2"/>
  <c r="X737" i="2"/>
  <c r="X649" i="2"/>
  <c r="X729" i="2"/>
  <c r="X673" i="2"/>
  <c r="X641" i="2"/>
  <c r="X617" i="2"/>
  <c r="X585" i="2"/>
  <c r="X561" i="2"/>
  <c r="X529" i="2"/>
  <c r="X2425" i="2"/>
  <c r="X2177" i="2"/>
  <c r="X1908" i="2"/>
  <c r="X1876" i="2"/>
  <c r="X1812" i="2"/>
  <c r="X1068" i="2"/>
  <c r="X753" i="2"/>
  <c r="X721" i="2"/>
  <c r="X697" i="2"/>
  <c r="X665" i="2"/>
  <c r="X609" i="2"/>
  <c r="X577" i="2"/>
  <c r="X553" i="2"/>
  <c r="X698" i="2"/>
  <c r="X745" i="2"/>
  <c r="X713" i="2"/>
  <c r="X689" i="2"/>
  <c r="X657" i="2"/>
  <c r="X633" i="2"/>
  <c r="X601" i="2"/>
  <c r="X545" i="2"/>
  <c r="X666" i="2"/>
  <c r="X1732" i="2"/>
  <c r="X1716" i="2"/>
  <c r="X1700" i="2"/>
  <c r="X1684" i="2"/>
  <c r="X1668" i="2"/>
  <c r="X1652" i="2"/>
  <c r="X1636" i="2"/>
  <c r="X1620" i="2"/>
  <c r="X1604" i="2"/>
  <c r="X1588" i="2"/>
  <c r="X1572" i="2"/>
  <c r="X1540" i="2"/>
  <c r="X1524" i="2"/>
  <c r="X1508" i="2"/>
  <c r="X2233" i="2"/>
  <c r="X1697" i="2"/>
  <c r="X1213" i="2"/>
  <c r="X1053" i="2"/>
  <c r="X893" i="2"/>
  <c r="X2349" i="2"/>
  <c r="X2221" i="2"/>
  <c r="X2133" i="2"/>
  <c r="X2005" i="2"/>
  <c r="X1877" i="2"/>
  <c r="X1749" i="2"/>
  <c r="X1589" i="2"/>
  <c r="X1557" i="2"/>
  <c r="X1317" i="2"/>
  <c r="X1237" i="2"/>
  <c r="X1229" i="2"/>
  <c r="X1221" i="2"/>
  <c r="X1205" i="2"/>
  <c r="X1197" i="2"/>
  <c r="X1189" i="2"/>
  <c r="X1173" i="2"/>
  <c r="X1165" i="2"/>
  <c r="X1157" i="2"/>
  <c r="X1141" i="2"/>
  <c r="X1133" i="2"/>
  <c r="X1125" i="2"/>
  <c r="X1117" i="2"/>
  <c r="X1109" i="2"/>
  <c r="X1101" i="2"/>
  <c r="X1093" i="2"/>
  <c r="X1077" i="2"/>
  <c r="X1069" i="2"/>
  <c r="X1061" i="2"/>
  <c r="X1045" i="2"/>
  <c r="X1037" i="2"/>
  <c r="X1029" i="2"/>
  <c r="X1013" i="2"/>
  <c r="X1005" i="2"/>
  <c r="X997" i="2"/>
  <c r="X989" i="2"/>
  <c r="X981" i="2"/>
  <c r="X973" i="2"/>
  <c r="X965" i="2"/>
  <c r="X949" i="2"/>
  <c r="X941" i="2"/>
  <c r="X933" i="2"/>
  <c r="X917" i="2"/>
  <c r="X909" i="2"/>
  <c r="X901" i="2"/>
  <c r="X885" i="2"/>
  <c r="X877" i="2"/>
  <c r="X869" i="2"/>
  <c r="X861" i="2"/>
  <c r="X853" i="2"/>
  <c r="X845" i="2"/>
  <c r="X837" i="2"/>
  <c r="X821" i="2"/>
  <c r="X813" i="2"/>
  <c r="X805" i="2"/>
  <c r="X789" i="2"/>
  <c r="X781" i="2"/>
  <c r="X773" i="2"/>
  <c r="X757" i="2"/>
  <c r="X16" i="2"/>
  <c r="X2025" i="2"/>
  <c r="X1149" i="2"/>
  <c r="X957" i="2"/>
  <c r="X2417" i="2"/>
  <c r="X1993" i="2"/>
  <c r="X1809" i="2"/>
  <c r="X1665" i="2"/>
  <c r="X1425" i="2"/>
  <c r="X1305" i="2"/>
  <c r="X2377" i="2"/>
  <c r="X2105" i="2"/>
  <c r="X1953" i="2"/>
  <c r="X1769" i="2"/>
  <c r="X1385" i="2"/>
  <c r="X1273" i="2"/>
  <c r="X291" i="2"/>
  <c r="X283" i="2"/>
  <c r="X275" i="2"/>
  <c r="X267" i="2"/>
  <c r="X259" i="2"/>
  <c r="X251" i="2"/>
  <c r="X243" i="2"/>
  <c r="X235" i="2"/>
  <c r="X227" i="2"/>
  <c r="X219" i="2"/>
  <c r="X211" i="2"/>
  <c r="X203" i="2"/>
  <c r="X195" i="2"/>
  <c r="X187" i="2"/>
  <c r="X179" i="2"/>
  <c r="X171" i="2"/>
  <c r="X163" i="2"/>
  <c r="X155" i="2"/>
  <c r="X147" i="2"/>
  <c r="X139" i="2"/>
  <c r="X131" i="2"/>
  <c r="X123" i="2"/>
  <c r="X115" i="2"/>
  <c r="X99" i="2"/>
  <c r="X91" i="2"/>
  <c r="X83" i="2"/>
  <c r="X75" i="2"/>
  <c r="X67" i="2"/>
  <c r="X59" i="2"/>
  <c r="X51" i="2"/>
  <c r="X43" i="2"/>
  <c r="X35" i="2"/>
  <c r="X27" i="2"/>
  <c r="X19" i="2"/>
  <c r="X1114" i="2"/>
  <c r="X1106" i="2"/>
  <c r="X1098" i="2"/>
  <c r="X1090" i="2"/>
  <c r="X1082" i="2"/>
  <c r="X1074" i="2"/>
  <c r="X1066" i="2"/>
  <c r="X1058" i="2"/>
  <c r="X1050" i="2"/>
  <c r="X1042" i="2"/>
  <c r="X1034" i="2"/>
  <c r="X1026" i="2"/>
  <c r="X1018" i="2"/>
  <c r="X1010" i="2"/>
  <c r="X1002" i="2"/>
  <c r="X994" i="2"/>
  <c r="X986" i="2"/>
  <c r="X978" i="2"/>
  <c r="X970" i="2"/>
  <c r="X962" i="2"/>
  <c r="X954" i="2"/>
  <c r="X946" i="2"/>
  <c r="X938" i="2"/>
  <c r="X930" i="2"/>
  <c r="X922" i="2"/>
  <c r="X914" i="2"/>
  <c r="X906" i="2"/>
  <c r="X898" i="2"/>
  <c r="X890" i="2"/>
  <c r="X882" i="2"/>
  <c r="X874" i="2"/>
  <c r="X866" i="2"/>
  <c r="X858" i="2"/>
  <c r="X850" i="2"/>
  <c r="X842" i="2"/>
  <c r="X834" i="2"/>
  <c r="X826" i="2"/>
  <c r="X818" i="2"/>
  <c r="X810" i="2"/>
  <c r="X802" i="2"/>
  <c r="X794" i="2"/>
  <c r="X786" i="2"/>
  <c r="X778" i="2"/>
  <c r="X770" i="2"/>
  <c r="X762" i="2"/>
  <c r="X754" i="2"/>
  <c r="X746" i="2"/>
  <c r="X738" i="2"/>
  <c r="X730" i="2"/>
  <c r="X722" i="2"/>
  <c r="X714" i="2"/>
  <c r="X706" i="2"/>
  <c r="X690" i="2"/>
  <c r="X682" i="2"/>
  <c r="X674" i="2"/>
  <c r="X658" i="2"/>
  <c r="X650" i="2"/>
  <c r="X642" i="2"/>
  <c r="X634" i="2"/>
  <c r="X626" i="2"/>
  <c r="X618" i="2"/>
  <c r="X610" i="2"/>
  <c r="X2273" i="2"/>
  <c r="X2065" i="2"/>
  <c r="X1921" i="2"/>
  <c r="X1737" i="2"/>
  <c r="X1481" i="2"/>
  <c r="X1361" i="2"/>
  <c r="X1249" i="2"/>
  <c r="X602" i="2"/>
  <c r="X594" i="2"/>
  <c r="X586" i="2"/>
  <c r="X578" i="2"/>
  <c r="X570" i="2"/>
  <c r="X562" i="2"/>
  <c r="X554" i="2"/>
  <c r="X546" i="2"/>
  <c r="X538" i="2"/>
  <c r="X530" i="2"/>
  <c r="X522" i="2"/>
  <c r="X514" i="2"/>
  <c r="X506" i="2"/>
  <c r="X498" i="2"/>
  <c r="X490" i="2"/>
  <c r="X482" i="2"/>
  <c r="X474" i="2"/>
  <c r="X466" i="2"/>
  <c r="X458" i="2"/>
  <c r="X450" i="2"/>
  <c r="X442" i="2"/>
  <c r="X434" i="2"/>
  <c r="X426" i="2"/>
  <c r="X418" i="2"/>
  <c r="X410" i="2"/>
  <c r="X402" i="2"/>
  <c r="X394" i="2"/>
  <c r="X386" i="2"/>
  <c r="X378" i="2"/>
  <c r="X370" i="2"/>
  <c r="X362" i="2"/>
  <c r="X354" i="2"/>
  <c r="X346" i="2"/>
  <c r="X338" i="2"/>
  <c r="X330" i="2"/>
  <c r="X322" i="2"/>
  <c r="X314" i="2"/>
  <c r="X306" i="2"/>
  <c r="X298" i="2"/>
  <c r="X290" i="2"/>
  <c r="X282" i="2"/>
  <c r="X274" i="2"/>
  <c r="X266" i="2"/>
  <c r="X258" i="2"/>
  <c r="X250" i="2"/>
  <c r="X242" i="2"/>
  <c r="X234" i="2"/>
  <c r="X226" i="2"/>
  <c r="X218" i="2"/>
  <c r="X210" i="2"/>
  <c r="X202" i="2"/>
  <c r="X194" i="2"/>
  <c r="X186" i="2"/>
  <c r="X178" i="2"/>
  <c r="X170" i="2"/>
  <c r="X162" i="2"/>
  <c r="X154" i="2"/>
  <c r="X146" i="2"/>
  <c r="X138" i="2"/>
  <c r="X130" i="2"/>
  <c r="X122" i="2"/>
  <c r="X114" i="2"/>
  <c r="X106" i="2"/>
  <c r="X98" i="2"/>
  <c r="X90" i="2"/>
  <c r="X82" i="2"/>
  <c r="X74" i="2"/>
  <c r="X66" i="2"/>
  <c r="X58" i="2"/>
  <c r="X50" i="2"/>
  <c r="X42" i="2"/>
  <c r="X34" i="2"/>
  <c r="X26" i="2"/>
  <c r="X18" i="2"/>
  <c r="X1256" i="2"/>
  <c r="X1224" i="2"/>
  <c r="X1192" i="2"/>
  <c r="X1172" i="2"/>
  <c r="X1164" i="2"/>
  <c r="X1148" i="2"/>
  <c r="X1136" i="2"/>
  <c r="X1124" i="2"/>
  <c r="X1108" i="2"/>
  <c r="X1084" i="2"/>
  <c r="X1072" i="2"/>
  <c r="X646" i="2"/>
  <c r="X717" i="2"/>
  <c r="X653" i="2"/>
  <c r="X589" i="2"/>
  <c r="X525" i="2"/>
  <c r="X2469" i="2"/>
  <c r="X2341" i="2"/>
  <c r="X2213" i="2"/>
  <c r="X2112" i="2"/>
  <c r="X2048" i="2"/>
  <c r="X1984" i="2"/>
  <c r="X1920" i="2"/>
  <c r="X2091" i="2"/>
  <c r="X619" i="2"/>
  <c r="X1196" i="2"/>
  <c r="X2465" i="2"/>
  <c r="X2305" i="2"/>
  <c r="X2201" i="2"/>
  <c r="X1617" i="2"/>
  <c r="X1529" i="2"/>
  <c r="X733" i="2"/>
  <c r="X669" i="2"/>
  <c r="X605" i="2"/>
  <c r="X541" i="2"/>
  <c r="X710" i="2"/>
  <c r="X749" i="2"/>
  <c r="X685" i="2"/>
  <c r="X621" i="2"/>
  <c r="X557" i="2"/>
  <c r="X1308" i="2"/>
  <c r="X1292" i="2"/>
  <c r="X694" i="2"/>
  <c r="X662" i="2"/>
  <c r="X741" i="2"/>
  <c r="X725" i="2"/>
  <c r="X709" i="2"/>
  <c r="X693" i="2"/>
  <c r="X677" i="2"/>
  <c r="X661" i="2"/>
  <c r="X645" i="2"/>
  <c r="X629" i="2"/>
  <c r="X613" i="2"/>
  <c r="X597" i="2"/>
  <c r="X581" i="2"/>
  <c r="X565" i="2"/>
  <c r="X549" i="2"/>
  <c r="X533" i="2"/>
  <c r="X2505" i="2"/>
  <c r="X2441" i="2"/>
  <c r="X2413" i="2"/>
  <c r="X2369" i="2"/>
  <c r="X2337" i="2"/>
  <c r="X2297" i="2"/>
  <c r="X2265" i="2"/>
  <c r="X2225" i="2"/>
  <c r="X2185" i="2"/>
  <c r="X702" i="2"/>
  <c r="X670" i="2"/>
  <c r="X2169" i="2"/>
  <c r="X2129" i="2"/>
  <c r="X2089" i="2"/>
  <c r="X2057" i="2"/>
  <c r="X2017" i="2"/>
  <c r="X1985" i="2"/>
  <c r="X1941" i="2"/>
  <c r="X1913" i="2"/>
  <c r="X1873" i="2"/>
  <c r="X1833" i="2"/>
  <c r="X1801" i="2"/>
  <c r="X1761" i="2"/>
  <c r="X1729" i="2"/>
  <c r="X1685" i="2"/>
  <c r="X1657" i="2"/>
  <c r="X1609" i="2"/>
  <c r="X1577" i="2"/>
  <c r="X1553" i="2"/>
  <c r="X1513" i="2"/>
  <c r="X1473" i="2"/>
  <c r="X1445" i="2"/>
  <c r="X1417" i="2"/>
  <c r="X1377" i="2"/>
  <c r="X1353" i="2"/>
  <c r="X1321" i="2"/>
  <c r="X1297" i="2"/>
  <c r="X1269" i="2"/>
  <c r="X1241" i="2"/>
  <c r="X1225" i="2"/>
  <c r="X1209" i="2"/>
  <c r="X1193" i="2"/>
  <c r="X1177" i="2"/>
  <c r="X1161" i="2"/>
  <c r="X1145" i="2"/>
  <c r="X1129" i="2"/>
  <c r="X1113" i="2"/>
  <c r="X1097" i="2"/>
  <c r="X1081" i="2"/>
  <c r="X1065" i="2"/>
  <c r="X1049" i="2"/>
  <c r="X1033" i="2"/>
  <c r="X1017" i="2"/>
  <c r="X1001" i="2"/>
  <c r="X985" i="2"/>
  <c r="X969" i="2"/>
  <c r="X953" i="2"/>
  <c r="X937" i="2"/>
  <c r="X921" i="2"/>
  <c r="X905" i="2"/>
  <c r="X889" i="2"/>
  <c r="X873" i="2"/>
  <c r="X857" i="2"/>
  <c r="X841" i="2"/>
  <c r="X825" i="2"/>
  <c r="X809" i="2"/>
  <c r="X793" i="2"/>
  <c r="X777" i="2"/>
  <c r="X761" i="2"/>
  <c r="X2481" i="2"/>
  <c r="X2433" i="2"/>
  <c r="X2401" i="2"/>
  <c r="X2361" i="2"/>
  <c r="X2329" i="2"/>
  <c r="X2289" i="2"/>
  <c r="X2249" i="2"/>
  <c r="X2153" i="2"/>
  <c r="X2121" i="2"/>
  <c r="X2081" i="2"/>
  <c r="X2049" i="2"/>
  <c r="X1977" i="2"/>
  <c r="X1937" i="2"/>
  <c r="X1897" i="2"/>
  <c r="X1865" i="2"/>
  <c r="X1825" i="2"/>
  <c r="X1793" i="2"/>
  <c r="X1721" i="2"/>
  <c r="X1681" i="2"/>
  <c r="X1641" i="2"/>
  <c r="X1601" i="2"/>
  <c r="X1545" i="2"/>
  <c r="X1505" i="2"/>
  <c r="X1465" i="2"/>
  <c r="X1441" i="2"/>
  <c r="X1409" i="2"/>
  <c r="X1369" i="2"/>
  <c r="X1345" i="2"/>
  <c r="X1289" i="2"/>
  <c r="X1265" i="2"/>
  <c r="X2473" i="2"/>
  <c r="X2393" i="2"/>
  <c r="X2353" i="2"/>
  <c r="X2313" i="2"/>
  <c r="X2285" i="2"/>
  <c r="X2241" i="2"/>
  <c r="X2209" i="2"/>
  <c r="X718" i="2"/>
  <c r="X686" i="2"/>
  <c r="X654" i="2"/>
  <c r="X2145" i="2"/>
  <c r="X2113" i="2"/>
  <c r="X2069" i="2"/>
  <c r="X2041" i="2"/>
  <c r="X2001" i="2"/>
  <c r="X1961" i="2"/>
  <c r="X1929" i="2"/>
  <c r="X1889" i="2"/>
  <c r="X1857" i="2"/>
  <c r="X1813" i="2"/>
  <c r="X1785" i="2"/>
  <c r="X1745" i="2"/>
  <c r="X1705" i="2"/>
  <c r="X1673" i="2"/>
  <c r="X1633" i="2"/>
  <c r="X1593" i="2"/>
  <c r="X1569" i="2"/>
  <c r="X1537" i="2"/>
  <c r="X1489" i="2"/>
  <c r="X1461" i="2"/>
  <c r="X1429" i="2"/>
  <c r="X1401" i="2"/>
  <c r="X1365" i="2"/>
  <c r="X1337" i="2"/>
  <c r="X1313" i="2"/>
  <c r="X1281" i="2"/>
  <c r="X1257" i="2"/>
  <c r="X1233" i="2"/>
  <c r="X1217" i="2"/>
  <c r="X1201" i="2"/>
  <c r="X1185" i="2"/>
  <c r="X1169" i="2"/>
  <c r="X1153" i="2"/>
  <c r="X1137" i="2"/>
  <c r="X1121" i="2"/>
  <c r="X1105" i="2"/>
  <c r="X1089" i="2"/>
  <c r="X1073" i="2"/>
  <c r="X1057" i="2"/>
  <c r="X1041" i="2"/>
  <c r="X1025" i="2"/>
  <c r="X1009" i="2"/>
  <c r="X993" i="2"/>
  <c r="X977" i="2"/>
  <c r="X961" i="2"/>
  <c r="X945" i="2"/>
  <c r="X929" i="2"/>
  <c r="X913" i="2"/>
  <c r="X897" i="2"/>
  <c r="X881" i="2"/>
  <c r="X865" i="2"/>
  <c r="X849" i="2"/>
  <c r="X833" i="2"/>
  <c r="X817" i="2"/>
  <c r="X801" i="2"/>
  <c r="X785" i="2"/>
  <c r="X769" i="2"/>
  <c r="X1743" i="2"/>
  <c r="X1735" i="2"/>
  <c r="X1727" i="2"/>
  <c r="X1719" i="2"/>
  <c r="X1711" i="2"/>
  <c r="X1703" i="2"/>
  <c r="X1695" i="2"/>
  <c r="X1687" i="2"/>
  <c r="X1679" i="2"/>
  <c r="X1671" i="2"/>
  <c r="X1663" i="2"/>
  <c r="X1655" i="2"/>
  <c r="X1647" i="2"/>
  <c r="X1639" i="2"/>
  <c r="X1631" i="2"/>
  <c r="X1623" i="2"/>
  <c r="X1615" i="2"/>
  <c r="X1607" i="2"/>
  <c r="X1599" i="2"/>
  <c r="X1591" i="2"/>
  <c r="X1583" i="2"/>
  <c r="X1575" i="2"/>
  <c r="X1567" i="2"/>
  <c r="X1559" i="2"/>
  <c r="X1551" i="2"/>
  <c r="X1543" i="2"/>
  <c r="X1535" i="2"/>
  <c r="X1527" i="2"/>
  <c r="X1519" i="2"/>
  <c r="X1511" i="2"/>
  <c r="X1503" i="2"/>
  <c r="X1495" i="2"/>
  <c r="X1487" i="2"/>
  <c r="X1479" i="2"/>
  <c r="X1054" i="2"/>
  <c r="X1038" i="2"/>
  <c r="X1022" i="2"/>
  <c r="X1006" i="2"/>
  <c r="X990" i="2"/>
  <c r="X974" i="2"/>
  <c r="X958" i="2"/>
  <c r="X942" i="2"/>
  <c r="X926" i="2"/>
  <c r="X910" i="2"/>
  <c r="X894" i="2"/>
  <c r="X878" i="2"/>
  <c r="X862" i="2"/>
  <c r="X846" i="2"/>
  <c r="X830" i="2"/>
  <c r="X814" i="2"/>
  <c r="X798" i="2"/>
  <c r="X782" i="2"/>
  <c r="X766" i="2"/>
  <c r="X750" i="2"/>
  <c r="X734" i="2"/>
  <c r="X638" i="2"/>
  <c r="X622" i="2"/>
  <c r="X606" i="2"/>
  <c r="X590" i="2"/>
  <c r="X574" i="2"/>
  <c r="X558" i="2"/>
  <c r="X542" i="2"/>
  <c r="X526" i="2"/>
  <c r="X1471" i="2"/>
  <c r="X1463" i="2"/>
  <c r="X1455" i="2"/>
  <c r="X1447" i="2"/>
  <c r="X1439" i="2"/>
  <c r="X1431" i="2"/>
  <c r="X1423" i="2"/>
  <c r="X1415" i="2"/>
  <c r="X1407" i="2"/>
  <c r="X1399" i="2"/>
  <c r="X1391" i="2"/>
  <c r="X1383" i="2"/>
  <c r="X1375" i="2"/>
  <c r="X1367" i="2"/>
  <c r="X1359" i="2"/>
  <c r="X1351" i="2"/>
  <c r="X1343" i="2"/>
  <c r="X1335" i="2"/>
  <c r="X1327" i="2"/>
  <c r="X1319" i="2"/>
  <c r="X1311" i="2"/>
  <c r="X1303" i="2"/>
  <c r="X1295" i="2"/>
  <c r="X1287" i="2"/>
  <c r="X1279" i="2"/>
  <c r="X1271" i="2"/>
  <c r="X1263" i="2"/>
  <c r="X1255" i="2"/>
  <c r="X1247" i="2"/>
  <c r="X1239" i="2"/>
  <c r="X1231" i="2"/>
  <c r="X1223" i="2"/>
  <c r="X1215" i="2"/>
  <c r="X1207" i="2"/>
  <c r="X1199" i="2"/>
  <c r="X1191" i="2"/>
  <c r="X1183" i="2"/>
  <c r="X1175" i="2"/>
  <c r="X1167" i="2"/>
  <c r="X1159" i="2"/>
  <c r="X1151" i="2"/>
  <c r="X1143" i="2"/>
  <c r="X1135" i="2"/>
  <c r="X1127" i="2"/>
  <c r="X1119" i="2"/>
  <c r="X1111" i="2"/>
  <c r="X1103" i="2"/>
  <c r="X1095" i="2"/>
  <c r="X1087" i="2"/>
  <c r="X1079" i="2"/>
  <c r="X1071" i="2"/>
  <c r="X1063" i="2"/>
  <c r="X1051" i="2"/>
  <c r="X1043" i="2"/>
  <c r="X1035" i="2"/>
  <c r="X1023" i="2"/>
  <c r="X1015" i="2"/>
  <c r="X1003" i="2"/>
  <c r="X987" i="2"/>
  <c r="X971" i="2"/>
  <c r="X955" i="2"/>
  <c r="X939" i="2"/>
  <c r="X923" i="2"/>
  <c r="X907" i="2"/>
  <c r="X891" i="2"/>
  <c r="X859" i="2"/>
  <c r="X843" i="2"/>
  <c r="X827" i="2"/>
  <c r="X803" i="2"/>
  <c r="X787" i="2"/>
  <c r="X771" i="2"/>
  <c r="X755" i="2"/>
  <c r="X739" i="2"/>
  <c r="X723" i="2"/>
  <c r="X707" i="2"/>
  <c r="X691" i="2"/>
  <c r="X675" i="2"/>
  <c r="X659" i="2"/>
  <c r="X643" i="2"/>
  <c r="X627" i="2"/>
  <c r="X611" i="2"/>
  <c r="X595" i="2"/>
  <c r="X579" i="2"/>
  <c r="X563" i="2"/>
  <c r="X24" i="2"/>
  <c r="X2497" i="2"/>
  <c r="X2449" i="2"/>
  <c r="X2381" i="2"/>
  <c r="X2317" i="2"/>
  <c r="X2253" i="2"/>
  <c r="X2189" i="2"/>
  <c r="X1637" i="2"/>
  <c r="X1525" i="2"/>
  <c r="X1493" i="2"/>
  <c r="X1381" i="2"/>
  <c r="X1333" i="2"/>
  <c r="X2165" i="2"/>
  <c r="X2101" i="2"/>
  <c r="X2037" i="2"/>
  <c r="X1973" i="2"/>
  <c r="X1909" i="2"/>
  <c r="X1845" i="2"/>
  <c r="X1781" i="2"/>
  <c r="X1717" i="2"/>
  <c r="X1653" i="2"/>
  <c r="X1621" i="2"/>
  <c r="X1509" i="2"/>
  <c r="X1397" i="2"/>
  <c r="X1301" i="2"/>
  <c r="X1253" i="2"/>
  <c r="X2397" i="2"/>
  <c r="X2333" i="2"/>
  <c r="X2269" i="2"/>
  <c r="X2205" i="2"/>
  <c r="X2149" i="2"/>
  <c r="X2085" i="2"/>
  <c r="X2021" i="2"/>
  <c r="X1957" i="2"/>
  <c r="X1893" i="2"/>
  <c r="X1829" i="2"/>
  <c r="X1765" i="2"/>
  <c r="X1701" i="2"/>
  <c r="X1356" i="2"/>
  <c r="X1943" i="2"/>
  <c r="X1935" i="2"/>
  <c r="X1927" i="2"/>
  <c r="X1919" i="2"/>
  <c r="X1911" i="2"/>
  <c r="X1903" i="2"/>
  <c r="X1895" i="2"/>
  <c r="X1887" i="2"/>
  <c r="X1879" i="2"/>
  <c r="X1871" i="2"/>
  <c r="X1863" i="2"/>
  <c r="X1855" i="2"/>
  <c r="X1847" i="2"/>
  <c r="X1839" i="2"/>
  <c r="X1831" i="2"/>
  <c r="X1823" i="2"/>
  <c r="X1815" i="2"/>
  <c r="X1807" i="2"/>
  <c r="X1799" i="2"/>
  <c r="X1791" i="2"/>
  <c r="X1783" i="2"/>
  <c r="X1775" i="2"/>
  <c r="X1767" i="2"/>
  <c r="X1759" i="2"/>
  <c r="X1751" i="2"/>
  <c r="X2489" i="2"/>
  <c r="X2457" i="2"/>
  <c r="X2429" i="2"/>
  <c r="X2409" i="2"/>
  <c r="X2385" i="2"/>
  <c r="X2365" i="2"/>
  <c r="X2345" i="2"/>
  <c r="X2321" i="2"/>
  <c r="X2301" i="2"/>
  <c r="X2281" i="2"/>
  <c r="X2257" i="2"/>
  <c r="X2237" i="2"/>
  <c r="X2217" i="2"/>
  <c r="X2193" i="2"/>
  <c r="X2161" i="2"/>
  <c r="X2137" i="2"/>
  <c r="X2117" i="2"/>
  <c r="X2097" i="2"/>
  <c r="X2073" i="2"/>
  <c r="X2053" i="2"/>
  <c r="X2033" i="2"/>
  <c r="X2009" i="2"/>
  <c r="X1989" i="2"/>
  <c r="X1969" i="2"/>
  <c r="X1945" i="2"/>
  <c r="X1925" i="2"/>
  <c r="X1905" i="2"/>
  <c r="X1881" i="2"/>
  <c r="X1861" i="2"/>
  <c r="X1841" i="2"/>
  <c r="X1817" i="2"/>
  <c r="X1797" i="2"/>
  <c r="X1777" i="2"/>
  <c r="X1753" i="2"/>
  <c r="X1733" i="2"/>
  <c r="X1713" i="2"/>
  <c r="X1689" i="2"/>
  <c r="X1669" i="2"/>
  <c r="X1649" i="2"/>
  <c r="X1625" i="2"/>
  <c r="X1605" i="2"/>
  <c r="X1585" i="2"/>
  <c r="X1561" i="2"/>
  <c r="X1541" i="2"/>
  <c r="X1521" i="2"/>
  <c r="X1497" i="2"/>
  <c r="X1477" i="2"/>
  <c r="X1457" i="2"/>
  <c r="X1433" i="2"/>
  <c r="X1413" i="2"/>
  <c r="X1393" i="2"/>
  <c r="X1349" i="2"/>
  <c r="X1285" i="2"/>
  <c r="X547" i="2"/>
  <c r="X531" i="2"/>
  <c r="X519" i="2"/>
  <c r="X511" i="2"/>
  <c r="X503" i="2"/>
  <c r="X495" i="2"/>
  <c r="X487" i="2"/>
  <c r="X479" i="2"/>
  <c r="X471" i="2"/>
  <c r="X555" i="2"/>
  <c r="X363" i="2"/>
  <c r="X1228" i="2"/>
  <c r="X463" i="2"/>
  <c r="X455" i="2"/>
  <c r="X447" i="2"/>
  <c r="X439" i="2"/>
  <c r="X431" i="2"/>
  <c r="X423" i="2"/>
  <c r="X415" i="2"/>
  <c r="X407" i="2"/>
  <c r="X399" i="2"/>
  <c r="X391" i="2"/>
  <c r="X383" i="2"/>
  <c r="X375" i="2"/>
  <c r="X367" i="2"/>
  <c r="X359" i="2"/>
  <c r="X351" i="2"/>
  <c r="X343" i="2"/>
  <c r="X335" i="2"/>
  <c r="X327" i="2"/>
  <c r="X319" i="2"/>
  <c r="X311" i="2"/>
  <c r="X303" i="2"/>
  <c r="X1056" i="2"/>
  <c r="X1040" i="2"/>
  <c r="X1012" i="2"/>
  <c r="X1004" i="2"/>
  <c r="X988" i="2"/>
  <c r="X972" i="2"/>
  <c r="X956" i="2"/>
  <c r="X940" i="2"/>
  <c r="X924" i="2"/>
  <c r="X908" i="2"/>
  <c r="X892" i="2"/>
  <c r="X876" i="2"/>
  <c r="X860" i="2"/>
  <c r="X844" i="2"/>
  <c r="X828" i="2"/>
  <c r="X812" i="2"/>
  <c r="X796" i="2"/>
  <c r="X780" i="2"/>
  <c r="X764" i="2"/>
  <c r="X752" i="2"/>
  <c r="X736" i="2"/>
  <c r="X720" i="2"/>
  <c r="X704" i="2"/>
  <c r="X688" i="2"/>
  <c r="X672" i="2"/>
  <c r="X656" i="2"/>
  <c r="X640" i="2"/>
  <c r="X624" i="2"/>
  <c r="X608" i="2"/>
  <c r="X592" i="2"/>
  <c r="X576" i="2"/>
  <c r="X560" i="2"/>
  <c r="X544" i="2"/>
  <c r="X528" i="2"/>
  <c r="X512" i="2"/>
  <c r="X496" i="2"/>
  <c r="X480" i="2"/>
  <c r="X464" i="2"/>
  <c r="X448" i="2"/>
  <c r="X432" i="2"/>
  <c r="X416" i="2"/>
  <c r="X404" i="2"/>
  <c r="X388" i="2"/>
  <c r="X372" i="2"/>
  <c r="X356" i="2"/>
  <c r="X340" i="2"/>
  <c r="X324" i="2"/>
  <c r="X308" i="2"/>
  <c r="X292" i="2"/>
  <c r="X276" i="2"/>
  <c r="X260" i="2"/>
  <c r="X244" i="2"/>
  <c r="X228" i="2"/>
  <c r="X212" i="2"/>
  <c r="X196" i="2"/>
  <c r="X180" i="2"/>
  <c r="X168" i="2"/>
  <c r="X152" i="2"/>
  <c r="X136" i="2"/>
  <c r="X120" i="2"/>
  <c r="X104" i="2"/>
  <c r="X84" i="2"/>
  <c r="X68" i="2"/>
  <c r="X52" i="2"/>
  <c r="X1492" i="2"/>
  <c r="X875" i="2"/>
  <c r="X20" i="2"/>
  <c r="X1276" i="2"/>
  <c r="X1264" i="2"/>
  <c r="X1252" i="2"/>
  <c r="X1236" i="2"/>
  <c r="X1212" i="2"/>
  <c r="X1200" i="2"/>
  <c r="X1188" i="2"/>
  <c r="X1160" i="2"/>
  <c r="X1128" i="2"/>
  <c r="X1096" i="2"/>
  <c r="X1064" i="2"/>
  <c r="X1052" i="2"/>
  <c r="X1028" i="2"/>
  <c r="X1000" i="2"/>
  <c r="X984" i="2"/>
  <c r="X968" i="2"/>
  <c r="X952" i="2"/>
  <c r="X936" i="2"/>
  <c r="X920" i="2"/>
  <c r="X904" i="2"/>
  <c r="X888" i="2"/>
  <c r="X872" i="2"/>
  <c r="X856" i="2"/>
  <c r="X840" i="2"/>
  <c r="X824" i="2"/>
  <c r="X808" i="2"/>
  <c r="X792" i="2"/>
  <c r="X776" i="2"/>
  <c r="X756" i="2"/>
  <c r="X740" i="2"/>
  <c r="X724" i="2"/>
  <c r="X708" i="2"/>
  <c r="X692" i="2"/>
  <c r="X676" i="2"/>
  <c r="X660" i="2"/>
  <c r="X644" i="2"/>
  <c r="X628" i="2"/>
  <c r="X612" i="2"/>
  <c r="X596" i="2"/>
  <c r="X580" i="2"/>
  <c r="X564" i="2"/>
  <c r="X548" i="2"/>
  <c r="X532" i="2"/>
  <c r="X516" i="2"/>
  <c r="X500" i="2"/>
  <c r="X484" i="2"/>
  <c r="X468" i="2"/>
  <c r="X452" i="2"/>
  <c r="X436" i="2"/>
  <c r="X420" i="2"/>
  <c r="X400" i="2"/>
  <c r="X384" i="2"/>
  <c r="X368" i="2"/>
  <c r="X352" i="2"/>
  <c r="X336" i="2"/>
  <c r="X320" i="2"/>
  <c r="X304" i="2"/>
  <c r="X288" i="2"/>
  <c r="X272" i="2"/>
  <c r="X256" i="2"/>
  <c r="X240" i="2"/>
  <c r="X224" i="2"/>
  <c r="X208" i="2"/>
  <c r="X192" i="2"/>
  <c r="X176" i="2"/>
  <c r="X156" i="2"/>
  <c r="X140" i="2"/>
  <c r="X124" i="2"/>
  <c r="X108" i="2"/>
  <c r="X96" i="2"/>
  <c r="X80" i="2"/>
  <c r="X64" i="2"/>
  <c r="X48" i="2"/>
  <c r="X36" i="2"/>
  <c r="X2501" i="2"/>
  <c r="X2485" i="2"/>
  <c r="X2453" i="2"/>
  <c r="X2437" i="2"/>
  <c r="X2421" i="2"/>
  <c r="X2405" i="2"/>
  <c r="X2389" i="2"/>
  <c r="X2373" i="2"/>
  <c r="X2357" i="2"/>
  <c r="X2325" i="2"/>
  <c r="X2309" i="2"/>
  <c r="X2293" i="2"/>
  <c r="X2277" i="2"/>
  <c r="X2261" i="2"/>
  <c r="X2245" i="2"/>
  <c r="X2229" i="2"/>
  <c r="X2197" i="2"/>
  <c r="X2181" i="2"/>
  <c r="X2173" i="2"/>
  <c r="X2157" i="2"/>
  <c r="X2141" i="2"/>
  <c r="X2125" i="2"/>
  <c r="X2109" i="2"/>
  <c r="X2093" i="2"/>
  <c r="X2077" i="2"/>
  <c r="X2061" i="2"/>
  <c r="X2045" i="2"/>
  <c r="X2029" i="2"/>
  <c r="X2013" i="2"/>
  <c r="X1997" i="2"/>
  <c r="X1981" i="2"/>
  <c r="X1965" i="2"/>
  <c r="X1949" i="2"/>
  <c r="X1933" i="2"/>
  <c r="X1917" i="2"/>
  <c r="X1901" i="2"/>
  <c r="X1885" i="2"/>
  <c r="X1869" i="2"/>
  <c r="X1853" i="2"/>
  <c r="X1837" i="2"/>
  <c r="X1821" i="2"/>
  <c r="X1805" i="2"/>
  <c r="X1789" i="2"/>
  <c r="X1773" i="2"/>
  <c r="X1757" i="2"/>
  <c r="X1741" i="2"/>
  <c r="X1725" i="2"/>
  <c r="X1709" i="2"/>
  <c r="X1693" i="2"/>
  <c r="X1677" i="2"/>
  <c r="X1661" i="2"/>
  <c r="X1645" i="2"/>
  <c r="X1629" i="2"/>
  <c r="X1613" i="2"/>
  <c r="X1597" i="2"/>
  <c r="X1581" i="2"/>
  <c r="X1565" i="2"/>
  <c r="X1549" i="2"/>
  <c r="X1533" i="2"/>
  <c r="X1517" i="2"/>
  <c r="X1501" i="2"/>
  <c r="X1485" i="2"/>
  <c r="X1469" i="2"/>
  <c r="X1453" i="2"/>
  <c r="X1437" i="2"/>
  <c r="X1421" i="2"/>
  <c r="X1405" i="2"/>
  <c r="X1389" i="2"/>
  <c r="X1373" i="2"/>
  <c r="X1357" i="2"/>
  <c r="X1341" i="2"/>
  <c r="X1325" i="2"/>
  <c r="X1309" i="2"/>
  <c r="X1293" i="2"/>
  <c r="X1277" i="2"/>
  <c r="X1261" i="2"/>
  <c r="X1245" i="2"/>
  <c r="X2506" i="2"/>
  <c r="X2498" i="2"/>
  <c r="X2486" i="2"/>
  <c r="X2474" i="2"/>
  <c r="X2466" i="2"/>
  <c r="X2454" i="2"/>
  <c r="X2442" i="2"/>
  <c r="X2434" i="2"/>
  <c r="X2422" i="2"/>
  <c r="X2410" i="2"/>
  <c r="X2402" i="2"/>
  <c r="X2390" i="2"/>
  <c r="X2378" i="2"/>
  <c r="X2370" i="2"/>
  <c r="X2358" i="2"/>
  <c r="X2346" i="2"/>
  <c r="X2338" i="2"/>
  <c r="X2326" i="2"/>
  <c r="X2314" i="2"/>
  <c r="X2306" i="2"/>
  <c r="X2294" i="2"/>
  <c r="X2282" i="2"/>
  <c r="X2274" i="2"/>
  <c r="X2262" i="2"/>
  <c r="X2250" i="2"/>
  <c r="X2242" i="2"/>
  <c r="X2230" i="2"/>
  <c r="X2218" i="2"/>
  <c r="X2210" i="2"/>
  <c r="X2198" i="2"/>
  <c r="X2186" i="2"/>
  <c r="X2178" i="2"/>
  <c r="X2166" i="2"/>
  <c r="X2154" i="2"/>
  <c r="X2146" i="2"/>
  <c r="X2134" i="2"/>
  <c r="X2122" i="2"/>
  <c r="X2114" i="2"/>
  <c r="X2102" i="2"/>
  <c r="X2090" i="2"/>
  <c r="X2082" i="2"/>
  <c r="X2070" i="2"/>
  <c r="X2058" i="2"/>
  <c r="X2050" i="2"/>
  <c r="X2038" i="2"/>
  <c r="X2026" i="2"/>
  <c r="X2018" i="2"/>
  <c r="X2006" i="2"/>
  <c r="X1994" i="2"/>
  <c r="X1986" i="2"/>
  <c r="X1974" i="2"/>
  <c r="X1962" i="2"/>
  <c r="X1954" i="2"/>
  <c r="X1942" i="2"/>
  <c r="X1930" i="2"/>
  <c r="X1922" i="2"/>
  <c r="X1910" i="2"/>
  <c r="X1898" i="2"/>
  <c r="X1890" i="2"/>
  <c r="X1878" i="2"/>
  <c r="X1866" i="2"/>
  <c r="X1858" i="2"/>
  <c r="X1850" i="2"/>
  <c r="X1842" i="2"/>
  <c r="X1834" i="2"/>
  <c r="X1826" i="2"/>
  <c r="X1818" i="2"/>
  <c r="X1810" i="2"/>
  <c r="X1802" i="2"/>
  <c r="X1794" i="2"/>
  <c r="X1786" i="2"/>
  <c r="X1778" i="2"/>
  <c r="X1770" i="2"/>
  <c r="X1762" i="2"/>
  <c r="X1754" i="2"/>
  <c r="X1746" i="2"/>
  <c r="X1738" i="2"/>
  <c r="X1730" i="2"/>
  <c r="X1722" i="2"/>
  <c r="X1714" i="2"/>
  <c r="X1706" i="2"/>
  <c r="X1698" i="2"/>
  <c r="X1690" i="2"/>
  <c r="X1682" i="2"/>
  <c r="X1674" i="2"/>
  <c r="X1666" i="2"/>
  <c r="X1658" i="2"/>
  <c r="X1650" i="2"/>
  <c r="X1642" i="2"/>
  <c r="X1634" i="2"/>
  <c r="X1626" i="2"/>
  <c r="X1618" i="2"/>
  <c r="X1610" i="2"/>
  <c r="X1602" i="2"/>
  <c r="X1594" i="2"/>
  <c r="X1586" i="2"/>
  <c r="X1578" i="2"/>
  <c r="X1570" i="2"/>
  <c r="X1562" i="2"/>
  <c r="X1554" i="2"/>
  <c r="X1546" i="2"/>
  <c r="X1538" i="2"/>
  <c r="X1530" i="2"/>
  <c r="X1522" i="2"/>
  <c r="X1514" i="2"/>
  <c r="X1506" i="2"/>
  <c r="X1498" i="2"/>
  <c r="X1490" i="2"/>
  <c r="X1482" i="2"/>
  <c r="X1474" i="2"/>
  <c r="X1466" i="2"/>
  <c r="X1458" i="2"/>
  <c r="X1450" i="2"/>
  <c r="X1442" i="2"/>
  <c r="X1434" i="2"/>
  <c r="X1426" i="2"/>
  <c r="X1418" i="2"/>
  <c r="X1410" i="2"/>
  <c r="X1402" i="2"/>
  <c r="X1394" i="2"/>
  <c r="X1386" i="2"/>
  <c r="X1378" i="2"/>
  <c r="X1370" i="2"/>
  <c r="X1362" i="2"/>
  <c r="X1354" i="2"/>
  <c r="X1346" i="2"/>
  <c r="X1338" i="2"/>
  <c r="X1330" i="2"/>
  <c r="X1322" i="2"/>
  <c r="X1314" i="2"/>
  <c r="X1306" i="2"/>
  <c r="X1298" i="2"/>
  <c r="X1290" i="2"/>
  <c r="X1282" i="2"/>
  <c r="X1274" i="2"/>
  <c r="X1266" i="2"/>
  <c r="X1258" i="2"/>
  <c r="X1250" i="2"/>
  <c r="X1242" i="2"/>
  <c r="X1234" i="2"/>
  <c r="X1226" i="2"/>
  <c r="X1218" i="2"/>
  <c r="X1210" i="2"/>
  <c r="X1202" i="2"/>
  <c r="X1194" i="2"/>
  <c r="X1186" i="2"/>
  <c r="X1178" i="2"/>
  <c r="X1170" i="2"/>
  <c r="X1162" i="2"/>
  <c r="X1154" i="2"/>
  <c r="X1146" i="2"/>
  <c r="X1138" i="2"/>
  <c r="X1130" i="2"/>
  <c r="X1122" i="2"/>
  <c r="X2508" i="2"/>
  <c r="X2500" i="2"/>
  <c r="X2492" i="2"/>
  <c r="X2484" i="2"/>
  <c r="X2476" i="2"/>
  <c r="X2468" i="2"/>
  <c r="X2460" i="2"/>
  <c r="X2452" i="2"/>
  <c r="X2444" i="2"/>
  <c r="X2436" i="2"/>
  <c r="X2428" i="2"/>
  <c r="X2420" i="2"/>
  <c r="X2412" i="2"/>
  <c r="X2404" i="2"/>
  <c r="X2396" i="2"/>
  <c r="X2388" i="2"/>
  <c r="X2380" i="2"/>
  <c r="X2372" i="2"/>
  <c r="X2364" i="2"/>
  <c r="X2356" i="2"/>
  <c r="X2348" i="2"/>
  <c r="X2340" i="2"/>
  <c r="X2332" i="2"/>
  <c r="X2324" i="2"/>
  <c r="X2316" i="2"/>
  <c r="X2308" i="2"/>
  <c r="X2300" i="2"/>
  <c r="X2292" i="2"/>
  <c r="X2284" i="2"/>
  <c r="X2276" i="2"/>
  <c r="X2268" i="2"/>
  <c r="X2260" i="2"/>
  <c r="X2252" i="2"/>
  <c r="X2244" i="2"/>
  <c r="X2236" i="2"/>
  <c r="X2228" i="2"/>
  <c r="X2220" i="2"/>
  <c r="X2212" i="2"/>
  <c r="X2204" i="2"/>
  <c r="X2196" i="2"/>
  <c r="X2188" i="2"/>
  <c r="X2180" i="2"/>
  <c r="X2172" i="2"/>
  <c r="X2164" i="2"/>
  <c r="X2156" i="2"/>
  <c r="X2148" i="2"/>
  <c r="X2140" i="2"/>
  <c r="X2132" i="2"/>
  <c r="X2124" i="2"/>
  <c r="X2116" i="2"/>
  <c r="X2108" i="2"/>
  <c r="X2100" i="2"/>
  <c r="X2092" i="2"/>
  <c r="X2084" i="2"/>
  <c r="X2076" i="2"/>
  <c r="X2068" i="2"/>
  <c r="X2060" i="2"/>
  <c r="X2052" i="2"/>
  <c r="X2044" i="2"/>
  <c r="X2036" i="2"/>
  <c r="X2028" i="2"/>
  <c r="X2020" i="2"/>
  <c r="X2012" i="2"/>
  <c r="X2004" i="2"/>
  <c r="X1996" i="2"/>
  <c r="X1988" i="2"/>
  <c r="X1980" i="2"/>
  <c r="X1972" i="2"/>
  <c r="X1964" i="2"/>
  <c r="X1956" i="2"/>
  <c r="X1948" i="2"/>
  <c r="X1940" i="2"/>
  <c r="X1932" i="2"/>
  <c r="X1924" i="2"/>
  <c r="X1916" i="2"/>
  <c r="X1900" i="2"/>
  <c r="X1892" i="2"/>
  <c r="X1884" i="2"/>
  <c r="X1868" i="2"/>
  <c r="X1860" i="2"/>
  <c r="X1844" i="2"/>
  <c r="X1828" i="2"/>
  <c r="X1796" i="2"/>
  <c r="X1780" i="2"/>
  <c r="X1764" i="2"/>
  <c r="X1556" i="2"/>
  <c r="X1484" i="2"/>
  <c r="X1468" i="2"/>
  <c r="X1452" i="2"/>
  <c r="X1436" i="2"/>
  <c r="X1420" i="2"/>
  <c r="X1404" i="2"/>
  <c r="X1388" i="2"/>
  <c r="X1372" i="2"/>
  <c r="X1340" i="2"/>
  <c r="X1324" i="2"/>
  <c r="X2507" i="2"/>
  <c r="X2499" i="2"/>
  <c r="X2491" i="2"/>
  <c r="X2483" i="2"/>
  <c r="X2475" i="2"/>
  <c r="X2467" i="2"/>
  <c r="X2459" i="2"/>
  <c r="X2451" i="2"/>
  <c r="X2443" i="2"/>
  <c r="X2435" i="2"/>
  <c r="X2427" i="2"/>
  <c r="X2419" i="2"/>
  <c r="X2411" i="2"/>
  <c r="X2403" i="2"/>
  <c r="X2395" i="2"/>
  <c r="X2387" i="2"/>
  <c r="X2379" i="2"/>
  <c r="X2371" i="2"/>
  <c r="X2363" i="2"/>
  <c r="X2355" i="2"/>
  <c r="X2347" i="2"/>
  <c r="X2339" i="2"/>
  <c r="X2331" i="2"/>
  <c r="X2323" i="2"/>
  <c r="X2315" i="2"/>
  <c r="X2307" i="2"/>
  <c r="X2299" i="2"/>
  <c r="X2291" i="2"/>
  <c r="X2283" i="2"/>
  <c r="X2275" i="2"/>
  <c r="X2267" i="2"/>
  <c r="X2259" i="2"/>
  <c r="X2251" i="2"/>
  <c r="X2243" i="2"/>
  <c r="X2235" i="2"/>
  <c r="X2227" i="2"/>
  <c r="X2219" i="2"/>
  <c r="X2211" i="2"/>
  <c r="X2203" i="2"/>
  <c r="X2195" i="2"/>
  <c r="X2187" i="2"/>
  <c r="X2179" i="2"/>
  <c r="X2171" i="2"/>
  <c r="X2163" i="2"/>
  <c r="X2155" i="2"/>
  <c r="X2147" i="2"/>
  <c r="X2139" i="2"/>
  <c r="X2131" i="2"/>
  <c r="X2123" i="2"/>
  <c r="X2115" i="2"/>
  <c r="X2107" i="2"/>
  <c r="X2099" i="2"/>
  <c r="X2083" i="2"/>
  <c r="X2075" i="2"/>
  <c r="X2067" i="2"/>
  <c r="X2059" i="2"/>
  <c r="X2051" i="2"/>
  <c r="X2043" i="2"/>
  <c r="X2035" i="2"/>
  <c r="X2027" i="2"/>
  <c r="X2019" i="2"/>
  <c r="X2011" i="2"/>
  <c r="X2003" i="2"/>
  <c r="X1995" i="2"/>
  <c r="X1987" i="2"/>
  <c r="X1979" i="2"/>
  <c r="X1971" i="2"/>
  <c r="X1963" i="2"/>
  <c r="X1955" i="2"/>
  <c r="X1947" i="2"/>
  <c r="X1939" i="2"/>
  <c r="X1931" i="2"/>
  <c r="X1923" i="2"/>
  <c r="X1915" i="2"/>
  <c r="X1907" i="2"/>
  <c r="X1899" i="2"/>
  <c r="X1891" i="2"/>
  <c r="X1883" i="2"/>
  <c r="X1875" i="2"/>
  <c r="X1867" i="2"/>
  <c r="X1859" i="2"/>
  <c r="X1851" i="2"/>
  <c r="X1843" i="2"/>
  <c r="X1835" i="2"/>
  <c r="X1827" i="2"/>
  <c r="X1819" i="2"/>
  <c r="X1811" i="2"/>
  <c r="X1803" i="2"/>
  <c r="X1795" i="2"/>
  <c r="X1787" i="2"/>
  <c r="X1779" i="2"/>
  <c r="X1771" i="2"/>
  <c r="X1763" i="2"/>
  <c r="X1755" i="2"/>
  <c r="X1747" i="2"/>
  <c r="X1739" i="2"/>
  <c r="X1731" i="2"/>
  <c r="X1723" i="2"/>
  <c r="X1715" i="2"/>
  <c r="X1707" i="2"/>
  <c r="X1699" i="2"/>
  <c r="X1691" i="2"/>
  <c r="X1683" i="2"/>
  <c r="X1675" i="2"/>
  <c r="X1667" i="2"/>
  <c r="X1659" i="2"/>
  <c r="X1651" i="2"/>
  <c r="X1643" i="2"/>
  <c r="X1635" i="2"/>
  <c r="X1627" i="2"/>
  <c r="X1619" i="2"/>
  <c r="X1611" i="2"/>
  <c r="X1603" i="2"/>
  <c r="X1595" i="2"/>
  <c r="X1587" i="2"/>
  <c r="X1579" i="2"/>
  <c r="X1571" i="2"/>
  <c r="X1563" i="2"/>
  <c r="X1555" i="2"/>
  <c r="X1547" i="2"/>
  <c r="X1539" i="2"/>
  <c r="X1531" i="2"/>
  <c r="X1523" i="2"/>
  <c r="X1515" i="2"/>
  <c r="X1507" i="2"/>
  <c r="X1499" i="2"/>
  <c r="X1491" i="2"/>
  <c r="X1483" i="2"/>
  <c r="X1475" i="2"/>
  <c r="X1467" i="2"/>
  <c r="X1459" i="2"/>
  <c r="X1451" i="2"/>
  <c r="X1443" i="2"/>
  <c r="X1435" i="2"/>
  <c r="X1427" i="2"/>
  <c r="X1419" i="2"/>
  <c r="X1411" i="2"/>
  <c r="X1403" i="2"/>
  <c r="X1395" i="2"/>
  <c r="X1387" i="2"/>
  <c r="X1379" i="2"/>
  <c r="X1371" i="2"/>
  <c r="X1363" i="2"/>
  <c r="X1355" i="2"/>
  <c r="X1347" i="2"/>
  <c r="X1339" i="2"/>
  <c r="X1331" i="2"/>
  <c r="X1323" i="2"/>
  <c r="X1315" i="2"/>
  <c r="X1307" i="2"/>
  <c r="X1299" i="2"/>
  <c r="X1291" i="2"/>
  <c r="X1283" i="2"/>
  <c r="X1275" i="2"/>
  <c r="X1267" i="2"/>
  <c r="X1259" i="2"/>
  <c r="X1251" i="2"/>
  <c r="X1243" i="2"/>
  <c r="X1235" i="2"/>
  <c r="X1227" i="2"/>
  <c r="X1219" i="2"/>
  <c r="X1211" i="2"/>
  <c r="X1203" i="2"/>
  <c r="X1195" i="2"/>
  <c r="X1187" i="2"/>
  <c r="X1179" i="2"/>
  <c r="X1171" i="2"/>
  <c r="X1163" i="2"/>
  <c r="X1155" i="2"/>
  <c r="X1147" i="2"/>
  <c r="X1139" i="2"/>
  <c r="X1131" i="2"/>
  <c r="X1123" i="2"/>
  <c r="X1115" i="2"/>
  <c r="X1107" i="2"/>
  <c r="X1099" i="2"/>
  <c r="X1091" i="2"/>
  <c r="X1083" i="2"/>
  <c r="X1075" i="2"/>
  <c r="X1067" i="2"/>
  <c r="X1055" i="2"/>
  <c r="X1047" i="2"/>
  <c r="X1039" i="2"/>
  <c r="X1031" i="2"/>
  <c r="X1019" i="2"/>
  <c r="X1011" i="2"/>
  <c r="X995" i="2"/>
  <c r="X979" i="2"/>
  <c r="X963" i="2"/>
  <c r="X947" i="2"/>
  <c r="X931" i="2"/>
  <c r="X915" i="2"/>
  <c r="X899" i="2"/>
  <c r="X883" i="2"/>
  <c r="X867" i="2"/>
  <c r="X851" i="2"/>
  <c r="X835" i="2"/>
  <c r="X819" i="2"/>
  <c r="X539" i="2"/>
  <c r="X523" i="2"/>
  <c r="X515" i="2"/>
  <c r="X507" i="2"/>
  <c r="X499" i="2"/>
  <c r="X491" i="2"/>
  <c r="X483" i="2"/>
  <c r="X475" i="2"/>
  <c r="X467" i="2"/>
  <c r="X459" i="2"/>
  <c r="X451" i="2"/>
  <c r="X443" i="2"/>
  <c r="X435" i="2"/>
  <c r="X427" i="2"/>
  <c r="X419" i="2"/>
  <c r="X411" i="2"/>
  <c r="X403" i="2"/>
  <c r="X395" i="2"/>
  <c r="X387" i="2"/>
  <c r="X379" i="2"/>
  <c r="X371" i="2"/>
  <c r="X355" i="2"/>
  <c r="X347" i="2"/>
  <c r="X339" i="2"/>
  <c r="X331" i="2"/>
  <c r="X323" i="2"/>
  <c r="X315" i="2"/>
  <c r="X307" i="2"/>
  <c r="X107" i="2"/>
  <c r="X1100" i="2"/>
  <c r="X1044" i="2"/>
  <c r="X1020" i="2"/>
  <c r="X1008" i="2"/>
  <c r="X996" i="2"/>
  <c r="X980" i="2"/>
  <c r="X964" i="2"/>
  <c r="X948" i="2"/>
  <c r="X932" i="2"/>
  <c r="X916" i="2"/>
  <c r="X900" i="2"/>
  <c r="X884" i="2"/>
  <c r="X868" i="2"/>
  <c r="X852" i="2"/>
  <c r="X836" i="2"/>
  <c r="X820" i="2"/>
  <c r="X804" i="2"/>
  <c r="X788" i="2"/>
  <c r="X772" i="2"/>
  <c r="X760" i="2"/>
  <c r="X744" i="2"/>
  <c r="X728" i="2"/>
  <c r="X712" i="2"/>
  <c r="X696" i="2"/>
  <c r="X680" i="2"/>
  <c r="X664" i="2"/>
  <c r="X648" i="2"/>
  <c r="X632" i="2"/>
  <c r="X616" i="2"/>
  <c r="X600" i="2"/>
  <c r="X584" i="2"/>
  <c r="X568" i="2"/>
  <c r="X552" i="2"/>
  <c r="X536" i="2"/>
  <c r="X520" i="2"/>
  <c r="X504" i="2"/>
  <c r="X488" i="2"/>
  <c r="X472" i="2"/>
  <c r="X456" i="2"/>
  <c r="X440" i="2"/>
  <c r="X424" i="2"/>
  <c r="X408" i="2"/>
  <c r="X396" i="2"/>
  <c r="X380" i="2"/>
  <c r="X364" i="2"/>
  <c r="X348" i="2"/>
  <c r="X332" i="2"/>
  <c r="X316" i="2"/>
  <c r="X300" i="2"/>
  <c r="X284" i="2"/>
  <c r="X268" i="2"/>
  <c r="X252" i="2"/>
  <c r="X236" i="2"/>
  <c r="X220" i="2"/>
  <c r="X204" i="2"/>
  <c r="X188" i="2"/>
  <c r="X172" i="2"/>
  <c r="X160" i="2"/>
  <c r="X144" i="2"/>
  <c r="X128" i="2"/>
  <c r="X112" i="2"/>
  <c r="X92" i="2"/>
  <c r="X76" i="2"/>
  <c r="X60" i="2"/>
  <c r="X44" i="2"/>
  <c r="X1740" i="2"/>
  <c r="X1724" i="2"/>
  <c r="X1708" i="2"/>
  <c r="X1692" i="2"/>
  <c r="X1676" i="2"/>
  <c r="X1660" i="2"/>
  <c r="X1644" i="2"/>
  <c r="X1628" i="2"/>
  <c r="X1612" i="2"/>
  <c r="X1596" i="2"/>
  <c r="X1580" i="2"/>
  <c r="X1564" i="2"/>
  <c r="X1548" i="2"/>
  <c r="X1532" i="2"/>
  <c r="X1516" i="2"/>
  <c r="X1500" i="2"/>
  <c r="X1316" i="2"/>
  <c r="X1300" i="2"/>
  <c r="X795" i="2"/>
  <c r="X779" i="2"/>
  <c r="X763" i="2"/>
  <c r="X747" i="2"/>
  <c r="X731" i="2"/>
  <c r="X715" i="2"/>
  <c r="X699" i="2"/>
  <c r="X683" i="2"/>
  <c r="X667" i="2"/>
  <c r="X651" i="2"/>
  <c r="X635" i="2"/>
  <c r="X603" i="2"/>
  <c r="X587" i="2"/>
  <c r="X571" i="2"/>
  <c r="X295" i="2"/>
  <c r="X287" i="2"/>
  <c r="X279" i="2"/>
  <c r="X271" i="2"/>
  <c r="X263" i="2"/>
  <c r="X255" i="2"/>
  <c r="X247" i="2"/>
  <c r="X239" i="2"/>
  <c r="X231" i="2"/>
  <c r="X223" i="2"/>
  <c r="X215" i="2"/>
  <c r="X207" i="2"/>
  <c r="X199" i="2"/>
  <c r="X191" i="2"/>
  <c r="X183" i="2"/>
  <c r="X175" i="2"/>
  <c r="X167" i="2"/>
  <c r="X159" i="2"/>
  <c r="X151" i="2"/>
  <c r="X143" i="2"/>
  <c r="X135" i="2"/>
  <c r="X127" i="2"/>
  <c r="X119" i="2"/>
  <c r="X111" i="2"/>
  <c r="X103" i="2"/>
  <c r="X95" i="2"/>
  <c r="X87" i="2"/>
  <c r="X79" i="2"/>
  <c r="X71" i="2"/>
  <c r="X63" i="2"/>
  <c r="X55" i="2"/>
  <c r="X47" i="2"/>
  <c r="X39" i="2"/>
  <c r="X31" i="2"/>
  <c r="X23" i="2"/>
  <c r="X15" i="2"/>
  <c r="X1110" i="2"/>
  <c r="X1102" i="2"/>
  <c r="X1094" i="2"/>
  <c r="X1086" i="2"/>
  <c r="X1078" i="2"/>
  <c r="X1070" i="2"/>
  <c r="X1062" i="2"/>
  <c r="X1046" i="2"/>
  <c r="X1030" i="2"/>
  <c r="X1014" i="2"/>
  <c r="X998" i="2"/>
  <c r="X982" i="2"/>
  <c r="X966" i="2"/>
  <c r="X950" i="2"/>
  <c r="X934" i="2"/>
  <c r="X918" i="2"/>
  <c r="X902" i="2"/>
  <c r="X886" i="2"/>
  <c r="X870" i="2"/>
  <c r="X854" i="2"/>
  <c r="X838" i="2"/>
  <c r="X822" i="2"/>
  <c r="X806" i="2"/>
  <c r="X790" i="2"/>
  <c r="X774" i="2"/>
  <c r="X758" i="2"/>
  <c r="X742" i="2"/>
  <c r="X726" i="2"/>
  <c r="X630" i="2"/>
  <c r="X614" i="2"/>
  <c r="X598" i="2"/>
  <c r="X582" i="2"/>
  <c r="X566" i="2"/>
  <c r="X550" i="2"/>
  <c r="X534" i="2"/>
  <c r="X518" i="2"/>
  <c r="X510" i="2"/>
  <c r="X502" i="2"/>
  <c r="X494" i="2"/>
  <c r="X486" i="2"/>
  <c r="X478" i="2"/>
  <c r="X470" i="2"/>
  <c r="X462" i="2"/>
  <c r="X454" i="2"/>
  <c r="X446" i="2"/>
  <c r="X438" i="2"/>
  <c r="X430" i="2"/>
  <c r="X422" i="2"/>
  <c r="X414" i="2"/>
  <c r="X406" i="2"/>
  <c r="X398" i="2"/>
  <c r="X390" i="2"/>
  <c r="X382" i="2"/>
  <c r="X374" i="2"/>
  <c r="X366" i="2"/>
  <c r="X358" i="2"/>
  <c r="X350" i="2"/>
  <c r="X342" i="2"/>
  <c r="X334" i="2"/>
  <c r="X326" i="2"/>
  <c r="X318" i="2"/>
  <c r="X310" i="2"/>
  <c r="X302" i="2"/>
  <c r="X294" i="2"/>
  <c r="X286" i="2"/>
  <c r="X278" i="2"/>
  <c r="X270" i="2"/>
  <c r="X262" i="2"/>
  <c r="X254" i="2"/>
  <c r="X246" i="2"/>
  <c r="X238" i="2"/>
  <c r="X230" i="2"/>
  <c r="X222" i="2"/>
  <c r="X214" i="2"/>
  <c r="X206" i="2"/>
  <c r="X198" i="2"/>
  <c r="X190" i="2"/>
  <c r="X182" i="2"/>
  <c r="X174" i="2"/>
  <c r="X166" i="2"/>
  <c r="X158" i="2"/>
  <c r="X150" i="2"/>
  <c r="X142" i="2"/>
  <c r="X134" i="2"/>
  <c r="X126" i="2"/>
  <c r="X118" i="2"/>
  <c r="X110" i="2"/>
  <c r="X102" i="2"/>
  <c r="X94" i="2"/>
  <c r="X86" i="2"/>
  <c r="X78" i="2"/>
  <c r="X70" i="2"/>
  <c r="X62" i="2"/>
  <c r="X54" i="2"/>
  <c r="X46" i="2"/>
  <c r="X38" i="2"/>
  <c r="X30" i="2"/>
  <c r="X22" i="2"/>
  <c r="X14" i="2"/>
  <c r="X1284" i="2"/>
  <c r="X1248" i="2"/>
  <c r="X1216" i="2"/>
  <c r="X1184" i="2"/>
  <c r="X1168" i="2"/>
  <c r="X1156" i="2"/>
  <c r="X1140" i="2"/>
  <c r="X1132" i="2"/>
  <c r="X1116" i="2"/>
  <c r="X1104" i="2"/>
  <c r="X1092" i="2"/>
  <c r="X1076" i="2"/>
  <c r="X28" i="2"/>
  <c r="X1280" i="2"/>
  <c r="X1268" i="2"/>
  <c r="X1260" i="2"/>
  <c r="X1244" i="2"/>
  <c r="X1232" i="2"/>
  <c r="X1220" i="2"/>
  <c r="X1204" i="2"/>
  <c r="X1180" i="2"/>
  <c r="X1152" i="2"/>
  <c r="X1120" i="2"/>
  <c r="X1088" i="2"/>
  <c r="X1060" i="2"/>
  <c r="X1032" i="2"/>
  <c r="X1024" i="2"/>
  <c r="X992" i="2"/>
  <c r="X976" i="2"/>
  <c r="X960" i="2"/>
  <c r="X944" i="2"/>
  <c r="X928" i="2"/>
  <c r="X912" i="2"/>
  <c r="X896" i="2"/>
  <c r="X880" i="2"/>
  <c r="X864" i="2"/>
  <c r="X848" i="2"/>
  <c r="X832" i="2"/>
  <c r="X816" i="2"/>
  <c r="X800" i="2"/>
  <c r="X784" i="2"/>
  <c r="X768" i="2"/>
  <c r="X748" i="2"/>
  <c r="X732" i="2"/>
  <c r="X716" i="2"/>
  <c r="X700" i="2"/>
  <c r="X684" i="2"/>
  <c r="X668" i="2"/>
  <c r="X652" i="2"/>
  <c r="X636" i="2"/>
  <c r="X620" i="2"/>
  <c r="X604" i="2"/>
  <c r="X588" i="2"/>
  <c r="X572" i="2"/>
  <c r="X556" i="2"/>
  <c r="X540" i="2"/>
  <c r="X524" i="2"/>
  <c r="X508" i="2"/>
  <c r="X492" i="2"/>
  <c r="X476" i="2"/>
  <c r="X460" i="2"/>
  <c r="X444" i="2"/>
  <c r="X428" i="2"/>
  <c r="X412" i="2"/>
  <c r="X392" i="2"/>
  <c r="X376" i="2"/>
  <c r="X360" i="2"/>
  <c r="X344" i="2"/>
  <c r="X328" i="2"/>
  <c r="X312" i="2"/>
  <c r="X296" i="2"/>
  <c r="X280" i="2"/>
  <c r="X264" i="2"/>
  <c r="X248" i="2"/>
  <c r="X232" i="2"/>
  <c r="X216" i="2"/>
  <c r="X200" i="2"/>
  <c r="X184" i="2"/>
  <c r="X164" i="2"/>
  <c r="X148" i="2"/>
  <c r="X132" i="2"/>
  <c r="X116" i="2"/>
  <c r="X100" i="2"/>
  <c r="X88" i="2"/>
  <c r="X72" i="2"/>
  <c r="X56" i="2"/>
  <c r="X40" i="2"/>
  <c r="X32" i="2"/>
  <c r="X2509" i="2"/>
  <c r="X2493" i="2"/>
  <c r="X2477" i="2"/>
  <c r="X2461" i="2"/>
  <c r="X2445" i="2"/>
  <c r="X2502" i="2"/>
  <c r="X2490" i="2"/>
  <c r="X2482" i="2"/>
  <c r="X2470" i="2"/>
  <c r="X2458" i="2"/>
  <c r="X2450" i="2"/>
  <c r="X2438" i="2"/>
  <c r="X2426" i="2"/>
  <c r="X2418" i="2"/>
  <c r="X2406" i="2"/>
  <c r="X2394" i="2"/>
  <c r="X2386" i="2"/>
  <c r="X2374" i="2"/>
  <c r="X2362" i="2"/>
  <c r="X2354" i="2"/>
  <c r="X2342" i="2"/>
  <c r="X2330" i="2"/>
  <c r="X2322" i="2"/>
  <c r="X2310" i="2"/>
  <c r="X2298" i="2"/>
  <c r="X2290" i="2"/>
  <c r="X2278" i="2"/>
  <c r="X2266" i="2"/>
  <c r="X2258" i="2"/>
  <c r="X2246" i="2"/>
  <c r="X2234" i="2"/>
  <c r="X2226" i="2"/>
  <c r="X2214" i="2"/>
  <c r="X2202" i="2"/>
  <c r="X2194" i="2"/>
  <c r="X2182" i="2"/>
  <c r="X2170" i="2"/>
  <c r="X2162" i="2"/>
  <c r="X2150" i="2"/>
  <c r="X2138" i="2"/>
  <c r="X2130" i="2"/>
  <c r="X2118" i="2"/>
  <c r="X2106" i="2"/>
  <c r="X2098" i="2"/>
  <c r="X2086" i="2"/>
  <c r="X2074" i="2"/>
  <c r="X2066" i="2"/>
  <c r="X2054" i="2"/>
  <c r="X2042" i="2"/>
  <c r="X2034" i="2"/>
  <c r="X2022" i="2"/>
  <c r="X2010" i="2"/>
  <c r="X2002" i="2"/>
  <c r="X1990" i="2"/>
  <c r="X1978" i="2"/>
  <c r="X1970" i="2"/>
  <c r="X1958" i="2"/>
  <c r="X1946" i="2"/>
  <c r="X1938" i="2"/>
  <c r="X1926" i="2"/>
  <c r="X1914" i="2"/>
  <c r="X1906" i="2"/>
  <c r="X1894" i="2"/>
  <c r="X1882" i="2"/>
  <c r="X1874" i="2"/>
  <c r="X1862" i="2"/>
  <c r="X1854" i="2"/>
  <c r="X1846" i="2"/>
  <c r="X1838" i="2"/>
  <c r="X1830" i="2"/>
  <c r="X1822" i="2"/>
  <c r="X1814" i="2"/>
  <c r="X1806" i="2"/>
  <c r="X1798" i="2"/>
  <c r="X1790" i="2"/>
  <c r="X1782" i="2"/>
  <c r="X1774" i="2"/>
  <c r="X1766" i="2"/>
  <c r="X1758" i="2"/>
  <c r="X1750" i="2"/>
  <c r="X1742" i="2"/>
  <c r="X1734" i="2"/>
  <c r="X1726" i="2"/>
  <c r="X1718" i="2"/>
  <c r="X1710" i="2"/>
  <c r="X1702" i="2"/>
  <c r="X1694" i="2"/>
  <c r="X1686" i="2"/>
  <c r="X1678" i="2"/>
  <c r="X1670" i="2"/>
  <c r="X1662" i="2"/>
  <c r="X1654" i="2"/>
  <c r="X1646" i="2"/>
  <c r="X1638" i="2"/>
  <c r="X1630" i="2"/>
  <c r="X1622" i="2"/>
  <c r="X1614" i="2"/>
  <c r="X1606" i="2"/>
  <c r="X1598" i="2"/>
  <c r="X1590" i="2"/>
  <c r="X1582" i="2"/>
  <c r="X1574" i="2"/>
  <c r="X1566" i="2"/>
  <c r="X1558" i="2"/>
  <c r="X1550" i="2"/>
  <c r="X1542" i="2"/>
  <c r="X1534" i="2"/>
  <c r="X1526" i="2"/>
  <c r="X1518" i="2"/>
  <c r="X1510" i="2"/>
  <c r="X1502" i="2"/>
  <c r="X1494" i="2"/>
  <c r="X1486" i="2"/>
  <c r="X1478" i="2"/>
  <c r="X1470" i="2"/>
  <c r="X1462" i="2"/>
  <c r="X1454" i="2"/>
  <c r="X1446" i="2"/>
  <c r="X1438" i="2"/>
  <c r="X1430" i="2"/>
  <c r="X1422" i="2"/>
  <c r="X1414" i="2"/>
  <c r="X1406" i="2"/>
  <c r="X1398" i="2"/>
  <c r="X1390" i="2"/>
  <c r="X1382" i="2"/>
  <c r="X1374" i="2"/>
  <c r="X1366" i="2"/>
  <c r="X1358" i="2"/>
  <c r="X1350" i="2"/>
  <c r="X1342" i="2"/>
  <c r="X1334" i="2"/>
  <c r="X1326" i="2"/>
  <c r="X1318" i="2"/>
  <c r="X1310" i="2"/>
  <c r="X1302" i="2"/>
  <c r="X1294" i="2"/>
  <c r="X1286" i="2"/>
  <c r="X1278" i="2"/>
  <c r="X1270" i="2"/>
  <c r="X1262" i="2"/>
  <c r="X1254" i="2"/>
  <c r="X1246" i="2"/>
  <c r="X1238" i="2"/>
  <c r="X1230" i="2"/>
  <c r="X1222" i="2"/>
  <c r="X1214" i="2"/>
  <c r="X1206" i="2"/>
  <c r="X1198" i="2"/>
  <c r="X1190" i="2"/>
  <c r="X1182" i="2"/>
  <c r="X1174" i="2"/>
  <c r="X1166" i="2"/>
  <c r="X1158" i="2"/>
  <c r="X1150" i="2"/>
  <c r="X1142" i="2"/>
  <c r="X1134" i="2"/>
  <c r="X1126" i="2"/>
  <c r="X1118" i="2"/>
  <c r="X2504" i="2"/>
  <c r="X2496" i="2"/>
  <c r="X2488" i="2"/>
  <c r="X2480" i="2"/>
  <c r="X2472" i="2"/>
  <c r="X2464" i="2"/>
  <c r="X2456" i="2"/>
  <c r="X2448" i="2"/>
  <c r="X2440" i="2"/>
  <c r="X2432" i="2"/>
  <c r="X2424" i="2"/>
  <c r="X2416" i="2"/>
  <c r="X2408" i="2"/>
  <c r="X2400" i="2"/>
  <c r="X2392" i="2"/>
  <c r="X2384" i="2"/>
  <c r="X2376" i="2"/>
  <c r="X2368" i="2"/>
  <c r="X2360" i="2"/>
  <c r="X2352" i="2"/>
  <c r="X2344" i="2"/>
  <c r="X2336" i="2"/>
  <c r="X2328" i="2"/>
  <c r="X2320" i="2"/>
  <c r="X2312" i="2"/>
  <c r="X2304" i="2"/>
  <c r="X2296" i="2"/>
  <c r="X2288" i="2"/>
  <c r="X2280" i="2"/>
  <c r="X2272" i="2"/>
  <c r="X2264" i="2"/>
  <c r="X2256" i="2"/>
  <c r="X2248" i="2"/>
  <c r="X2240" i="2"/>
  <c r="X2232" i="2"/>
  <c r="X2224" i="2"/>
  <c r="X2216" i="2"/>
  <c r="X2208" i="2"/>
  <c r="X2200" i="2"/>
  <c r="X2192" i="2"/>
  <c r="X2184" i="2"/>
  <c r="X2176" i="2"/>
  <c r="X2168" i="2"/>
  <c r="X2160" i="2"/>
  <c r="X2152" i="2"/>
  <c r="X2144" i="2"/>
  <c r="X2136" i="2"/>
  <c r="X2128" i="2"/>
  <c r="X2120" i="2"/>
  <c r="X2104" i="2"/>
  <c r="X2096" i="2"/>
  <c r="X2088" i="2"/>
  <c r="X2080" i="2"/>
  <c r="X2072" i="2"/>
  <c r="X2064" i="2"/>
  <c r="X2056" i="2"/>
  <c r="X2040" i="2"/>
  <c r="X2032" i="2"/>
  <c r="X2024" i="2"/>
  <c r="X2016" i="2"/>
  <c r="X2008" i="2"/>
  <c r="X2000" i="2"/>
  <c r="X1992" i="2"/>
  <c r="X1976" i="2"/>
  <c r="X1968" i="2"/>
  <c r="X1960" i="2"/>
  <c r="X1952" i="2"/>
  <c r="X1944" i="2"/>
  <c r="X1936" i="2"/>
  <c r="X1928" i="2"/>
  <c r="X1912" i="2"/>
  <c r="X1904" i="2"/>
  <c r="X1896" i="2"/>
  <c r="X1888" i="2"/>
  <c r="X1880" i="2"/>
  <c r="X1872" i="2"/>
  <c r="X1864" i="2"/>
  <c r="X1852" i="2"/>
  <c r="X1836" i="2"/>
  <c r="X1820" i="2"/>
  <c r="X1804" i="2"/>
  <c r="X1788" i="2"/>
  <c r="X1772" i="2"/>
  <c r="X1756" i="2"/>
  <c r="X1476" i="2"/>
  <c r="X1460" i="2"/>
  <c r="X1444" i="2"/>
  <c r="X1428" i="2"/>
  <c r="X1412" i="2"/>
  <c r="X1396" i="2"/>
  <c r="X1380" i="2"/>
  <c r="X1364" i="2"/>
  <c r="X1348" i="2"/>
  <c r="X1332" i="2"/>
  <c r="X2503" i="2"/>
  <c r="X2495" i="2"/>
  <c r="X2487" i="2"/>
  <c r="X2479" i="2"/>
  <c r="X2471" i="2"/>
  <c r="X2463" i="2"/>
  <c r="X2455" i="2"/>
  <c r="X2447" i="2"/>
  <c r="X2439" i="2"/>
  <c r="X2431" i="2"/>
  <c r="X2423" i="2"/>
  <c r="X2415" i="2"/>
  <c r="X2407" i="2"/>
  <c r="X2399" i="2"/>
  <c r="X2391" i="2"/>
  <c r="X2383" i="2"/>
  <c r="X2375" i="2"/>
  <c r="X2367" i="2"/>
  <c r="X2359" i="2"/>
  <c r="X2351" i="2"/>
  <c r="X2343" i="2"/>
  <c r="X2335" i="2"/>
  <c r="X2327" i="2"/>
  <c r="X2319" i="2"/>
  <c r="X2311" i="2"/>
  <c r="X2303" i="2"/>
  <c r="X2295" i="2"/>
  <c r="X2287" i="2"/>
  <c r="X2279" i="2"/>
  <c r="X2271" i="2"/>
  <c r="X2263" i="2"/>
  <c r="X2255" i="2"/>
  <c r="X2247" i="2"/>
  <c r="X2239" i="2"/>
  <c r="X2231" i="2"/>
  <c r="X2223" i="2"/>
  <c r="X2215" i="2"/>
  <c r="X2207" i="2"/>
  <c r="X2199" i="2"/>
  <c r="X2191" i="2"/>
  <c r="X2183" i="2"/>
  <c r="X2175" i="2"/>
  <c r="X2167" i="2"/>
  <c r="X2159" i="2"/>
  <c r="X2151" i="2"/>
  <c r="X2143" i="2"/>
  <c r="X2135" i="2"/>
  <c r="X2127" i="2"/>
  <c r="X2119" i="2"/>
  <c r="X2111" i="2"/>
  <c r="X2103" i="2"/>
  <c r="X2095" i="2"/>
  <c r="X2087" i="2"/>
  <c r="X2079" i="2"/>
  <c r="X2071" i="2"/>
  <c r="X2063" i="2"/>
  <c r="X2055" i="2"/>
  <c r="X2047" i="2"/>
  <c r="X2039" i="2"/>
  <c r="X2031" i="2"/>
  <c r="X2023" i="2"/>
  <c r="X2015" i="2"/>
  <c r="X2007" i="2"/>
  <c r="X1999" i="2"/>
  <c r="X1991" i="2"/>
  <c r="X1983" i="2"/>
  <c r="X1975" i="2"/>
  <c r="X1967" i="2"/>
  <c r="X1959" i="2"/>
  <c r="X1951" i="2"/>
  <c r="X811" i="2"/>
  <c r="T12" i="2"/>
  <c r="S11" i="2"/>
  <c r="T13" i="2" s="1"/>
  <c r="T11" i="2"/>
  <c r="O11" i="3" l="1"/>
  <c r="O21" i="3"/>
  <c r="O89" i="3"/>
  <c r="O25" i="3"/>
  <c r="O114" i="3"/>
  <c r="O160" i="3"/>
  <c r="O40" i="3"/>
  <c r="O158" i="3"/>
  <c r="O44" i="3"/>
  <c r="O61" i="3"/>
  <c r="O92" i="3"/>
  <c r="O32" i="3"/>
  <c r="O49" i="3"/>
  <c r="O69" i="3"/>
  <c r="O99" i="3"/>
  <c r="O159" i="3"/>
  <c r="O27" i="3"/>
  <c r="O51" i="3"/>
  <c r="O72" i="3"/>
  <c r="O102" i="3"/>
  <c r="O132" i="3"/>
  <c r="O83" i="3"/>
  <c r="O106" i="3"/>
  <c r="O143" i="3"/>
  <c r="O38" i="3"/>
  <c r="O54" i="3"/>
  <c r="O70" i="3"/>
  <c r="O86" i="3"/>
  <c r="O110" i="3"/>
  <c r="O147" i="3"/>
  <c r="O134" i="3"/>
  <c r="O151" i="3"/>
  <c r="O124" i="3"/>
  <c r="O154" i="3"/>
  <c r="O105" i="3"/>
  <c r="O125" i="3"/>
  <c r="O153" i="3"/>
  <c r="O17" i="3"/>
  <c r="O22" i="3"/>
  <c r="O16" i="3"/>
  <c r="O55" i="3"/>
  <c r="O18" i="3"/>
  <c r="O12" i="3"/>
  <c r="O73" i="3"/>
  <c r="O28" i="3"/>
  <c r="O45" i="3"/>
  <c r="O68" i="3"/>
  <c r="O118" i="3"/>
  <c r="O33" i="3"/>
  <c r="O63" i="3"/>
  <c r="O77" i="3"/>
  <c r="O100" i="3"/>
  <c r="O15" i="3"/>
  <c r="O35" i="3"/>
  <c r="O52" i="3"/>
  <c r="O80" i="3"/>
  <c r="O103" i="3"/>
  <c r="O71" i="3"/>
  <c r="O87" i="3"/>
  <c r="O107" i="3"/>
  <c r="O144" i="3"/>
  <c r="O42" i="3"/>
  <c r="O58" i="3"/>
  <c r="O74" i="3"/>
  <c r="O90" i="3"/>
  <c r="O111" i="3"/>
  <c r="O148" i="3"/>
  <c r="O135" i="3"/>
  <c r="O152" i="3"/>
  <c r="O138" i="3"/>
  <c r="O155" i="3"/>
  <c r="O109" i="3"/>
  <c r="O133" i="3"/>
  <c r="O157" i="3"/>
  <c r="O141" i="3"/>
  <c r="O113" i="3"/>
  <c r="O129" i="3"/>
  <c r="AB15" i="2"/>
  <c r="AD15" i="2" s="1"/>
  <c r="G5" i="4"/>
  <c r="J160" i="3"/>
  <c r="J156" i="3"/>
  <c r="J152" i="3"/>
  <c r="J148" i="3"/>
  <c r="J144" i="3"/>
  <c r="J140" i="3"/>
  <c r="J136" i="3"/>
  <c r="J132" i="3"/>
  <c r="J128" i="3"/>
  <c r="J124" i="3"/>
  <c r="J120" i="3"/>
  <c r="J116" i="3"/>
  <c r="J112" i="3"/>
  <c r="J108" i="3"/>
  <c r="J104" i="3"/>
  <c r="J100" i="3"/>
  <c r="J155" i="3"/>
  <c r="J154" i="3"/>
  <c r="J153" i="3"/>
  <c r="J139" i="3"/>
  <c r="J138" i="3"/>
  <c r="J137" i="3"/>
  <c r="J123" i="3"/>
  <c r="J122" i="3"/>
  <c r="J121" i="3"/>
  <c r="J151" i="3"/>
  <c r="J150" i="3"/>
  <c r="J149" i="3"/>
  <c r="J135" i="3"/>
  <c r="J134" i="3"/>
  <c r="J133" i="3"/>
  <c r="J131" i="3"/>
  <c r="J130" i="3"/>
  <c r="J129" i="3"/>
  <c r="J111" i="3"/>
  <c r="J110" i="3"/>
  <c r="J109" i="3"/>
  <c r="J97" i="3"/>
  <c r="J93" i="3"/>
  <c r="J89" i="3"/>
  <c r="J85" i="3"/>
  <c r="J81" i="3"/>
  <c r="J77" i="3"/>
  <c r="J73" i="3"/>
  <c r="J69" i="3"/>
  <c r="J65" i="3"/>
  <c r="J61" i="3"/>
  <c r="J57" i="3"/>
  <c r="J53" i="3"/>
  <c r="J49" i="3"/>
  <c r="J45" i="3"/>
  <c r="J41" i="3"/>
  <c r="J37" i="3"/>
  <c r="J33" i="3"/>
  <c r="J29" i="3"/>
  <c r="J159" i="3"/>
  <c r="J158" i="3"/>
  <c r="J157" i="3"/>
  <c r="J127" i="3"/>
  <c r="J126" i="3"/>
  <c r="J125" i="3"/>
  <c r="J107" i="3"/>
  <c r="J106" i="3"/>
  <c r="J105" i="3"/>
  <c r="J98" i="3"/>
  <c r="J94" i="3"/>
  <c r="J90" i="3"/>
  <c r="J86" i="3"/>
  <c r="J82" i="3"/>
  <c r="J78" i="3"/>
  <c r="J74" i="3"/>
  <c r="J70" i="3"/>
  <c r="J146" i="3"/>
  <c r="J119" i="3"/>
  <c r="J118" i="3"/>
  <c r="J117" i="3"/>
  <c r="J95" i="3"/>
  <c r="J87" i="3"/>
  <c r="J79" i="3"/>
  <c r="J71" i="3"/>
  <c r="J67" i="3"/>
  <c r="J66" i="3"/>
  <c r="J52" i="3"/>
  <c r="J51" i="3"/>
  <c r="J50" i="3"/>
  <c r="J36" i="3"/>
  <c r="J35" i="3"/>
  <c r="J34" i="3"/>
  <c r="J26" i="3"/>
  <c r="J22" i="3"/>
  <c r="J18" i="3"/>
  <c r="J14" i="3"/>
  <c r="J142" i="3"/>
  <c r="J115" i="3"/>
  <c r="J114" i="3"/>
  <c r="J113" i="3"/>
  <c r="J92" i="3"/>
  <c r="J84" i="3"/>
  <c r="J76" i="3"/>
  <c r="J68" i="3"/>
  <c r="J64" i="3"/>
  <c r="J63" i="3"/>
  <c r="J62" i="3"/>
  <c r="J48" i="3"/>
  <c r="J47" i="3"/>
  <c r="J46" i="3"/>
  <c r="J32" i="3"/>
  <c r="J31" i="3"/>
  <c r="J30" i="3"/>
  <c r="J27" i="3"/>
  <c r="J147" i="3"/>
  <c r="J145" i="3"/>
  <c r="J103" i="3"/>
  <c r="J102" i="3"/>
  <c r="J101" i="3"/>
  <c r="J91" i="3"/>
  <c r="J83" i="3"/>
  <c r="J75" i="3"/>
  <c r="J60" i="3"/>
  <c r="J59" i="3"/>
  <c r="J58" i="3"/>
  <c r="J44" i="3"/>
  <c r="J43" i="3"/>
  <c r="J42" i="3"/>
  <c r="J28" i="3"/>
  <c r="J143" i="3"/>
  <c r="J88" i="3"/>
  <c r="J56" i="3"/>
  <c r="J54" i="3"/>
  <c r="J13" i="3"/>
  <c r="J12" i="3"/>
  <c r="J39" i="3"/>
  <c r="J17" i="3"/>
  <c r="J16" i="3"/>
  <c r="J141" i="3"/>
  <c r="J99" i="3"/>
  <c r="J96" i="3"/>
  <c r="J40" i="3"/>
  <c r="J38" i="3"/>
  <c r="J25" i="3"/>
  <c r="J24" i="3"/>
  <c r="J23" i="3"/>
  <c r="J80" i="3"/>
  <c r="J72" i="3"/>
  <c r="J55" i="3"/>
  <c r="J21" i="3"/>
  <c r="J20" i="3"/>
  <c r="J19" i="3"/>
  <c r="J15" i="3"/>
  <c r="J11" i="3"/>
  <c r="E159" i="3"/>
  <c r="E155" i="3"/>
  <c r="E151" i="3"/>
  <c r="E147" i="3"/>
  <c r="E143" i="3"/>
  <c r="E139" i="3"/>
  <c r="E135" i="3"/>
  <c r="E131" i="3"/>
  <c r="E127" i="3"/>
  <c r="E123" i="3"/>
  <c r="E119" i="3"/>
  <c r="E115" i="3"/>
  <c r="E111" i="3"/>
  <c r="E107" i="3"/>
  <c r="E103" i="3"/>
  <c r="E154" i="3"/>
  <c r="E153" i="3"/>
  <c r="E152" i="3"/>
  <c r="E138" i="3"/>
  <c r="E137" i="3"/>
  <c r="E136" i="3"/>
  <c r="E122" i="3"/>
  <c r="E121" i="3"/>
  <c r="E120" i="3"/>
  <c r="E150" i="3"/>
  <c r="E149" i="3"/>
  <c r="E148" i="3"/>
  <c r="E134" i="3"/>
  <c r="E133" i="3"/>
  <c r="E132" i="3"/>
  <c r="E146" i="3"/>
  <c r="E145" i="3"/>
  <c r="E144" i="3"/>
  <c r="E110" i="3"/>
  <c r="E109" i="3"/>
  <c r="E108" i="3"/>
  <c r="E96" i="3"/>
  <c r="E92" i="3"/>
  <c r="E88" i="3"/>
  <c r="E84" i="3"/>
  <c r="E80" i="3"/>
  <c r="E76" i="3"/>
  <c r="E72" i="3"/>
  <c r="E68" i="3"/>
  <c r="E64" i="3"/>
  <c r="E60" i="3"/>
  <c r="E56" i="3"/>
  <c r="E52" i="3"/>
  <c r="E48" i="3"/>
  <c r="E44" i="3"/>
  <c r="E40" i="3"/>
  <c r="E36" i="3"/>
  <c r="E32" i="3"/>
  <c r="E142" i="3"/>
  <c r="E141" i="3"/>
  <c r="E140" i="3"/>
  <c r="E106" i="3"/>
  <c r="E105" i="3"/>
  <c r="E104" i="3"/>
  <c r="E97" i="3"/>
  <c r="E93" i="3"/>
  <c r="E89" i="3"/>
  <c r="E85" i="3"/>
  <c r="E81" i="3"/>
  <c r="E77" i="3"/>
  <c r="E73" i="3"/>
  <c r="E69" i="3"/>
  <c r="E160" i="3"/>
  <c r="E129" i="3"/>
  <c r="E102" i="3"/>
  <c r="E101" i="3"/>
  <c r="E100" i="3"/>
  <c r="E94" i="3"/>
  <c r="E86" i="3"/>
  <c r="E78" i="3"/>
  <c r="E70" i="3"/>
  <c r="E67" i="3"/>
  <c r="E66" i="3"/>
  <c r="E65" i="3"/>
  <c r="E51" i="3"/>
  <c r="E50" i="3"/>
  <c r="E49" i="3"/>
  <c r="E35" i="3"/>
  <c r="E34" i="3"/>
  <c r="E33" i="3"/>
  <c r="E25" i="3"/>
  <c r="E21" i="3"/>
  <c r="E17" i="3"/>
  <c r="E13" i="3"/>
  <c r="E158" i="3"/>
  <c r="E156" i="3"/>
  <c r="E125" i="3"/>
  <c r="E99" i="3"/>
  <c r="E91" i="3"/>
  <c r="E83" i="3"/>
  <c r="E75" i="3"/>
  <c r="E63" i="3"/>
  <c r="E62" i="3"/>
  <c r="E61" i="3"/>
  <c r="E47" i="3"/>
  <c r="E46" i="3"/>
  <c r="E45" i="3"/>
  <c r="E31" i="3"/>
  <c r="E30" i="3"/>
  <c r="E29" i="3"/>
  <c r="E130" i="3"/>
  <c r="E128" i="3"/>
  <c r="E118" i="3"/>
  <c r="E117" i="3"/>
  <c r="E116" i="3"/>
  <c r="E98" i="3"/>
  <c r="E90" i="3"/>
  <c r="E82" i="3"/>
  <c r="E74" i="3"/>
  <c r="E59" i="3"/>
  <c r="E58" i="3"/>
  <c r="E57" i="3"/>
  <c r="E43" i="3"/>
  <c r="E42" i="3"/>
  <c r="E41" i="3"/>
  <c r="E112" i="3"/>
  <c r="E71" i="3"/>
  <c r="E39" i="3"/>
  <c r="E37" i="3"/>
  <c r="E26" i="3"/>
  <c r="E12" i="3"/>
  <c r="E53" i="3"/>
  <c r="E28" i="3"/>
  <c r="E157" i="3"/>
  <c r="E126" i="3"/>
  <c r="E79" i="3"/>
  <c r="E54" i="3"/>
  <c r="E24" i="3"/>
  <c r="E23" i="3"/>
  <c r="E22" i="3"/>
  <c r="E113" i="3"/>
  <c r="E55" i="3"/>
  <c r="E16" i="3"/>
  <c r="E15" i="3"/>
  <c r="E14" i="3"/>
  <c r="E124" i="3"/>
  <c r="E114" i="3"/>
  <c r="E87" i="3"/>
  <c r="E38" i="3"/>
  <c r="E27" i="3"/>
  <c r="E20" i="3"/>
  <c r="E19" i="3"/>
  <c r="E18" i="3"/>
  <c r="E95" i="3"/>
  <c r="E11" i="3"/>
  <c r="N160" i="3"/>
  <c r="N156" i="3"/>
  <c r="N152" i="3"/>
  <c r="N148" i="3"/>
  <c r="N144" i="3"/>
  <c r="N140" i="3"/>
  <c r="N136" i="3"/>
  <c r="N132" i="3"/>
  <c r="N128" i="3"/>
  <c r="N124" i="3"/>
  <c r="N120" i="3"/>
  <c r="N116" i="3"/>
  <c r="N112" i="3"/>
  <c r="N108" i="3"/>
  <c r="N104" i="3"/>
  <c r="N100" i="3"/>
  <c r="N159" i="3"/>
  <c r="N158" i="3"/>
  <c r="N157" i="3"/>
  <c r="N143" i="3"/>
  <c r="N142" i="3"/>
  <c r="N141" i="3"/>
  <c r="N127" i="3"/>
  <c r="N126" i="3"/>
  <c r="N125" i="3"/>
  <c r="N155" i="3"/>
  <c r="N154" i="3"/>
  <c r="N153" i="3"/>
  <c r="N139" i="3"/>
  <c r="N138" i="3"/>
  <c r="N137" i="3"/>
  <c r="N123" i="3"/>
  <c r="N122" i="3"/>
  <c r="N121" i="3"/>
  <c r="N151" i="3"/>
  <c r="N150" i="3"/>
  <c r="N149" i="3"/>
  <c r="N119" i="3"/>
  <c r="N115" i="3"/>
  <c r="N114" i="3"/>
  <c r="N113" i="3"/>
  <c r="N99" i="3"/>
  <c r="N97" i="3"/>
  <c r="N93" i="3"/>
  <c r="N89" i="3"/>
  <c r="N85" i="3"/>
  <c r="N81" i="3"/>
  <c r="N77" i="3"/>
  <c r="N73" i="3"/>
  <c r="N69" i="3"/>
  <c r="N65" i="3"/>
  <c r="N61" i="3"/>
  <c r="N57" i="3"/>
  <c r="N53" i="3"/>
  <c r="N49" i="3"/>
  <c r="N45" i="3"/>
  <c r="N41" i="3"/>
  <c r="N37" i="3"/>
  <c r="N33" i="3"/>
  <c r="N29" i="3"/>
  <c r="N147" i="3"/>
  <c r="N146" i="3"/>
  <c r="N145" i="3"/>
  <c r="N111" i="3"/>
  <c r="N110" i="3"/>
  <c r="N109" i="3"/>
  <c r="N98" i="3"/>
  <c r="N94" i="3"/>
  <c r="N90" i="3"/>
  <c r="N86" i="3"/>
  <c r="N82" i="3"/>
  <c r="N78" i="3"/>
  <c r="N74" i="3"/>
  <c r="N70" i="3"/>
  <c r="N134" i="3"/>
  <c r="N107" i="3"/>
  <c r="N106" i="3"/>
  <c r="N105" i="3"/>
  <c r="N91" i="3"/>
  <c r="N83" i="3"/>
  <c r="N75" i="3"/>
  <c r="N56" i="3"/>
  <c r="N55" i="3"/>
  <c r="N54" i="3"/>
  <c r="N40" i="3"/>
  <c r="N39" i="3"/>
  <c r="N38" i="3"/>
  <c r="N26" i="3"/>
  <c r="N22" i="3"/>
  <c r="N18" i="3"/>
  <c r="N14" i="3"/>
  <c r="N130" i="3"/>
  <c r="N103" i="3"/>
  <c r="N102" i="3"/>
  <c r="N101" i="3"/>
  <c r="N96" i="3"/>
  <c r="N88" i="3"/>
  <c r="N80" i="3"/>
  <c r="N72" i="3"/>
  <c r="N67" i="3"/>
  <c r="N66" i="3"/>
  <c r="N52" i="3"/>
  <c r="N51" i="3"/>
  <c r="N50" i="3"/>
  <c r="N36" i="3"/>
  <c r="N35" i="3"/>
  <c r="N34" i="3"/>
  <c r="N27" i="3"/>
  <c r="N135" i="3"/>
  <c r="N133" i="3"/>
  <c r="N95" i="3"/>
  <c r="N87" i="3"/>
  <c r="N79" i="3"/>
  <c r="N71" i="3"/>
  <c r="N64" i="3"/>
  <c r="N63" i="3"/>
  <c r="N62" i="3"/>
  <c r="N48" i="3"/>
  <c r="N47" i="3"/>
  <c r="N46" i="3"/>
  <c r="N32" i="3"/>
  <c r="N31" i="3"/>
  <c r="N30" i="3"/>
  <c r="N76" i="3"/>
  <c r="N44" i="3"/>
  <c r="N42" i="3"/>
  <c r="N17" i="3"/>
  <c r="N16" i="3"/>
  <c r="N15" i="3"/>
  <c r="N68" i="3"/>
  <c r="N58" i="3"/>
  <c r="N21" i="3"/>
  <c r="N118" i="3"/>
  <c r="N84" i="3"/>
  <c r="N59" i="3"/>
  <c r="N28" i="3"/>
  <c r="N13" i="3"/>
  <c r="N12" i="3"/>
  <c r="N60" i="3"/>
  <c r="N20" i="3"/>
  <c r="N19" i="3"/>
  <c r="N131" i="3"/>
  <c r="N117" i="3"/>
  <c r="N92" i="3"/>
  <c r="N43" i="3"/>
  <c r="N25" i="3"/>
  <c r="N24" i="3"/>
  <c r="N23" i="3"/>
  <c r="N129" i="3"/>
  <c r="N11" i="3"/>
  <c r="H158" i="3"/>
  <c r="H154" i="3"/>
  <c r="H150" i="3"/>
  <c r="H146" i="3"/>
  <c r="H142" i="3"/>
  <c r="H138" i="3"/>
  <c r="H134" i="3"/>
  <c r="H130" i="3"/>
  <c r="H126" i="3"/>
  <c r="H122" i="3"/>
  <c r="H118" i="3"/>
  <c r="H114" i="3"/>
  <c r="H110" i="3"/>
  <c r="H106" i="3"/>
  <c r="H102" i="3"/>
  <c r="H160" i="3"/>
  <c r="H159" i="3"/>
  <c r="H145" i="3"/>
  <c r="H144" i="3"/>
  <c r="H143" i="3"/>
  <c r="H129" i="3"/>
  <c r="H128" i="3"/>
  <c r="H127" i="3"/>
  <c r="H157" i="3"/>
  <c r="H156" i="3"/>
  <c r="H155" i="3"/>
  <c r="H141" i="3"/>
  <c r="H140" i="3"/>
  <c r="H139" i="3"/>
  <c r="H125" i="3"/>
  <c r="H124" i="3"/>
  <c r="H123" i="3"/>
  <c r="H137" i="3"/>
  <c r="H136" i="3"/>
  <c r="H135" i="3"/>
  <c r="H117" i="3"/>
  <c r="H116" i="3"/>
  <c r="H115" i="3"/>
  <c r="H101" i="3"/>
  <c r="H100" i="3"/>
  <c r="H99" i="3"/>
  <c r="H95" i="3"/>
  <c r="H91" i="3"/>
  <c r="H87" i="3"/>
  <c r="H83" i="3"/>
  <c r="H79" i="3"/>
  <c r="H75" i="3"/>
  <c r="H71" i="3"/>
  <c r="H67" i="3"/>
  <c r="H63" i="3"/>
  <c r="H59" i="3"/>
  <c r="H55" i="3"/>
  <c r="H51" i="3"/>
  <c r="H47" i="3"/>
  <c r="H43" i="3"/>
  <c r="H39" i="3"/>
  <c r="H35" i="3"/>
  <c r="H31" i="3"/>
  <c r="H133" i="3"/>
  <c r="H132" i="3"/>
  <c r="H131" i="3"/>
  <c r="H113" i="3"/>
  <c r="H112" i="3"/>
  <c r="H111" i="3"/>
  <c r="H96" i="3"/>
  <c r="H92" i="3"/>
  <c r="H88" i="3"/>
  <c r="H84" i="3"/>
  <c r="H80" i="3"/>
  <c r="H76" i="3"/>
  <c r="H72" i="3"/>
  <c r="H68" i="3"/>
  <c r="H152" i="3"/>
  <c r="H121" i="3"/>
  <c r="H93" i="3"/>
  <c r="H85" i="3"/>
  <c r="H77" i="3"/>
  <c r="H69" i="3"/>
  <c r="H58" i="3"/>
  <c r="H57" i="3"/>
  <c r="H56" i="3"/>
  <c r="H42" i="3"/>
  <c r="H41" i="3"/>
  <c r="H40" i="3"/>
  <c r="H28" i="3"/>
  <c r="H24" i="3"/>
  <c r="H20" i="3"/>
  <c r="H16" i="3"/>
  <c r="H12" i="3"/>
  <c r="H148" i="3"/>
  <c r="H119" i="3"/>
  <c r="H98" i="3"/>
  <c r="H90" i="3"/>
  <c r="H82" i="3"/>
  <c r="H74" i="3"/>
  <c r="H54" i="3"/>
  <c r="H53" i="3"/>
  <c r="H52" i="3"/>
  <c r="H38" i="3"/>
  <c r="H37" i="3"/>
  <c r="H36" i="3"/>
  <c r="H153" i="3"/>
  <c r="H151" i="3"/>
  <c r="H120" i="3"/>
  <c r="H109" i="3"/>
  <c r="H108" i="3"/>
  <c r="H107" i="3"/>
  <c r="H97" i="3"/>
  <c r="H89" i="3"/>
  <c r="H81" i="3"/>
  <c r="H73" i="3"/>
  <c r="H66" i="3"/>
  <c r="H65" i="3"/>
  <c r="H64" i="3"/>
  <c r="H50" i="3"/>
  <c r="H49" i="3"/>
  <c r="H48" i="3"/>
  <c r="H34" i="3"/>
  <c r="H33" i="3"/>
  <c r="H32" i="3"/>
  <c r="H104" i="3"/>
  <c r="H94" i="3"/>
  <c r="H62" i="3"/>
  <c r="H60" i="3"/>
  <c r="H29" i="3"/>
  <c r="H19" i="3"/>
  <c r="H18" i="3"/>
  <c r="H17" i="3"/>
  <c r="H45" i="3"/>
  <c r="H149" i="3"/>
  <c r="H103" i="3"/>
  <c r="H70" i="3"/>
  <c r="H46" i="3"/>
  <c r="H44" i="3"/>
  <c r="H27" i="3"/>
  <c r="H15" i="3"/>
  <c r="H14" i="3"/>
  <c r="H13" i="3"/>
  <c r="H105" i="3"/>
  <c r="H86" i="3"/>
  <c r="H23" i="3"/>
  <c r="H22" i="3"/>
  <c r="H147" i="3"/>
  <c r="H78" i="3"/>
  <c r="H61" i="3"/>
  <c r="H30" i="3"/>
  <c r="H26" i="3"/>
  <c r="H25" i="3"/>
  <c r="H21" i="3"/>
  <c r="H11" i="3"/>
  <c r="G157" i="3"/>
  <c r="G153" i="3"/>
  <c r="G149" i="3"/>
  <c r="G145" i="3"/>
  <c r="G141" i="3"/>
  <c r="G137" i="3"/>
  <c r="G133" i="3"/>
  <c r="G129" i="3"/>
  <c r="G125" i="3"/>
  <c r="G121" i="3"/>
  <c r="G117" i="3"/>
  <c r="G113" i="3"/>
  <c r="G109" i="3"/>
  <c r="G105" i="3"/>
  <c r="G101" i="3"/>
  <c r="G148" i="3"/>
  <c r="G147" i="3"/>
  <c r="G146" i="3"/>
  <c r="G132" i="3"/>
  <c r="G131" i="3"/>
  <c r="G130" i="3"/>
  <c r="G160" i="3"/>
  <c r="G159" i="3"/>
  <c r="G158" i="3"/>
  <c r="G144" i="3"/>
  <c r="G143" i="3"/>
  <c r="G142" i="3"/>
  <c r="G128" i="3"/>
  <c r="G127" i="3"/>
  <c r="G126" i="3"/>
  <c r="G140" i="3"/>
  <c r="G139" i="3"/>
  <c r="G138" i="3"/>
  <c r="G119" i="3"/>
  <c r="G118" i="3"/>
  <c r="G104" i="3"/>
  <c r="G103" i="3"/>
  <c r="G102" i="3"/>
  <c r="G98" i="3"/>
  <c r="G94" i="3"/>
  <c r="G90" i="3"/>
  <c r="G86" i="3"/>
  <c r="G82" i="3"/>
  <c r="G78" i="3"/>
  <c r="G74" i="3"/>
  <c r="G70" i="3"/>
  <c r="G66" i="3"/>
  <c r="G62" i="3"/>
  <c r="G58" i="3"/>
  <c r="G54" i="3"/>
  <c r="G50" i="3"/>
  <c r="G46" i="3"/>
  <c r="G42" i="3"/>
  <c r="G38" i="3"/>
  <c r="G34" i="3"/>
  <c r="G30" i="3"/>
  <c r="G136" i="3"/>
  <c r="G135" i="3"/>
  <c r="G134" i="3"/>
  <c r="G116" i="3"/>
  <c r="G115" i="3"/>
  <c r="G114" i="3"/>
  <c r="G100" i="3"/>
  <c r="G99" i="3"/>
  <c r="G95" i="3"/>
  <c r="G91" i="3"/>
  <c r="G87" i="3"/>
  <c r="G83" i="3"/>
  <c r="G79" i="3"/>
  <c r="G75" i="3"/>
  <c r="G71" i="3"/>
  <c r="G156" i="3"/>
  <c r="G154" i="3"/>
  <c r="G123" i="3"/>
  <c r="G96" i="3"/>
  <c r="G88" i="3"/>
  <c r="G80" i="3"/>
  <c r="G72" i="3"/>
  <c r="G61" i="3"/>
  <c r="G60" i="3"/>
  <c r="G59" i="3"/>
  <c r="G45" i="3"/>
  <c r="G44" i="3"/>
  <c r="G43" i="3"/>
  <c r="G29" i="3"/>
  <c r="G27" i="3"/>
  <c r="G23" i="3"/>
  <c r="G19" i="3"/>
  <c r="G15" i="3"/>
  <c r="G152" i="3"/>
  <c r="G150" i="3"/>
  <c r="G93" i="3"/>
  <c r="G85" i="3"/>
  <c r="G77" i="3"/>
  <c r="G69" i="3"/>
  <c r="G57" i="3"/>
  <c r="G56" i="3"/>
  <c r="G55" i="3"/>
  <c r="G41" i="3"/>
  <c r="G40" i="3"/>
  <c r="G39" i="3"/>
  <c r="G28" i="3"/>
  <c r="G155" i="3"/>
  <c r="G124" i="3"/>
  <c r="G122" i="3"/>
  <c r="G112" i="3"/>
  <c r="G111" i="3"/>
  <c r="G110" i="3"/>
  <c r="G92" i="3"/>
  <c r="G84" i="3"/>
  <c r="G76" i="3"/>
  <c r="G68" i="3"/>
  <c r="G67" i="3"/>
  <c r="G53" i="3"/>
  <c r="G52" i="3"/>
  <c r="G51" i="3"/>
  <c r="G37" i="3"/>
  <c r="G36" i="3"/>
  <c r="G35" i="3"/>
  <c r="G151" i="3"/>
  <c r="G120" i="3"/>
  <c r="G108" i="3"/>
  <c r="G97" i="3"/>
  <c r="G64" i="3"/>
  <c r="G33" i="3"/>
  <c r="G31" i="3"/>
  <c r="G22" i="3"/>
  <c r="G21" i="3"/>
  <c r="G20" i="3"/>
  <c r="G89" i="3"/>
  <c r="G49" i="3"/>
  <c r="G26" i="3"/>
  <c r="G107" i="3"/>
  <c r="G73" i="3"/>
  <c r="G48" i="3"/>
  <c r="G18" i="3"/>
  <c r="G17" i="3"/>
  <c r="G16" i="3"/>
  <c r="G47" i="3"/>
  <c r="G25" i="3"/>
  <c r="G24" i="3"/>
  <c r="G106" i="3"/>
  <c r="G81" i="3"/>
  <c r="G65" i="3"/>
  <c r="G63" i="3"/>
  <c r="G32" i="3"/>
  <c r="G14" i="3"/>
  <c r="G13" i="3"/>
  <c r="G12" i="3"/>
  <c r="G11" i="3"/>
  <c r="I159" i="3"/>
  <c r="I155" i="3"/>
  <c r="I151" i="3"/>
  <c r="I147" i="3"/>
  <c r="I143" i="3"/>
  <c r="I139" i="3"/>
  <c r="I135" i="3"/>
  <c r="I131" i="3"/>
  <c r="I127" i="3"/>
  <c r="I123" i="3"/>
  <c r="I119" i="3"/>
  <c r="I115" i="3"/>
  <c r="I111" i="3"/>
  <c r="I107" i="3"/>
  <c r="I103" i="3"/>
  <c r="I99" i="3"/>
  <c r="I158" i="3"/>
  <c r="I157" i="3"/>
  <c r="I156" i="3"/>
  <c r="I142" i="3"/>
  <c r="I141" i="3"/>
  <c r="I140" i="3"/>
  <c r="I126" i="3"/>
  <c r="I125" i="3"/>
  <c r="I124" i="3"/>
  <c r="I154" i="3"/>
  <c r="I153" i="3"/>
  <c r="I152" i="3"/>
  <c r="I138" i="3"/>
  <c r="I137" i="3"/>
  <c r="I136" i="3"/>
  <c r="I122" i="3"/>
  <c r="I121" i="3"/>
  <c r="I120" i="3"/>
  <c r="I134" i="3"/>
  <c r="I133" i="3"/>
  <c r="I132" i="3"/>
  <c r="I114" i="3"/>
  <c r="I113" i="3"/>
  <c r="I112" i="3"/>
  <c r="I96" i="3"/>
  <c r="I92" i="3"/>
  <c r="I88" i="3"/>
  <c r="I84" i="3"/>
  <c r="I80" i="3"/>
  <c r="I76" i="3"/>
  <c r="I72" i="3"/>
  <c r="I68" i="3"/>
  <c r="I64" i="3"/>
  <c r="I60" i="3"/>
  <c r="I56" i="3"/>
  <c r="I52" i="3"/>
  <c r="I48" i="3"/>
  <c r="I44" i="3"/>
  <c r="I40" i="3"/>
  <c r="I36" i="3"/>
  <c r="I32" i="3"/>
  <c r="I160" i="3"/>
  <c r="I130" i="3"/>
  <c r="I129" i="3"/>
  <c r="I128" i="3"/>
  <c r="I110" i="3"/>
  <c r="I109" i="3"/>
  <c r="I108" i="3"/>
  <c r="I97" i="3"/>
  <c r="I93" i="3"/>
  <c r="I89" i="3"/>
  <c r="I85" i="3"/>
  <c r="I81" i="3"/>
  <c r="I77" i="3"/>
  <c r="I73" i="3"/>
  <c r="I69" i="3"/>
  <c r="I150" i="3"/>
  <c r="I148" i="3"/>
  <c r="I98" i="3"/>
  <c r="I90" i="3"/>
  <c r="I82" i="3"/>
  <c r="I74" i="3"/>
  <c r="I55" i="3"/>
  <c r="I54" i="3"/>
  <c r="I53" i="3"/>
  <c r="I39" i="3"/>
  <c r="I38" i="3"/>
  <c r="I37" i="3"/>
  <c r="I25" i="3"/>
  <c r="I21" i="3"/>
  <c r="I17" i="3"/>
  <c r="I13" i="3"/>
  <c r="I146" i="3"/>
  <c r="I144" i="3"/>
  <c r="I118" i="3"/>
  <c r="I117" i="3"/>
  <c r="I116" i="3"/>
  <c r="I95" i="3"/>
  <c r="I87" i="3"/>
  <c r="I79" i="3"/>
  <c r="I71" i="3"/>
  <c r="I67" i="3"/>
  <c r="I66" i="3"/>
  <c r="I65" i="3"/>
  <c r="I51" i="3"/>
  <c r="I50" i="3"/>
  <c r="I49" i="3"/>
  <c r="I35" i="3"/>
  <c r="I34" i="3"/>
  <c r="I33" i="3"/>
  <c r="I26" i="3"/>
  <c r="I149" i="3"/>
  <c r="I106" i="3"/>
  <c r="I105" i="3"/>
  <c r="I104" i="3"/>
  <c r="I94" i="3"/>
  <c r="I86" i="3"/>
  <c r="I78" i="3"/>
  <c r="I70" i="3"/>
  <c r="I63" i="3"/>
  <c r="I62" i="3"/>
  <c r="I61" i="3"/>
  <c r="I47" i="3"/>
  <c r="I46" i="3"/>
  <c r="I45" i="3"/>
  <c r="I31" i="3"/>
  <c r="I30" i="3"/>
  <c r="I29" i="3"/>
  <c r="I27" i="3"/>
  <c r="I100" i="3"/>
  <c r="I91" i="3"/>
  <c r="I58" i="3"/>
  <c r="I16" i="3"/>
  <c r="I15" i="3"/>
  <c r="I14" i="3"/>
  <c r="I145" i="3"/>
  <c r="I101" i="3"/>
  <c r="I83" i="3"/>
  <c r="I20" i="3"/>
  <c r="I19" i="3"/>
  <c r="I42" i="3"/>
  <c r="I12" i="3"/>
  <c r="I43" i="3"/>
  <c r="I18" i="3"/>
  <c r="I102" i="3"/>
  <c r="I75" i="3"/>
  <c r="I59" i="3"/>
  <c r="I57" i="3"/>
  <c r="I28" i="3"/>
  <c r="I24" i="3"/>
  <c r="I23" i="3"/>
  <c r="I22" i="3"/>
  <c r="I41" i="3"/>
  <c r="I11" i="3"/>
  <c r="D160" i="3"/>
  <c r="D156" i="3"/>
  <c r="D152" i="3"/>
  <c r="D148" i="3"/>
  <c r="D144" i="3"/>
  <c r="D140" i="3"/>
  <c r="D136" i="3"/>
  <c r="D132" i="3"/>
  <c r="D128" i="3"/>
  <c r="D124" i="3"/>
  <c r="D120" i="3"/>
  <c r="D116" i="3"/>
  <c r="D112" i="3"/>
  <c r="D108" i="3"/>
  <c r="D104" i="3"/>
  <c r="D100" i="3"/>
  <c r="D96" i="3"/>
  <c r="D92" i="3"/>
  <c r="D88" i="3"/>
  <c r="D84" i="3"/>
  <c r="D80" i="3"/>
  <c r="D76" i="3"/>
  <c r="D72" i="3"/>
  <c r="D68" i="3"/>
  <c r="D64" i="3"/>
  <c r="D60" i="3"/>
  <c r="D56" i="3"/>
  <c r="D52" i="3"/>
  <c r="D48" i="3"/>
  <c r="D44" i="3"/>
  <c r="D40" i="3"/>
  <c r="D36" i="3"/>
  <c r="D32" i="3"/>
  <c r="D28" i="3"/>
  <c r="D24" i="3"/>
  <c r="D20" i="3"/>
  <c r="D16" i="3"/>
  <c r="D12" i="3"/>
  <c r="D155" i="3"/>
  <c r="D150" i="3"/>
  <c r="D145" i="3"/>
  <c r="D139" i="3"/>
  <c r="D134" i="3"/>
  <c r="D129" i="3"/>
  <c r="D123" i="3"/>
  <c r="D118" i="3"/>
  <c r="D113" i="3"/>
  <c r="D107" i="3"/>
  <c r="D102" i="3"/>
  <c r="D97" i="3"/>
  <c r="D91" i="3"/>
  <c r="D86" i="3"/>
  <c r="D81" i="3"/>
  <c r="D75" i="3"/>
  <c r="D70" i="3"/>
  <c r="D65" i="3"/>
  <c r="D59" i="3"/>
  <c r="D54" i="3"/>
  <c r="D49" i="3"/>
  <c r="D43" i="3"/>
  <c r="D38" i="3"/>
  <c r="D33" i="3"/>
  <c r="D27" i="3"/>
  <c r="D22" i="3"/>
  <c r="D17" i="3"/>
  <c r="D151" i="3"/>
  <c r="D141" i="3"/>
  <c r="D125" i="3"/>
  <c r="D114" i="3"/>
  <c r="D103" i="3"/>
  <c r="D87" i="3"/>
  <c r="D82" i="3"/>
  <c r="D66" i="3"/>
  <c r="D55" i="3"/>
  <c r="D45" i="3"/>
  <c r="D34" i="3"/>
  <c r="D23" i="3"/>
  <c r="D159" i="3"/>
  <c r="D154" i="3"/>
  <c r="D149" i="3"/>
  <c r="D143" i="3"/>
  <c r="D138" i="3"/>
  <c r="D133" i="3"/>
  <c r="D127" i="3"/>
  <c r="D122" i="3"/>
  <c r="D117" i="3"/>
  <c r="D111" i="3"/>
  <c r="D106" i="3"/>
  <c r="D101" i="3"/>
  <c r="D95" i="3"/>
  <c r="D90" i="3"/>
  <c r="D85" i="3"/>
  <c r="D79" i="3"/>
  <c r="D74" i="3"/>
  <c r="D69" i="3"/>
  <c r="D63" i="3"/>
  <c r="D58" i="3"/>
  <c r="D53" i="3"/>
  <c r="D47" i="3"/>
  <c r="D42" i="3"/>
  <c r="D37" i="3"/>
  <c r="D31" i="3"/>
  <c r="D26" i="3"/>
  <c r="D21" i="3"/>
  <c r="D15" i="3"/>
  <c r="D157" i="3"/>
  <c r="D146" i="3"/>
  <c r="D130" i="3"/>
  <c r="D119" i="3"/>
  <c r="D109" i="3"/>
  <c r="D93" i="3"/>
  <c r="D77" i="3"/>
  <c r="D71" i="3"/>
  <c r="D50" i="3"/>
  <c r="D39" i="3"/>
  <c r="D29" i="3"/>
  <c r="D13" i="3"/>
  <c r="D158" i="3"/>
  <c r="D153" i="3"/>
  <c r="D147" i="3"/>
  <c r="D142" i="3"/>
  <c r="D137" i="3"/>
  <c r="D131" i="3"/>
  <c r="D126" i="3"/>
  <c r="D121" i="3"/>
  <c r="D115" i="3"/>
  <c r="D110" i="3"/>
  <c r="D105" i="3"/>
  <c r="D99" i="3"/>
  <c r="D94" i="3"/>
  <c r="D89" i="3"/>
  <c r="D83" i="3"/>
  <c r="D78" i="3"/>
  <c r="D73" i="3"/>
  <c r="D67" i="3"/>
  <c r="D62" i="3"/>
  <c r="D57" i="3"/>
  <c r="D51" i="3"/>
  <c r="D46" i="3"/>
  <c r="D41" i="3"/>
  <c r="D35" i="3"/>
  <c r="D30" i="3"/>
  <c r="D25" i="3"/>
  <c r="D19" i="3"/>
  <c r="D14" i="3"/>
  <c r="D135" i="3"/>
  <c r="D98" i="3"/>
  <c r="D61" i="3"/>
  <c r="D18" i="3"/>
  <c r="K157" i="3"/>
  <c r="K153" i="3"/>
  <c r="K149" i="3"/>
  <c r="K145" i="3"/>
  <c r="K141" i="3"/>
  <c r="K137" i="3"/>
  <c r="K133" i="3"/>
  <c r="K129" i="3"/>
  <c r="K125" i="3"/>
  <c r="K121" i="3"/>
  <c r="K117" i="3"/>
  <c r="K113" i="3"/>
  <c r="K109" i="3"/>
  <c r="K105" i="3"/>
  <c r="K101" i="3"/>
  <c r="K152" i="3"/>
  <c r="K151" i="3"/>
  <c r="K150" i="3"/>
  <c r="K136" i="3"/>
  <c r="K135" i="3"/>
  <c r="K134" i="3"/>
  <c r="K120" i="3"/>
  <c r="K119" i="3"/>
  <c r="K148" i="3"/>
  <c r="K147" i="3"/>
  <c r="K146" i="3"/>
  <c r="K132" i="3"/>
  <c r="K131" i="3"/>
  <c r="K130" i="3"/>
  <c r="K160" i="3"/>
  <c r="K159" i="3"/>
  <c r="K158" i="3"/>
  <c r="K128" i="3"/>
  <c r="K127" i="3"/>
  <c r="K126" i="3"/>
  <c r="K108" i="3"/>
  <c r="K107" i="3"/>
  <c r="K106" i="3"/>
  <c r="K98" i="3"/>
  <c r="K94" i="3"/>
  <c r="K90" i="3"/>
  <c r="K86" i="3"/>
  <c r="K82" i="3"/>
  <c r="K78" i="3"/>
  <c r="K74" i="3"/>
  <c r="K70" i="3"/>
  <c r="K66" i="3"/>
  <c r="K62" i="3"/>
  <c r="K58" i="3"/>
  <c r="K54" i="3"/>
  <c r="K50" i="3"/>
  <c r="K46" i="3"/>
  <c r="K42" i="3"/>
  <c r="K38" i="3"/>
  <c r="K34" i="3"/>
  <c r="K30" i="3"/>
  <c r="K156" i="3"/>
  <c r="K155" i="3"/>
  <c r="K154" i="3"/>
  <c r="K124" i="3"/>
  <c r="K123" i="3"/>
  <c r="K122" i="3"/>
  <c r="K118" i="3"/>
  <c r="K104" i="3"/>
  <c r="K103" i="3"/>
  <c r="K102" i="3"/>
  <c r="K95" i="3"/>
  <c r="K91" i="3"/>
  <c r="K87" i="3"/>
  <c r="K83" i="3"/>
  <c r="K79" i="3"/>
  <c r="K75" i="3"/>
  <c r="K71" i="3"/>
  <c r="K144" i="3"/>
  <c r="K142" i="3"/>
  <c r="K116" i="3"/>
  <c r="K115" i="3"/>
  <c r="K114" i="3"/>
  <c r="K92" i="3"/>
  <c r="K84" i="3"/>
  <c r="K76" i="3"/>
  <c r="K68" i="3"/>
  <c r="K65" i="3"/>
  <c r="K64" i="3"/>
  <c r="K63" i="3"/>
  <c r="K49" i="3"/>
  <c r="K48" i="3"/>
  <c r="K47" i="3"/>
  <c r="K33" i="3"/>
  <c r="K32" i="3"/>
  <c r="K31" i="3"/>
  <c r="K27" i="3"/>
  <c r="K23" i="3"/>
  <c r="K19" i="3"/>
  <c r="K15" i="3"/>
  <c r="K140" i="3"/>
  <c r="K138" i="3"/>
  <c r="K112" i="3"/>
  <c r="K111" i="3"/>
  <c r="K110" i="3"/>
  <c r="K97" i="3"/>
  <c r="K89" i="3"/>
  <c r="K81" i="3"/>
  <c r="K73" i="3"/>
  <c r="K61" i="3"/>
  <c r="K60" i="3"/>
  <c r="K59" i="3"/>
  <c r="K45" i="3"/>
  <c r="K44" i="3"/>
  <c r="K43" i="3"/>
  <c r="K29" i="3"/>
  <c r="K28" i="3"/>
  <c r="K143" i="3"/>
  <c r="K100" i="3"/>
  <c r="K99" i="3"/>
  <c r="K96" i="3"/>
  <c r="K88" i="3"/>
  <c r="K80" i="3"/>
  <c r="K72" i="3"/>
  <c r="K57" i="3"/>
  <c r="K56" i="3"/>
  <c r="K55" i="3"/>
  <c r="K41" i="3"/>
  <c r="K40" i="3"/>
  <c r="K39" i="3"/>
  <c r="K85" i="3"/>
  <c r="K52" i="3"/>
  <c r="K25" i="3"/>
  <c r="K24" i="3"/>
  <c r="K77" i="3"/>
  <c r="K35" i="3"/>
  <c r="K14" i="3"/>
  <c r="K13" i="3"/>
  <c r="K12" i="3"/>
  <c r="K93" i="3"/>
  <c r="K67" i="3"/>
  <c r="K36" i="3"/>
  <c r="K26" i="3"/>
  <c r="K22" i="3"/>
  <c r="K21" i="3"/>
  <c r="K20" i="3"/>
  <c r="K37" i="3"/>
  <c r="K139" i="3"/>
  <c r="K69" i="3"/>
  <c r="K53" i="3"/>
  <c r="K51" i="3"/>
  <c r="K18" i="3"/>
  <c r="K17" i="3"/>
  <c r="K16" i="3"/>
  <c r="K11" i="3"/>
  <c r="L158" i="3"/>
  <c r="L154" i="3"/>
  <c r="L150" i="3"/>
  <c r="L146" i="3"/>
  <c r="L142" i="3"/>
  <c r="L138" i="3"/>
  <c r="L134" i="3"/>
  <c r="L130" i="3"/>
  <c r="L126" i="3"/>
  <c r="L122" i="3"/>
  <c r="L118" i="3"/>
  <c r="L114" i="3"/>
  <c r="L110" i="3"/>
  <c r="L106" i="3"/>
  <c r="L102" i="3"/>
  <c r="L149" i="3"/>
  <c r="L148" i="3"/>
  <c r="L147" i="3"/>
  <c r="L133" i="3"/>
  <c r="L132" i="3"/>
  <c r="L131" i="3"/>
  <c r="L160" i="3"/>
  <c r="L159" i="3"/>
  <c r="L145" i="3"/>
  <c r="L144" i="3"/>
  <c r="L143" i="3"/>
  <c r="L129" i="3"/>
  <c r="L128" i="3"/>
  <c r="L127" i="3"/>
  <c r="L157" i="3"/>
  <c r="L156" i="3"/>
  <c r="L155" i="3"/>
  <c r="L125" i="3"/>
  <c r="L124" i="3"/>
  <c r="L123" i="3"/>
  <c r="L105" i="3"/>
  <c r="L104" i="3"/>
  <c r="L103" i="3"/>
  <c r="L95" i="3"/>
  <c r="L91" i="3"/>
  <c r="L87" i="3"/>
  <c r="L83" i="3"/>
  <c r="L79" i="3"/>
  <c r="L75" i="3"/>
  <c r="L71" i="3"/>
  <c r="L67" i="3"/>
  <c r="L63" i="3"/>
  <c r="L59" i="3"/>
  <c r="L55" i="3"/>
  <c r="L51" i="3"/>
  <c r="L47" i="3"/>
  <c r="L43" i="3"/>
  <c r="L39" i="3"/>
  <c r="L35" i="3"/>
  <c r="L31" i="3"/>
  <c r="L153" i="3"/>
  <c r="L152" i="3"/>
  <c r="L151" i="3"/>
  <c r="L121" i="3"/>
  <c r="L120" i="3"/>
  <c r="L119" i="3"/>
  <c r="L117" i="3"/>
  <c r="L116" i="3"/>
  <c r="L115" i="3"/>
  <c r="L101" i="3"/>
  <c r="L100" i="3"/>
  <c r="L99" i="3"/>
  <c r="L96" i="3"/>
  <c r="L92" i="3"/>
  <c r="L88" i="3"/>
  <c r="L84" i="3"/>
  <c r="L80" i="3"/>
  <c r="L76" i="3"/>
  <c r="L72" i="3"/>
  <c r="L68" i="3"/>
  <c r="L140" i="3"/>
  <c r="L113" i="3"/>
  <c r="L112" i="3"/>
  <c r="L111" i="3"/>
  <c r="L97" i="3"/>
  <c r="L89" i="3"/>
  <c r="L81" i="3"/>
  <c r="L73" i="3"/>
  <c r="L62" i="3"/>
  <c r="L61" i="3"/>
  <c r="L60" i="3"/>
  <c r="L46" i="3"/>
  <c r="L45" i="3"/>
  <c r="L44" i="3"/>
  <c r="L30" i="3"/>
  <c r="L29" i="3"/>
  <c r="L28" i="3"/>
  <c r="L24" i="3"/>
  <c r="L20" i="3"/>
  <c r="L16" i="3"/>
  <c r="L12" i="3"/>
  <c r="L136" i="3"/>
  <c r="L109" i="3"/>
  <c r="L108" i="3"/>
  <c r="L107" i="3"/>
  <c r="L94" i="3"/>
  <c r="L86" i="3"/>
  <c r="L78" i="3"/>
  <c r="L70" i="3"/>
  <c r="L58" i="3"/>
  <c r="L57" i="3"/>
  <c r="L56" i="3"/>
  <c r="L42" i="3"/>
  <c r="L41" i="3"/>
  <c r="L40" i="3"/>
  <c r="L141" i="3"/>
  <c r="L139" i="3"/>
  <c r="L93" i="3"/>
  <c r="L85" i="3"/>
  <c r="L77" i="3"/>
  <c r="L69" i="3"/>
  <c r="L54" i="3"/>
  <c r="L53" i="3"/>
  <c r="L52" i="3"/>
  <c r="L38" i="3"/>
  <c r="L37" i="3"/>
  <c r="L36" i="3"/>
  <c r="L135" i="3"/>
  <c r="L82" i="3"/>
  <c r="L50" i="3"/>
  <c r="L48" i="3"/>
  <c r="L27" i="3"/>
  <c r="L26" i="3"/>
  <c r="L23" i="3"/>
  <c r="L22" i="3"/>
  <c r="L21" i="3"/>
  <c r="L64" i="3"/>
  <c r="L90" i="3"/>
  <c r="L65" i="3"/>
  <c r="L34" i="3"/>
  <c r="L32" i="3"/>
  <c r="L19" i="3"/>
  <c r="L18" i="3"/>
  <c r="L17" i="3"/>
  <c r="L137" i="3"/>
  <c r="L66" i="3"/>
  <c r="L33" i="3"/>
  <c r="L98" i="3"/>
  <c r="L49" i="3"/>
  <c r="L15" i="3"/>
  <c r="L14" i="3"/>
  <c r="L13" i="3"/>
  <c r="L74" i="3"/>
  <c r="L25" i="3"/>
  <c r="L11" i="3"/>
  <c r="M159" i="3"/>
  <c r="M155" i="3"/>
  <c r="M151" i="3"/>
  <c r="M147" i="3"/>
  <c r="M143" i="3"/>
  <c r="M139" i="3"/>
  <c r="M135" i="3"/>
  <c r="M131" i="3"/>
  <c r="M127" i="3"/>
  <c r="M123" i="3"/>
  <c r="M119" i="3"/>
  <c r="M115" i="3"/>
  <c r="M111" i="3"/>
  <c r="M107" i="3"/>
  <c r="M103" i="3"/>
  <c r="M99" i="3"/>
  <c r="M160" i="3"/>
  <c r="M146" i="3"/>
  <c r="M145" i="3"/>
  <c r="M144" i="3"/>
  <c r="M130" i="3"/>
  <c r="M129" i="3"/>
  <c r="M128" i="3"/>
  <c r="M158" i="3"/>
  <c r="M157" i="3"/>
  <c r="M156" i="3"/>
  <c r="M142" i="3"/>
  <c r="M141" i="3"/>
  <c r="M140" i="3"/>
  <c r="M126" i="3"/>
  <c r="M125" i="3"/>
  <c r="M124" i="3"/>
  <c r="M154" i="3"/>
  <c r="M153" i="3"/>
  <c r="M152" i="3"/>
  <c r="M122" i="3"/>
  <c r="M121" i="3"/>
  <c r="M120" i="3"/>
  <c r="M118" i="3"/>
  <c r="M117" i="3"/>
  <c r="M116" i="3"/>
  <c r="M102" i="3"/>
  <c r="M101" i="3"/>
  <c r="M100" i="3"/>
  <c r="M96" i="3"/>
  <c r="M92" i="3"/>
  <c r="M88" i="3"/>
  <c r="M84" i="3"/>
  <c r="M80" i="3"/>
  <c r="M76" i="3"/>
  <c r="M72" i="3"/>
  <c r="M68" i="3"/>
  <c r="M64" i="3"/>
  <c r="M60" i="3"/>
  <c r="M56" i="3"/>
  <c r="M52" i="3"/>
  <c r="M48" i="3"/>
  <c r="M44" i="3"/>
  <c r="M40" i="3"/>
  <c r="M36" i="3"/>
  <c r="M32" i="3"/>
  <c r="M28" i="3"/>
  <c r="M150" i="3"/>
  <c r="M149" i="3"/>
  <c r="M148" i="3"/>
  <c r="M114" i="3"/>
  <c r="M113" i="3"/>
  <c r="M112" i="3"/>
  <c r="M97" i="3"/>
  <c r="M93" i="3"/>
  <c r="M89" i="3"/>
  <c r="M85" i="3"/>
  <c r="M81" i="3"/>
  <c r="M77" i="3"/>
  <c r="M73" i="3"/>
  <c r="M69" i="3"/>
  <c r="M138" i="3"/>
  <c r="M136" i="3"/>
  <c r="M110" i="3"/>
  <c r="M109" i="3"/>
  <c r="M108" i="3"/>
  <c r="M94" i="3"/>
  <c r="M86" i="3"/>
  <c r="M78" i="3"/>
  <c r="M70" i="3"/>
  <c r="M59" i="3"/>
  <c r="M58" i="3"/>
  <c r="M57" i="3"/>
  <c r="M43" i="3"/>
  <c r="M42" i="3"/>
  <c r="M41" i="3"/>
  <c r="M25" i="3"/>
  <c r="M21" i="3"/>
  <c r="M17" i="3"/>
  <c r="M13" i="3"/>
  <c r="M134" i="3"/>
  <c r="M132" i="3"/>
  <c r="M106" i="3"/>
  <c r="M105" i="3"/>
  <c r="M104" i="3"/>
  <c r="M91" i="3"/>
  <c r="M83" i="3"/>
  <c r="M75" i="3"/>
  <c r="M55" i="3"/>
  <c r="M54" i="3"/>
  <c r="M53" i="3"/>
  <c r="M39" i="3"/>
  <c r="M38" i="3"/>
  <c r="M37" i="3"/>
  <c r="M26" i="3"/>
  <c r="M137" i="3"/>
  <c r="M98" i="3"/>
  <c r="M90" i="3"/>
  <c r="M82" i="3"/>
  <c r="M74" i="3"/>
  <c r="M67" i="3"/>
  <c r="M66" i="3"/>
  <c r="M65" i="3"/>
  <c r="M51" i="3"/>
  <c r="M50" i="3"/>
  <c r="M49" i="3"/>
  <c r="M35" i="3"/>
  <c r="M34" i="3"/>
  <c r="M33" i="3"/>
  <c r="M27" i="3"/>
  <c r="M79" i="3"/>
  <c r="M46" i="3"/>
  <c r="M20" i="3"/>
  <c r="M19" i="3"/>
  <c r="M18" i="3"/>
  <c r="M62" i="3"/>
  <c r="M31" i="3"/>
  <c r="M24" i="3"/>
  <c r="M23" i="3"/>
  <c r="M22" i="3"/>
  <c r="M133" i="3"/>
  <c r="M87" i="3"/>
  <c r="M63" i="3"/>
  <c r="M61" i="3"/>
  <c r="M30" i="3"/>
  <c r="M16" i="3"/>
  <c r="M15" i="3"/>
  <c r="M14" i="3"/>
  <c r="M71" i="3"/>
  <c r="M29" i="3"/>
  <c r="M95" i="3"/>
  <c r="M47" i="3"/>
  <c r="M45" i="3"/>
  <c r="M12" i="3"/>
  <c r="M11" i="3"/>
  <c r="F160" i="3"/>
  <c r="F156" i="3"/>
  <c r="F152" i="3"/>
  <c r="F148" i="3"/>
  <c r="F144" i="3"/>
  <c r="F140" i="3"/>
  <c r="F136" i="3"/>
  <c r="F132" i="3"/>
  <c r="F128" i="3"/>
  <c r="F124" i="3"/>
  <c r="F120" i="3"/>
  <c r="F116" i="3"/>
  <c r="F112" i="3"/>
  <c r="F108" i="3"/>
  <c r="F104" i="3"/>
  <c r="F100" i="3"/>
  <c r="F151" i="3"/>
  <c r="F150" i="3"/>
  <c r="F149" i="3"/>
  <c r="F135" i="3"/>
  <c r="F134" i="3"/>
  <c r="F133" i="3"/>
  <c r="F147" i="3"/>
  <c r="F146" i="3"/>
  <c r="F145" i="3"/>
  <c r="F131" i="3"/>
  <c r="F130" i="3"/>
  <c r="F129" i="3"/>
  <c r="F143" i="3"/>
  <c r="F142" i="3"/>
  <c r="F141" i="3"/>
  <c r="F107" i="3"/>
  <c r="F106" i="3"/>
  <c r="F105" i="3"/>
  <c r="F97" i="3"/>
  <c r="F93" i="3"/>
  <c r="F89" i="3"/>
  <c r="F85" i="3"/>
  <c r="F81" i="3"/>
  <c r="F77" i="3"/>
  <c r="F73" i="3"/>
  <c r="F69" i="3"/>
  <c r="F65" i="3"/>
  <c r="F61" i="3"/>
  <c r="F57" i="3"/>
  <c r="F53" i="3"/>
  <c r="F49" i="3"/>
  <c r="F45" i="3"/>
  <c r="F41" i="3"/>
  <c r="F37" i="3"/>
  <c r="F33" i="3"/>
  <c r="F29" i="3"/>
  <c r="F139" i="3"/>
  <c r="F138" i="3"/>
  <c r="F137" i="3"/>
  <c r="F119" i="3"/>
  <c r="F118" i="3"/>
  <c r="F117" i="3"/>
  <c r="F103" i="3"/>
  <c r="F102" i="3"/>
  <c r="F101" i="3"/>
  <c r="F98" i="3"/>
  <c r="F94" i="3"/>
  <c r="F90" i="3"/>
  <c r="F86" i="3"/>
  <c r="F82" i="3"/>
  <c r="F78" i="3"/>
  <c r="F74" i="3"/>
  <c r="F70" i="3"/>
  <c r="F158" i="3"/>
  <c r="F127" i="3"/>
  <c r="F125" i="3"/>
  <c r="F99" i="3"/>
  <c r="F91" i="3"/>
  <c r="F83" i="3"/>
  <c r="F75" i="3"/>
  <c r="F64" i="3"/>
  <c r="F63" i="3"/>
  <c r="F62" i="3"/>
  <c r="F48" i="3"/>
  <c r="F47" i="3"/>
  <c r="F46" i="3"/>
  <c r="F32" i="3"/>
  <c r="F31" i="3"/>
  <c r="F30" i="3"/>
  <c r="F26" i="3"/>
  <c r="F22" i="3"/>
  <c r="F18" i="3"/>
  <c r="F14" i="3"/>
  <c r="F154" i="3"/>
  <c r="F123" i="3"/>
  <c r="F121" i="3"/>
  <c r="F96" i="3"/>
  <c r="F88" i="3"/>
  <c r="F80" i="3"/>
  <c r="F72" i="3"/>
  <c r="F60" i="3"/>
  <c r="F59" i="3"/>
  <c r="F58" i="3"/>
  <c r="F44" i="3"/>
  <c r="F43" i="3"/>
  <c r="F42" i="3"/>
  <c r="F27" i="3"/>
  <c r="F159" i="3"/>
  <c r="F157" i="3"/>
  <c r="F126" i="3"/>
  <c r="F115" i="3"/>
  <c r="F114" i="3"/>
  <c r="F113" i="3"/>
  <c r="F95" i="3"/>
  <c r="F87" i="3"/>
  <c r="F79" i="3"/>
  <c r="F71" i="3"/>
  <c r="F56" i="3"/>
  <c r="F55" i="3"/>
  <c r="F54" i="3"/>
  <c r="F40" i="3"/>
  <c r="F39" i="3"/>
  <c r="F38" i="3"/>
  <c r="F28" i="3"/>
  <c r="F68" i="3"/>
  <c r="F66" i="3"/>
  <c r="F35" i="3"/>
  <c r="F25" i="3"/>
  <c r="F24" i="3"/>
  <c r="F23" i="3"/>
  <c r="F109" i="3"/>
  <c r="F111" i="3"/>
  <c r="F76" i="3"/>
  <c r="F52" i="3"/>
  <c r="F50" i="3"/>
  <c r="F21" i="3"/>
  <c r="F20" i="3"/>
  <c r="F19" i="3"/>
  <c r="F153" i="3"/>
  <c r="F122" i="3"/>
  <c r="F92" i="3"/>
  <c r="F51" i="3"/>
  <c r="F13" i="3"/>
  <c r="F155" i="3"/>
  <c r="F110" i="3"/>
  <c r="F84" i="3"/>
  <c r="F67" i="3"/>
  <c r="F36" i="3"/>
  <c r="F34" i="3"/>
  <c r="F17" i="3"/>
  <c r="F16" i="3"/>
  <c r="F15" i="3"/>
  <c r="F12" i="3"/>
  <c r="F11" i="3"/>
  <c r="AW14" i="4"/>
  <c r="U13" i="2"/>
  <c r="X13" i="2" s="1"/>
  <c r="U11" i="2"/>
  <c r="X11" i="2" s="1"/>
  <c r="U12" i="2"/>
  <c r="AE15" i="2" l="1"/>
  <c r="AE11" i="2"/>
  <c r="B12" i="4" s="1"/>
  <c r="AE12" i="2"/>
  <c r="AF12" i="2" s="1"/>
  <c r="AE14" i="2"/>
  <c r="AF14" i="2" s="1"/>
  <c r="AE16" i="2"/>
  <c r="AF16" i="2" s="1"/>
  <c r="AE13" i="2"/>
  <c r="AF13" i="2" s="1"/>
  <c r="O5" i="3"/>
  <c r="AF15" i="2"/>
  <c r="I5" i="3"/>
  <c r="H5" i="3"/>
  <c r="E5" i="3"/>
  <c r="M5" i="3"/>
  <c r="K5" i="3"/>
  <c r="G5" i="3"/>
  <c r="N5" i="3"/>
  <c r="J5" i="3"/>
  <c r="F5" i="3"/>
  <c r="L5" i="3"/>
  <c r="AW15" i="4"/>
  <c r="W13" i="2"/>
  <c r="J13" i="2"/>
  <c r="J12" i="2"/>
  <c r="W12" i="2"/>
  <c r="X12" i="2"/>
  <c r="X8" i="2" s="1"/>
  <c r="H2" i="2" s="1"/>
  <c r="J11" i="2"/>
  <c r="W11" i="2"/>
  <c r="W8" i="2" l="1"/>
  <c r="H3" i="2" s="1"/>
  <c r="S11" i="4"/>
  <c r="B14" i="4"/>
  <c r="X12" i="4"/>
  <c r="AA12" i="4" s="1"/>
  <c r="F10" i="4"/>
  <c r="X14" i="4"/>
  <c r="AA14" i="4" s="1"/>
  <c r="F12" i="4"/>
  <c r="AW8" i="4"/>
  <c r="AL11" i="4" s="1"/>
  <c r="AA7" i="4" s="1"/>
  <c r="B11" i="4"/>
  <c r="S14" i="4"/>
  <c r="F11" i="4"/>
  <c r="B10" i="4"/>
  <c r="X10" i="4"/>
  <c r="AA10" i="4" s="1"/>
  <c r="F14" i="4"/>
  <c r="X11" i="4"/>
  <c r="AA11" i="4" s="1"/>
  <c r="AF11" i="2"/>
  <c r="R7" i="4" s="1"/>
  <c r="S13" i="4"/>
  <c r="X13" i="4"/>
  <c r="AA13" i="4" s="1"/>
  <c r="F13" i="4"/>
  <c r="B13" i="4"/>
  <c r="I7" i="2"/>
  <c r="S10" i="4"/>
  <c r="D11" i="3"/>
  <c r="D5" i="3" s="1"/>
  <c r="S12" i="4"/>
  <c r="AW16" i="4"/>
  <c r="S15" i="4"/>
  <c r="F15" i="4"/>
  <c r="B15" i="4"/>
  <c r="X15" i="4"/>
  <c r="AA15" i="4" s="1"/>
  <c r="AW17" i="4" l="1"/>
  <c r="S16" i="4"/>
  <c r="X16" i="4"/>
  <c r="AA16" i="4" s="1"/>
  <c r="F16" i="4"/>
  <c r="B16" i="4"/>
  <c r="AW18" i="4" l="1"/>
  <c r="X17" i="4"/>
  <c r="AA17" i="4" s="1"/>
  <c r="F17" i="4"/>
  <c r="B17" i="4"/>
  <c r="S17" i="4"/>
  <c r="AW19" i="4" l="1"/>
  <c r="S18" i="4"/>
  <c r="F18" i="4"/>
  <c r="B18" i="4"/>
  <c r="X18" i="4"/>
  <c r="AA18" i="4" s="1"/>
  <c r="AW20" i="4" l="1"/>
  <c r="S19" i="4"/>
  <c r="X19" i="4"/>
  <c r="AA19" i="4" s="1"/>
  <c r="F19" i="4"/>
  <c r="B19" i="4"/>
  <c r="AW21" i="4" l="1"/>
  <c r="S20" i="4"/>
  <c r="X20" i="4"/>
  <c r="AA20" i="4" s="1"/>
  <c r="F20" i="4"/>
  <c r="B20" i="4"/>
  <c r="AW22" i="4" l="1"/>
  <c r="X21" i="4"/>
  <c r="AA21" i="4" s="1"/>
  <c r="F21" i="4"/>
  <c r="B21" i="4"/>
  <c r="S21" i="4"/>
  <c r="AW23" i="4" l="1"/>
  <c r="X22" i="4"/>
  <c r="AA22" i="4" s="1"/>
  <c r="F22" i="4"/>
  <c r="B22" i="4"/>
  <c r="S22" i="4"/>
  <c r="AW24" i="4" l="1"/>
  <c r="S23" i="4"/>
  <c r="X23" i="4"/>
  <c r="AA23" i="4" s="1"/>
  <c r="F23" i="4"/>
  <c r="B23" i="4"/>
  <c r="AW25" i="4" l="1"/>
  <c r="S24" i="4"/>
  <c r="X24" i="4"/>
  <c r="AA24" i="4" s="1"/>
  <c r="F24" i="4"/>
  <c r="B24" i="4"/>
  <c r="AW26" i="4" l="1"/>
  <c r="X25" i="4"/>
  <c r="AA25" i="4" s="1"/>
  <c r="F25" i="4"/>
  <c r="B25" i="4"/>
  <c r="S25" i="4"/>
  <c r="AW27" i="4" l="1"/>
  <c r="S26" i="4"/>
  <c r="X26" i="4"/>
  <c r="AA26" i="4" s="1"/>
  <c r="B26" i="4"/>
  <c r="F26" i="4"/>
  <c r="AW28" i="4" l="1"/>
  <c r="S27" i="4"/>
  <c r="X27" i="4"/>
  <c r="AA27" i="4" s="1"/>
  <c r="F27" i="4"/>
  <c r="B27" i="4"/>
  <c r="AW29" i="4" l="1"/>
  <c r="S28" i="4"/>
  <c r="X28" i="4"/>
  <c r="AA28" i="4" s="1"/>
  <c r="F28" i="4"/>
  <c r="B28" i="4"/>
  <c r="AW30" i="4" l="1"/>
  <c r="X29" i="4"/>
  <c r="AA29" i="4" s="1"/>
  <c r="F29" i="4"/>
  <c r="B29" i="4"/>
  <c r="S29" i="4"/>
  <c r="AW31" i="4" l="1"/>
  <c r="X30" i="4"/>
  <c r="AA30" i="4" s="1"/>
  <c r="F30" i="4"/>
  <c r="B30" i="4"/>
  <c r="S30" i="4"/>
  <c r="AW32" i="4" l="1"/>
  <c r="S31" i="4"/>
  <c r="F31" i="4"/>
  <c r="B31" i="4"/>
  <c r="X31" i="4"/>
  <c r="AA31" i="4" s="1"/>
  <c r="AW33" i="4" l="1"/>
  <c r="S32" i="4"/>
  <c r="X32" i="4"/>
  <c r="AA32" i="4" s="1"/>
  <c r="F32" i="4"/>
  <c r="B32" i="4"/>
  <c r="AW34" i="4" l="1"/>
  <c r="X33" i="4"/>
  <c r="AA33" i="4" s="1"/>
  <c r="F33" i="4"/>
  <c r="B33" i="4"/>
  <c r="S33" i="4"/>
  <c r="AW35" i="4" l="1"/>
  <c r="S34" i="4"/>
  <c r="F34" i="4"/>
  <c r="B34" i="4"/>
  <c r="X34" i="4"/>
  <c r="AA34" i="4" s="1"/>
  <c r="AW36" i="4" l="1"/>
  <c r="S35" i="4"/>
  <c r="X35" i="4"/>
  <c r="AA35" i="4" s="1"/>
  <c r="F35" i="4"/>
  <c r="B35" i="4"/>
  <c r="AW37" i="4" l="1"/>
  <c r="S36" i="4"/>
  <c r="X36" i="4"/>
  <c r="AA36" i="4" s="1"/>
  <c r="F36" i="4"/>
  <c r="B36" i="4"/>
  <c r="AW38" i="4" l="1"/>
  <c r="X37" i="4"/>
  <c r="AA37" i="4" s="1"/>
  <c r="F37" i="4"/>
  <c r="B37" i="4"/>
  <c r="S37" i="4"/>
  <c r="AW39" i="4" l="1"/>
  <c r="X38" i="4"/>
  <c r="AA38" i="4" s="1"/>
  <c r="F38" i="4"/>
  <c r="B38" i="4"/>
  <c r="S38" i="4"/>
  <c r="AW40" i="4" l="1"/>
  <c r="S39" i="4"/>
  <c r="X39" i="4"/>
  <c r="AA39" i="4" s="1"/>
  <c r="F39" i="4"/>
  <c r="B39" i="4"/>
  <c r="AW41" i="4" l="1"/>
  <c r="S40" i="4"/>
  <c r="X40" i="4"/>
  <c r="AA40" i="4" s="1"/>
  <c r="F40" i="4"/>
  <c r="B40" i="4"/>
  <c r="AW42" i="4" l="1"/>
  <c r="X41" i="4"/>
  <c r="AA41" i="4" s="1"/>
  <c r="F41" i="4"/>
  <c r="B41" i="4"/>
  <c r="S41" i="4"/>
  <c r="AW43" i="4" l="1"/>
  <c r="S42" i="4"/>
  <c r="X42" i="4"/>
  <c r="AA42" i="4" s="1"/>
  <c r="F42" i="4"/>
  <c r="B42" i="4"/>
  <c r="AW44" i="4" l="1"/>
  <c r="S43" i="4"/>
  <c r="X43" i="4"/>
  <c r="AA43" i="4" s="1"/>
  <c r="F43" i="4"/>
  <c r="B43" i="4"/>
  <c r="AW45" i="4" l="1"/>
  <c r="S44" i="4"/>
  <c r="X44" i="4"/>
  <c r="AA44" i="4" s="1"/>
  <c r="F44" i="4"/>
  <c r="B44" i="4"/>
  <c r="AW46" i="4" l="1"/>
  <c r="X45" i="4"/>
  <c r="AA45" i="4" s="1"/>
  <c r="F45" i="4"/>
  <c r="B45" i="4"/>
  <c r="S45" i="4"/>
  <c r="AW47" i="4" l="1"/>
  <c r="X46" i="4"/>
  <c r="AA46" i="4" s="1"/>
  <c r="F46" i="4"/>
  <c r="B46" i="4"/>
  <c r="S46" i="4"/>
  <c r="AW48" i="4" l="1"/>
  <c r="S47" i="4"/>
  <c r="F47" i="4"/>
  <c r="B47" i="4"/>
  <c r="X47" i="4"/>
  <c r="AA47" i="4" s="1"/>
  <c r="AW49" i="4" l="1"/>
  <c r="S48" i="4"/>
  <c r="X48" i="4"/>
  <c r="AA48" i="4" s="1"/>
  <c r="F48" i="4"/>
  <c r="B48" i="4"/>
  <c r="X49" i="4" l="1"/>
  <c r="AA49" i="4" s="1"/>
  <c r="F49" i="4"/>
  <c r="B49" i="4"/>
  <c r="S49" i="4"/>
</calcChain>
</file>

<file path=xl/sharedStrings.xml><?xml version="1.0" encoding="utf-8"?>
<sst xmlns="http://schemas.openxmlformats.org/spreadsheetml/2006/main" count="106" uniqueCount="88">
  <si>
    <t>Client Name</t>
  </si>
  <si>
    <t>Jan</t>
  </si>
  <si>
    <t>Client List</t>
  </si>
  <si>
    <t>Months</t>
  </si>
  <si>
    <t>Please read these notes explaining how to use this spreadsheet</t>
  </si>
  <si>
    <t>Feb</t>
  </si>
  <si>
    <t>Mar</t>
  </si>
  <si>
    <t>Editable Cells</t>
  </si>
  <si>
    <t>The yellow background and blue writing usually identifies cells where you can enter or edit information.</t>
  </si>
  <si>
    <t>Apr</t>
  </si>
  <si>
    <t>Calculated Cells</t>
  </si>
  <si>
    <t>The blue background and yellow writing usually identifies cells which are calculated, and therefore locked.</t>
  </si>
  <si>
    <t>May</t>
  </si>
  <si>
    <t>If you copy and paste data into this spreadsheet (from an internal or external source), ALWAYS use paste VALUES, never normal paste.</t>
  </si>
  <si>
    <t>Jun</t>
  </si>
  <si>
    <t>Using the drag function is the same as copy and paste, so do not use it.</t>
  </si>
  <si>
    <t>Jul</t>
  </si>
  <si>
    <t>DO not delete or move data or cells. You can use clear contents, or you can use the sort function where there are filters.</t>
  </si>
  <si>
    <t>Aug</t>
  </si>
  <si>
    <t>Sep</t>
  </si>
  <si>
    <t>Oct</t>
  </si>
  <si>
    <t>Please complete the following sections before using this spreadsheet</t>
  </si>
  <si>
    <t>Nov</t>
  </si>
  <si>
    <t>Dec</t>
  </si>
  <si>
    <t>Company Name</t>
  </si>
  <si>
    <t>Your Business</t>
  </si>
  <si>
    <t>Starting Year</t>
  </si>
  <si>
    <t>Your company name will be locked. It is like that to ensure protection for this spreadsheet. If it is wrong, please contact us.</t>
  </si>
  <si>
    <t>Starting Month</t>
  </si>
  <si>
    <t>Enter the starting year, and select the starting month of the first month of the first year. You can select Jan for a calendar year, or any other month for a financial year. Please ensure both fields are completed, and this will set up the spreadsheet. DO NOT change them once you start using the spreadsheet.</t>
  </si>
  <si>
    <t>If you get stuck, here is a demo video</t>
  </si>
  <si>
    <t>✓</t>
  </si>
  <si>
    <t>✕</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</si>
  <si>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</si>
  <si>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</si>
  <si>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</si>
  <si>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</si>
  <si>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</si>
  <si>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</si>
  <si>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</si>
  <si>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Default Currency</t>
  </si>
  <si>
    <t>Date</t>
  </si>
  <si>
    <t>Description</t>
  </si>
  <si>
    <t>Receipt No.</t>
  </si>
  <si>
    <t>Currency</t>
  </si>
  <si>
    <t>Value</t>
  </si>
  <si>
    <t>Value in</t>
  </si>
  <si>
    <t>Client</t>
  </si>
  <si>
    <t>Daily Exchange</t>
  </si>
  <si>
    <t>Rate</t>
  </si>
  <si>
    <t>Expenses</t>
  </si>
  <si>
    <t>Entries</t>
  </si>
  <si>
    <t>Rated</t>
  </si>
  <si>
    <t>Unique</t>
  </si>
  <si>
    <t>Calculated</t>
  </si>
  <si>
    <t>Used Rate</t>
  </si>
  <si>
    <t>Yellow</t>
  </si>
  <si>
    <t>Pink</t>
  </si>
  <si>
    <t>Client - Month</t>
  </si>
  <si>
    <t>Select Client</t>
  </si>
  <si>
    <t>Start Date</t>
  </si>
  <si>
    <t>End Date</t>
  </si>
  <si>
    <t>Date Range</t>
  </si>
  <si>
    <t>From</t>
  </si>
  <si>
    <t>Value (if other currency)</t>
  </si>
  <si>
    <t>Page</t>
  </si>
  <si>
    <t>Dates</t>
  </si>
  <si>
    <t>Used</t>
  </si>
  <si>
    <t>Rank</t>
  </si>
  <si>
    <t>Count</t>
  </si>
  <si>
    <t>Clients</t>
  </si>
  <si>
    <t>Total</t>
  </si>
  <si>
    <t>Fill in the required details above, and the page to the left will spring to life. Make sure you save ALL available pages to PDF, and then set it to page 1 for the next report.</t>
  </si>
  <si>
    <t>Enter client names below, making sure not to have duplicates. As you enter expenses, the relevant totals will show.</t>
  </si>
  <si>
    <t>Duplicates</t>
  </si>
  <si>
    <t>Thanks for trying the International Expense Tracker</t>
  </si>
  <si>
    <t>GBP</t>
  </si>
  <si>
    <t>Your Client</t>
  </si>
  <si>
    <t>Test description 2</t>
  </si>
  <si>
    <t>ZAR</t>
  </si>
  <si>
    <t>Test description 3</t>
  </si>
  <si>
    <t>EUR</t>
  </si>
  <si>
    <t>Test description 4</t>
  </si>
  <si>
    <t>Test description 5</t>
  </si>
  <si>
    <t>Test description 6</t>
  </si>
  <si>
    <t>Test description 7</t>
  </si>
  <si>
    <t>Enter the date and description below, and select the relevant client (the client drop down list comes from the Client List tab). You can enter a receipt number if you wish, but it is not compulsory. Lastly, enter the value. If you are using your default currency, leave the currency and rate blank. If you are entering a foreign currency, enter the currency code and exchange rate. You need one exchange rate per currency, per day. The rate column will turn yellow if required, and pink if you use two rates on one day for the same currency. The pink rate is the one assumed wrong.</t>
  </si>
  <si>
    <t>Enter your default currency code, so for example if you're in the UK, enter GBP. The code you enter here (or anywhere else on this spreadsheet) don't need to be correct, as long as you understand them. Just keep in mind that you may send a report to your client, so it would help if they are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</si>
</sst>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u/>
      <sz val="11"/>
      <color theme="10"/>
      <name val="Calibri"/>
      <family val="2"/>
      <scheme val="minor"/>
    </font>
    <font>
      <b/>
      <u/>
      <sz val="11"/>
      <color theme="1"/>
      <name val="Calibri"/>
      <family val="2"/>
      <scheme val="minor"/>
    </font>
    <font>
      <b/>
      <sz val="10"/>
      <color theme="1"/>
      <name val="Calibri"/>
      <family val="2"/>
      <scheme val="minor"/>
    </font>
    <font>
      <b/>
      <sz val="8"/>
      <color theme="1"/>
      <name val="Calibri"/>
      <family val="2"/>
      <scheme val="minor"/>
    </font>
    <font>
      <sz val="11"/>
      <name val="Calibri"/>
      <family val="2"/>
      <scheme val="minor"/>
    </font>
    <font>
      <b/>
      <sz val="16"/>
      <color theme="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30">
    <xf numFmtId="0" fontId="0" fillId="0" borderId="0" xfId="0"/>
    <xf numFmtId="0" fontId="0" fillId="0" borderId="0" xfId="0" applyAlignment="1" applyProtection="1">
      <alignment shrinkToFit="1"/>
      <protection hidden="1"/>
    </xf>
    <xf numFmtId="0" fontId="3" fillId="2" borderId="2" xfId="0" applyFont="1" applyFill="1" applyBorder="1" applyAlignment="1" applyProtection="1">
      <alignment horizontal="center" shrinkToFit="1"/>
      <protection hidden="1"/>
    </xf>
    <xf numFmtId="0" fontId="4" fillId="3" borderId="4" xfId="0" applyFont="1" applyFill="1" applyBorder="1" applyAlignment="1" applyProtection="1">
      <alignment horizontal="center" shrinkToFit="1"/>
      <protection hidden="1"/>
    </xf>
    <xf numFmtId="0" fontId="4" fillId="3" borderId="5" xfId="0" applyFont="1" applyFill="1" applyBorder="1" applyAlignment="1" applyProtection="1">
      <alignment horizontal="center" shrinkToFit="1"/>
      <protection hidden="1"/>
    </xf>
    <xf numFmtId="0" fontId="4" fillId="3" borderId="6" xfId="0" applyFont="1" applyFill="1" applyBorder="1" applyAlignment="1" applyProtection="1">
      <alignment horizontal="center" shrinkToFit="1"/>
      <protection hidden="1"/>
    </xf>
    <xf numFmtId="0" fontId="4" fillId="3" borderId="7" xfId="0" applyFont="1" applyFill="1" applyBorder="1" applyAlignment="1" applyProtection="1">
      <alignment horizontal="center" shrinkToFit="1"/>
      <protection hidden="1"/>
    </xf>
    <xf numFmtId="0" fontId="4" fillId="3" borderId="8" xfId="0" applyFont="1" applyFill="1" applyBorder="1" applyAlignment="1" applyProtection="1">
      <alignment horizontal="center" shrinkToFit="1"/>
      <protection hidden="1"/>
    </xf>
    <xf numFmtId="0" fontId="4" fillId="3" borderId="9"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locked="0"/>
    </xf>
    <xf numFmtId="0" fontId="0" fillId="0" borderId="2" xfId="0" applyBorder="1" applyAlignment="1" applyProtection="1">
      <alignment horizontal="left" shrinkToFit="1"/>
      <protection locked="0"/>
    </xf>
    <xf numFmtId="0" fontId="0" fillId="0" borderId="10" xfId="0" applyBorder="1" applyAlignment="1" applyProtection="1">
      <alignment horizontal="left" shrinkToFit="1"/>
      <protection locked="0"/>
    </xf>
    <xf numFmtId="40" fontId="0" fillId="0" borderId="4" xfId="0" applyNumberFormat="1" applyBorder="1" applyAlignment="1" applyProtection="1">
      <alignment horizontal="right" shrinkToFit="1"/>
      <protection hidden="1"/>
    </xf>
    <xf numFmtId="40" fontId="0" fillId="0" borderId="5" xfId="0" applyNumberFormat="1" applyBorder="1" applyAlignment="1" applyProtection="1">
      <alignment horizontal="right" shrinkToFit="1"/>
      <protection hidden="1"/>
    </xf>
    <xf numFmtId="40" fontId="0" fillId="0" borderId="6" xfId="0" applyNumberFormat="1" applyBorder="1" applyAlignment="1" applyProtection="1">
      <alignment horizontal="right" shrinkToFit="1"/>
      <protection hidden="1"/>
    </xf>
    <xf numFmtId="40" fontId="0" fillId="0" borderId="11" xfId="0" applyNumberFormat="1" applyBorder="1" applyAlignment="1" applyProtection="1">
      <alignment horizontal="right" shrinkToFit="1"/>
      <protection hidden="1"/>
    </xf>
    <xf numFmtId="40" fontId="0" fillId="0" borderId="0" xfId="0" applyNumberFormat="1" applyBorder="1" applyAlignment="1" applyProtection="1">
      <alignment horizontal="right" shrinkToFit="1"/>
      <protection hidden="1"/>
    </xf>
    <xf numFmtId="40" fontId="0" fillId="0" borderId="12" xfId="0" applyNumberFormat="1" applyBorder="1" applyAlignment="1" applyProtection="1">
      <alignment horizontal="right" shrinkToFit="1"/>
      <protection hidden="1"/>
    </xf>
    <xf numFmtId="40" fontId="0" fillId="0" borderId="7" xfId="0" applyNumberFormat="1" applyBorder="1" applyAlignment="1" applyProtection="1">
      <alignment horizontal="right" shrinkToFit="1"/>
      <protection hidden="1"/>
    </xf>
    <xf numFmtId="40" fontId="0" fillId="0" borderId="8" xfId="0" applyNumberFormat="1" applyBorder="1" applyAlignment="1" applyProtection="1">
      <alignment horizontal="right" shrinkToFit="1"/>
      <protection hidden="1"/>
    </xf>
    <xf numFmtId="40" fontId="0" fillId="0" borderId="9" xfId="0" applyNumberFormat="1" applyBorder="1" applyAlignment="1" applyProtection="1">
      <alignment horizontal="right" shrinkToFit="1"/>
      <protection hidden="1"/>
    </xf>
    <xf numFmtId="0" fontId="0" fillId="4" borderId="0" xfId="0" applyFill="1" applyAlignment="1" applyProtection="1">
      <alignment shrinkToFit="1"/>
      <protection hidden="1"/>
    </xf>
    <xf numFmtId="0" fontId="7"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4" borderId="0" xfId="0" applyFill="1" applyAlignment="1" applyProtection="1">
      <alignment horizontal="center" shrinkToFit="1"/>
      <protection hidden="1"/>
    </xf>
    <xf numFmtId="0" fontId="0" fillId="0" borderId="0" xfId="0" applyBorder="1" applyAlignment="1" applyProtection="1">
      <alignment horizontal="center" shrinkToFit="1"/>
      <protection hidden="1"/>
    </xf>
    <xf numFmtId="0" fontId="2" fillId="0" borderId="0" xfId="0" applyFont="1" applyBorder="1" applyAlignment="1" applyProtection="1">
      <alignment horizontal="center" shrinkToFit="1"/>
      <protection hidden="1"/>
    </xf>
    <xf numFmtId="14" fontId="0" fillId="0" borderId="2" xfId="0" applyNumberForma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0" fontId="3" fillId="2" borderId="4" xfId="0" applyFont="1" applyFill="1" applyBorder="1" applyAlignment="1" applyProtection="1">
      <alignment horizontal="center" shrinkToFit="1"/>
      <protection hidden="1"/>
    </xf>
    <xf numFmtId="0" fontId="3" fillId="2" borderId="5" xfId="0" applyFont="1" applyFill="1" applyBorder="1" applyAlignment="1" applyProtection="1">
      <alignment horizontal="center" shrinkToFit="1"/>
      <protection hidden="1"/>
    </xf>
    <xf numFmtId="0" fontId="3" fillId="2" borderId="6" xfId="0" applyFont="1" applyFill="1" applyBorder="1" applyAlignment="1" applyProtection="1">
      <alignment horizontal="center" shrinkToFit="1"/>
      <protection hidden="1"/>
    </xf>
    <xf numFmtId="0" fontId="4" fillId="3" borderId="2" xfId="0" applyFont="1" applyFill="1" applyBorder="1" applyAlignment="1" applyProtection="1">
      <alignment horizontal="center" shrinkToFit="1"/>
      <protection hidden="1"/>
    </xf>
    <xf numFmtId="0" fontId="4" fillId="3" borderId="3" xfId="0" applyFont="1" applyFill="1" applyBorder="1" applyAlignment="1" applyProtection="1">
      <alignment shrinkToFit="1"/>
      <protection hidden="1"/>
    </xf>
    <xf numFmtId="40" fontId="0" fillId="0" borderId="2" xfId="0" applyNumberFormat="1" applyBorder="1" applyAlignment="1" applyProtection="1">
      <alignment shrinkToFit="1"/>
      <protection hidden="1"/>
    </xf>
    <xf numFmtId="40" fontId="0" fillId="0" borderId="10" xfId="0" applyNumberFormat="1" applyBorder="1" applyAlignment="1" applyProtection="1">
      <alignment shrinkToFit="1"/>
      <protection hidden="1"/>
    </xf>
    <xf numFmtId="40" fontId="0" fillId="0" borderId="3" xfId="0" applyNumberFormat="1" applyBorder="1" applyAlignment="1" applyProtection="1">
      <alignment shrinkToFit="1"/>
      <protection hidden="1"/>
    </xf>
    <xf numFmtId="0" fontId="9" fillId="4" borderId="0" xfId="0" applyFont="1" applyFill="1" applyAlignment="1" applyProtection="1">
      <alignment horizontal="center" shrinkToFit="1"/>
      <protection hidden="1"/>
    </xf>
    <xf numFmtId="0" fontId="3" fillId="2" borderId="7" xfId="0" applyFont="1" applyFill="1" applyBorder="1" applyAlignment="1" applyProtection="1">
      <alignment horizontal="center" shrinkToFit="1"/>
      <protection locked="0"/>
    </xf>
    <xf numFmtId="0" fontId="3" fillId="2" borderId="8" xfId="0" applyFont="1" applyFill="1" applyBorder="1" applyAlignment="1" applyProtection="1">
      <alignment horizontal="center" shrinkToFit="1"/>
      <protection locked="0"/>
    </xf>
    <xf numFmtId="0" fontId="3" fillId="2" borderId="9" xfId="0" applyFont="1" applyFill="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 fontId="0" fillId="0" borderId="5" xfId="0" applyNumberFormat="1" applyBorder="1" applyAlignment="1" applyProtection="1">
      <alignment horizontal="left" shrinkToFit="1"/>
      <protection locked="0"/>
    </xf>
    <xf numFmtId="0" fontId="0" fillId="0" borderId="5" xfId="0" applyBorder="1" applyAlignment="1" applyProtection="1">
      <alignment horizontal="left" shrinkToFit="1"/>
      <protection locked="0"/>
    </xf>
    <xf numFmtId="0" fontId="0" fillId="0" borderId="5" xfId="0" applyBorder="1" applyAlignment="1" applyProtection="1">
      <alignment horizontal="center" shrinkToFit="1"/>
      <protection locked="0"/>
    </xf>
    <xf numFmtId="40" fontId="0" fillId="0" borderId="5" xfId="0" applyNumberFormat="1" applyBorder="1" applyAlignment="1" applyProtection="1">
      <alignment shrinkToFit="1"/>
      <protection locked="0"/>
    </xf>
    <xf numFmtId="0" fontId="0" fillId="0" borderId="6" xfId="0" applyBorder="1" applyAlignment="1" applyProtection="1">
      <alignment shrinkToFit="1"/>
      <protection locked="0"/>
    </xf>
    <xf numFmtId="164" fontId="0" fillId="0" borderId="11" xfId="0" applyNumberFormat="1" applyBorder="1" applyAlignment="1" applyProtection="1">
      <alignment horizontal="center" shrinkToFit="1"/>
      <protection locked="0"/>
    </xf>
    <xf numFmtId="16" fontId="0" fillId="0" borderId="0" xfId="0" applyNumberFormat="1"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0" xfId="0" applyBorder="1" applyAlignment="1" applyProtection="1">
      <alignment horizontal="center" shrinkToFit="1"/>
      <protection locked="0"/>
    </xf>
    <xf numFmtId="40" fontId="0" fillId="0" borderId="0" xfId="0" applyNumberFormat="1" applyBorder="1" applyAlignment="1" applyProtection="1">
      <alignment shrinkToFit="1"/>
      <protection locked="0"/>
    </xf>
    <xf numFmtId="0" fontId="0" fillId="0" borderId="12" xfId="0" applyBorder="1" applyAlignment="1" applyProtection="1">
      <alignment shrinkToFit="1"/>
      <protection locked="0"/>
    </xf>
    <xf numFmtId="0" fontId="0" fillId="0" borderId="2" xfId="0" applyBorder="1" applyAlignment="1" applyProtection="1">
      <alignment shrinkToFit="1"/>
      <protection hidden="1"/>
    </xf>
    <xf numFmtId="0" fontId="0" fillId="0" borderId="10" xfId="0" applyBorder="1" applyAlignment="1" applyProtection="1">
      <alignment shrinkToFit="1"/>
      <protection hidden="1"/>
    </xf>
    <xf numFmtId="0" fontId="0" fillId="0" borderId="3" xfId="0" applyBorder="1" applyAlignment="1" applyProtection="1">
      <alignment shrinkToFit="1"/>
      <protection hidden="1"/>
    </xf>
    <xf numFmtId="0" fontId="0" fillId="0" borderId="2" xfId="0" applyBorder="1" applyAlignment="1" applyProtection="1">
      <alignment horizontal="right" shrinkToFit="1"/>
      <protection hidden="1"/>
    </xf>
    <xf numFmtId="0" fontId="0" fillId="0" borderId="10" xfId="0" applyBorder="1" applyAlignment="1" applyProtection="1">
      <alignment horizontal="right" shrinkToFit="1"/>
      <protection hidden="1"/>
    </xf>
    <xf numFmtId="0" fontId="0" fillId="0" borderId="3" xfId="0" applyBorder="1" applyAlignment="1" applyProtection="1">
      <alignment horizontal="right" shrinkToFit="1"/>
      <protection hidden="1"/>
    </xf>
    <xf numFmtId="164" fontId="0" fillId="0" borderId="2"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0" fontId="10" fillId="0" borderId="1" xfId="0" applyFont="1" applyFill="1" applyBorder="1" applyAlignment="1" applyProtection="1">
      <alignment horizontal="center" shrinkToFit="1"/>
      <protection hidden="1"/>
    </xf>
    <xf numFmtId="0" fontId="0" fillId="4" borderId="0" xfId="0" applyFill="1" applyBorder="1" applyAlignment="1" applyProtection="1">
      <alignment shrinkToFit="1"/>
      <protection hidden="1"/>
    </xf>
    <xf numFmtId="0" fontId="0" fillId="8" borderId="0" xfId="0" applyFill="1" applyAlignment="1" applyProtection="1">
      <alignment shrinkToFit="1"/>
      <protection hidden="1"/>
    </xf>
    <xf numFmtId="164" fontId="7" fillId="0" borderId="0" xfId="0" applyNumberFormat="1" applyFont="1" applyBorder="1" applyAlignment="1" applyProtection="1">
      <alignment horizontal="center" shrinkToFit="1"/>
      <protection hidden="1"/>
    </xf>
    <xf numFmtId="40" fontId="0" fillId="0" borderId="13" xfId="0" applyNumberFormat="1" applyFill="1" applyBorder="1" applyAlignment="1" applyProtection="1">
      <alignment horizontal="right" shrinkToFit="1"/>
      <protection hidden="1"/>
    </xf>
    <xf numFmtId="40" fontId="0" fillId="0" borderId="14" xfId="0" applyNumberFormat="1" applyFill="1" applyBorder="1" applyAlignment="1" applyProtection="1">
      <alignment horizontal="right" shrinkToFit="1"/>
      <protection hidden="1"/>
    </xf>
    <xf numFmtId="40" fontId="0" fillId="0" borderId="15" xfId="0" applyNumberFormat="1" applyFill="1" applyBorder="1" applyAlignment="1" applyProtection="1">
      <alignment horizontal="right" shrinkToFit="1"/>
      <protection hidden="1"/>
    </xf>
    <xf numFmtId="164" fontId="0" fillId="7" borderId="4" xfId="0" applyNumberFormat="1" applyFill="1" applyBorder="1" applyAlignment="1" applyProtection="1">
      <alignment horizontal="center" shrinkToFit="1"/>
      <protection hidden="1"/>
    </xf>
    <xf numFmtId="16" fontId="0" fillId="7" borderId="5" xfId="0" applyNumberFormat="1" applyFill="1" applyBorder="1" applyAlignment="1" applyProtection="1">
      <alignment horizontal="left" shrinkToFit="1"/>
      <protection hidden="1"/>
    </xf>
    <xf numFmtId="0" fontId="0" fillId="7" borderId="5" xfId="0" applyFill="1" applyBorder="1" applyAlignment="1" applyProtection="1">
      <alignment horizontal="left" shrinkToFit="1"/>
      <protection hidden="1"/>
    </xf>
    <xf numFmtId="0" fontId="0" fillId="7" borderId="5" xfId="0" applyFill="1" applyBorder="1" applyAlignment="1" applyProtection="1">
      <alignment horizontal="center" shrinkToFit="1"/>
      <protection hidden="1"/>
    </xf>
    <xf numFmtId="40" fontId="0" fillId="7" borderId="5" xfId="0" applyNumberFormat="1" applyFill="1" applyBorder="1" applyAlignment="1" applyProtection="1">
      <alignment shrinkToFit="1"/>
      <protection hidden="1"/>
    </xf>
    <xf numFmtId="0" fontId="0" fillId="7" borderId="6" xfId="0" applyFill="1" applyBorder="1" applyAlignment="1" applyProtection="1">
      <alignment shrinkToFit="1"/>
      <protection hidden="1"/>
    </xf>
    <xf numFmtId="164" fontId="0" fillId="7" borderId="11" xfId="0" applyNumberFormat="1" applyFill="1" applyBorder="1" applyAlignment="1" applyProtection="1">
      <alignment horizontal="center" shrinkToFit="1"/>
      <protection hidden="1"/>
    </xf>
    <xf numFmtId="16" fontId="0" fillId="7" borderId="0" xfId="0" applyNumberFormat="1" applyFill="1" applyBorder="1" applyAlignment="1" applyProtection="1">
      <alignment horizontal="left" shrinkToFit="1"/>
      <protection hidden="1"/>
    </xf>
    <xf numFmtId="0" fontId="0" fillId="7" borderId="0" xfId="0" applyFill="1" applyBorder="1" applyAlignment="1" applyProtection="1">
      <alignment horizontal="left" shrinkToFit="1"/>
      <protection hidden="1"/>
    </xf>
    <xf numFmtId="0" fontId="0" fillId="7" borderId="0" xfId="0" applyFill="1" applyBorder="1" applyAlignment="1" applyProtection="1">
      <alignment horizontal="center" shrinkToFit="1"/>
      <protection hidden="1"/>
    </xf>
    <xf numFmtId="40" fontId="0" fillId="7" borderId="0" xfId="0" applyNumberFormat="1" applyFill="1" applyBorder="1" applyAlignment="1" applyProtection="1">
      <alignment shrinkToFit="1"/>
      <protection hidden="1"/>
    </xf>
    <xf numFmtId="0" fontId="0" fillId="7" borderId="12" xfId="0" applyFill="1" applyBorder="1" applyAlignment="1" applyProtection="1">
      <alignment shrinkToFit="1"/>
      <protection hidden="1"/>
    </xf>
    <xf numFmtId="164" fontId="0" fillId="7" borderId="7" xfId="0" applyNumberFormat="1" applyFill="1" applyBorder="1" applyAlignment="1" applyProtection="1">
      <alignment horizontal="center" shrinkToFit="1"/>
      <protection hidden="1"/>
    </xf>
    <xf numFmtId="16" fontId="0" fillId="7" borderId="8" xfId="0" applyNumberFormat="1" applyFill="1" applyBorder="1" applyAlignment="1" applyProtection="1">
      <alignment horizontal="left" shrinkToFit="1"/>
      <protection hidden="1"/>
    </xf>
    <xf numFmtId="0" fontId="0" fillId="7" borderId="8" xfId="0" applyFill="1" applyBorder="1" applyAlignment="1" applyProtection="1">
      <alignment horizontal="left" shrinkToFit="1"/>
      <protection hidden="1"/>
    </xf>
    <xf numFmtId="0" fontId="0" fillId="7" borderId="8" xfId="0" applyFill="1" applyBorder="1" applyAlignment="1" applyProtection="1">
      <alignment horizontal="center" shrinkToFit="1"/>
      <protection hidden="1"/>
    </xf>
    <xf numFmtId="40" fontId="0" fillId="7" borderId="8" xfId="0" applyNumberFormat="1" applyFill="1" applyBorder="1" applyAlignment="1" applyProtection="1">
      <alignment shrinkToFit="1"/>
      <protection hidden="1"/>
    </xf>
    <xf numFmtId="0" fontId="0" fillId="7" borderId="9" xfId="0" applyFill="1" applyBorder="1" applyAlignment="1" applyProtection="1">
      <alignment shrinkToFit="1"/>
      <protection hidden="1"/>
    </xf>
    <xf numFmtId="0" fontId="0" fillId="7" borderId="2" xfId="0" applyFill="1" applyBorder="1" applyAlignment="1" applyProtection="1">
      <alignment horizontal="left" shrinkToFit="1"/>
      <protection hidden="1"/>
    </xf>
    <xf numFmtId="0" fontId="0" fillId="7" borderId="10" xfId="0" applyFill="1" applyBorder="1" applyAlignment="1" applyProtection="1">
      <alignment horizontal="left" shrinkToFit="1"/>
      <protection hidden="1"/>
    </xf>
    <xf numFmtId="0" fontId="0" fillId="7" borderId="3" xfId="0" applyFill="1"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5" fillId="3" borderId="4"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5" fillId="3" borderId="6" xfId="0" applyFont="1" applyFill="1" applyBorder="1" applyAlignment="1" applyProtection="1">
      <alignment horizontal="center" vertical="center" shrinkToFit="1"/>
      <protection hidden="1"/>
    </xf>
    <xf numFmtId="0" fontId="5" fillId="3" borderId="7"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9" xfId="0" applyFont="1" applyFill="1" applyBorder="1" applyAlignment="1" applyProtection="1">
      <alignment horizontal="center" vertical="center" shrinkToFit="1"/>
      <protection hidden="1"/>
    </xf>
    <xf numFmtId="0" fontId="4" fillId="3" borderId="13" xfId="0" applyFont="1" applyFill="1" applyBorder="1" applyAlignment="1" applyProtection="1">
      <alignment horizontal="center" shrinkToFit="1"/>
      <protection hidden="1"/>
    </xf>
    <xf numFmtId="0" fontId="4" fillId="3" borderId="14" xfId="0" applyFont="1" applyFill="1" applyBorder="1" applyAlignment="1" applyProtection="1">
      <alignment horizontal="center" shrinkToFit="1"/>
      <protection hidden="1"/>
    </xf>
    <xf numFmtId="0" fontId="4" fillId="3" borderId="15"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14"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1" fillId="5" borderId="13" xfId="0" applyFont="1" applyFill="1" applyBorder="1" applyAlignment="1" applyProtection="1">
      <alignment horizontal="center" shrinkToFit="1"/>
      <protection hidden="1"/>
    </xf>
    <xf numFmtId="0" fontId="1" fillId="5" borderId="14" xfId="0" applyFont="1" applyFill="1" applyBorder="1" applyAlignment="1" applyProtection="1">
      <alignment horizontal="center" shrinkToFit="1"/>
      <protection hidden="1"/>
    </xf>
    <xf numFmtId="0" fontId="1" fillId="5" borderId="15"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8" xfId="0" applyFont="1" applyFill="1" applyBorder="1" applyAlignment="1" applyProtection="1">
      <alignment horizontal="left" vertical="center" wrapText="1"/>
      <protection hidden="1"/>
    </xf>
    <xf numFmtId="0" fontId="2" fillId="4" borderId="9" xfId="0" applyFont="1" applyFill="1" applyBorder="1" applyAlignment="1" applyProtection="1">
      <alignment horizontal="left" vertical="center" wrapText="1"/>
      <protection hidden="1"/>
    </xf>
    <xf numFmtId="0" fontId="8" fillId="4" borderId="0" xfId="0" applyFont="1" applyFill="1" applyAlignment="1" applyProtection="1">
      <alignment horizontal="center" vertical="center" shrinkToFit="1"/>
      <protection hidden="1"/>
    </xf>
    <xf numFmtId="0" fontId="0" fillId="4" borderId="13" xfId="0" applyFill="1" applyBorder="1" applyAlignment="1" applyProtection="1">
      <alignment horizontal="center" shrinkToFit="1"/>
      <protection locked="0"/>
    </xf>
    <xf numFmtId="0" fontId="0" fillId="4" borderId="14" xfId="0" applyFill="1" applyBorder="1" applyAlignment="1" applyProtection="1">
      <alignment horizontal="center" shrinkToFit="1"/>
      <protection locked="0"/>
    </xf>
    <xf numFmtId="0" fontId="0" fillId="4" borderId="15" xfId="0" applyFill="1" applyBorder="1" applyAlignment="1" applyProtection="1">
      <alignment horizontal="center" shrinkToFit="1"/>
      <protection locked="0"/>
    </xf>
    <xf numFmtId="0" fontId="9" fillId="4" borderId="4" xfId="0" applyFont="1" applyFill="1" applyBorder="1" applyAlignment="1" applyProtection="1">
      <alignment horizontal="left" vertical="center" wrapText="1"/>
      <protection hidden="1"/>
    </xf>
    <xf numFmtId="0" fontId="9" fillId="4" borderId="5" xfId="0" applyFont="1" applyFill="1" applyBorder="1" applyAlignment="1" applyProtection="1">
      <alignment horizontal="left" vertical="center" wrapText="1"/>
      <protection hidden="1"/>
    </xf>
    <xf numFmtId="0" fontId="9" fillId="4" borderId="6" xfId="0" applyFont="1" applyFill="1" applyBorder="1" applyAlignment="1" applyProtection="1">
      <alignment horizontal="left" vertical="center" wrapText="1"/>
      <protection hidden="1"/>
    </xf>
    <xf numFmtId="0" fontId="9" fillId="4" borderId="11" xfId="0" applyFont="1" applyFill="1" applyBorder="1" applyAlignment="1" applyProtection="1">
      <alignment horizontal="left" vertical="center" wrapText="1"/>
      <protection hidden="1"/>
    </xf>
    <xf numFmtId="0" fontId="9" fillId="4" borderId="0" xfId="0" applyFont="1" applyFill="1" applyBorder="1" applyAlignment="1" applyProtection="1">
      <alignment horizontal="left" vertical="center" wrapText="1"/>
      <protection hidden="1"/>
    </xf>
    <xf numFmtId="0" fontId="9" fillId="4" borderId="12" xfId="0" applyFont="1" applyFill="1" applyBorder="1" applyAlignment="1" applyProtection="1">
      <alignment horizontal="left" vertical="center" wrapText="1"/>
      <protection hidden="1"/>
    </xf>
    <xf numFmtId="0" fontId="9" fillId="4" borderId="7" xfId="0" applyFont="1" applyFill="1" applyBorder="1" applyAlignment="1" applyProtection="1">
      <alignment horizontal="left" vertical="center" wrapText="1"/>
      <protection hidden="1"/>
    </xf>
    <xf numFmtId="0" fontId="9" fillId="4" borderId="8" xfId="0" applyFont="1" applyFill="1" applyBorder="1" applyAlignment="1" applyProtection="1">
      <alignment horizontal="left" vertical="center" wrapText="1"/>
      <protection hidden="1"/>
    </xf>
    <xf numFmtId="0" fontId="9" fillId="4" borderId="9" xfId="0" applyFont="1" applyFill="1" applyBorder="1" applyAlignment="1" applyProtection="1">
      <alignment horizontal="left" vertical="center" wrapText="1"/>
      <protection hidden="1"/>
    </xf>
    <xf numFmtId="0" fontId="11" fillId="6" borderId="4" xfId="1" applyFont="1" applyFill="1" applyBorder="1" applyAlignment="1" applyProtection="1">
      <alignment horizontal="center" vertical="center" shrinkToFit="1"/>
      <protection hidden="1"/>
    </xf>
    <xf numFmtId="0" fontId="11" fillId="6" borderId="5" xfId="1" applyFont="1" applyFill="1" applyBorder="1" applyAlignment="1" applyProtection="1">
      <alignment horizontal="center" vertical="center" shrinkToFit="1"/>
      <protection hidden="1"/>
    </xf>
    <xf numFmtId="0" fontId="11" fillId="6" borderId="6" xfId="1" applyFont="1" applyFill="1" applyBorder="1" applyAlignment="1" applyProtection="1">
      <alignment horizontal="center" vertical="center" shrinkToFit="1"/>
      <protection hidden="1"/>
    </xf>
    <xf numFmtId="0" fontId="11" fillId="6" borderId="7" xfId="1" applyFont="1" applyFill="1" applyBorder="1" applyAlignment="1" applyProtection="1">
      <alignment horizontal="center" vertical="center" shrinkToFit="1"/>
      <protection hidden="1"/>
    </xf>
    <xf numFmtId="0" fontId="11" fillId="6" borderId="8" xfId="1" applyFont="1" applyFill="1" applyBorder="1" applyAlignment="1" applyProtection="1">
      <alignment horizontal="center" vertical="center" shrinkToFit="1"/>
      <protection hidden="1"/>
    </xf>
    <xf numFmtId="0" fontId="11" fillId="6" borderId="9" xfId="1" applyFont="1" applyFill="1" applyBorder="1" applyAlignment="1" applyProtection="1">
      <alignment horizontal="center" vertical="center" shrinkToFit="1"/>
      <protection hidden="1"/>
    </xf>
    <xf numFmtId="40" fontId="0" fillId="4" borderId="13" xfId="0" applyNumberFormat="1" applyFill="1" applyBorder="1" applyAlignment="1" applyProtection="1">
      <alignment horizontal="right" shrinkToFit="1"/>
      <protection hidden="1"/>
    </xf>
    <xf numFmtId="40" fontId="0" fillId="4" borderId="15" xfId="0" applyNumberFormat="1" applyFill="1" applyBorder="1" applyAlignment="1" applyProtection="1">
      <alignment horizontal="right" shrinkToFit="1"/>
      <protection hidden="1"/>
    </xf>
    <xf numFmtId="0" fontId="9" fillId="4" borderId="8" xfId="0" applyFont="1" applyFill="1" applyBorder="1" applyAlignment="1" applyProtection="1">
      <alignment horizontal="center" shrinkToFit="1"/>
      <protection hidden="1"/>
    </xf>
    <xf numFmtId="0" fontId="9" fillId="4"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9" fillId="4" borderId="2" xfId="0" applyFont="1" applyFill="1" applyBorder="1" applyAlignment="1" applyProtection="1">
      <alignment horizontal="left" vertical="center" wrapText="1"/>
      <protection hidden="1"/>
    </xf>
    <xf numFmtId="0" fontId="9" fillId="4" borderId="10" xfId="0" applyFont="1" applyFill="1" applyBorder="1" applyAlignment="1" applyProtection="1">
      <alignment horizontal="left" vertical="center" wrapText="1"/>
      <protection hidden="1"/>
    </xf>
    <xf numFmtId="0" fontId="9" fillId="4" borderId="3" xfId="0" applyFont="1" applyFill="1" applyBorder="1" applyAlignment="1" applyProtection="1">
      <alignment horizontal="left" vertical="center" wrapText="1"/>
      <protection hidden="1"/>
    </xf>
    <xf numFmtId="0" fontId="4" fillId="3" borderId="4" xfId="0" applyFont="1" applyFill="1" applyBorder="1" applyAlignment="1" applyProtection="1">
      <alignment horizontal="center" shrinkToFit="1"/>
      <protection hidden="1"/>
    </xf>
    <xf numFmtId="0" fontId="4" fillId="3" borderId="5" xfId="0" applyFont="1" applyFill="1" applyBorder="1" applyAlignment="1" applyProtection="1">
      <alignment horizontal="center" shrinkToFit="1"/>
      <protection hidden="1"/>
    </xf>
    <xf numFmtId="0" fontId="4" fillId="3" borderId="6" xfId="0" applyFont="1" applyFill="1" applyBorder="1" applyAlignment="1" applyProtection="1">
      <alignment horizontal="center" shrinkToFit="1"/>
      <protection hidden="1"/>
    </xf>
    <xf numFmtId="0" fontId="9" fillId="0" borderId="4" xfId="0" applyFont="1" applyFill="1" applyBorder="1" applyAlignment="1" applyProtection="1">
      <alignment horizontal="left" vertical="center" wrapText="1"/>
      <protection hidden="1"/>
    </xf>
    <xf numFmtId="0" fontId="9" fillId="0" borderId="5" xfId="0" applyFont="1" applyFill="1" applyBorder="1" applyAlignment="1" applyProtection="1">
      <alignment horizontal="left" vertical="center" wrapText="1"/>
      <protection hidden="1"/>
    </xf>
    <xf numFmtId="0" fontId="9" fillId="0" borderId="6" xfId="0" applyFont="1" applyFill="1" applyBorder="1" applyAlignment="1" applyProtection="1">
      <alignment horizontal="left" vertical="center" wrapText="1"/>
      <protection hidden="1"/>
    </xf>
    <xf numFmtId="0" fontId="9" fillId="0" borderId="11" xfId="0" applyFont="1" applyFill="1" applyBorder="1" applyAlignment="1" applyProtection="1">
      <alignment horizontal="left" vertical="center" wrapText="1"/>
      <protection hidden="1"/>
    </xf>
    <xf numFmtId="0" fontId="9" fillId="0" borderId="0" xfId="0" applyFont="1" applyFill="1" applyBorder="1" applyAlignment="1" applyProtection="1">
      <alignment horizontal="left" vertical="center" wrapText="1"/>
      <protection hidden="1"/>
    </xf>
    <xf numFmtId="0" fontId="9" fillId="0" borderId="12" xfId="0" applyFont="1" applyFill="1" applyBorder="1" applyAlignment="1" applyProtection="1">
      <alignment horizontal="left" vertical="center" wrapText="1"/>
      <protection hidden="1"/>
    </xf>
    <xf numFmtId="0" fontId="9" fillId="0" borderId="7" xfId="0" applyFont="1" applyFill="1" applyBorder="1" applyAlignment="1" applyProtection="1">
      <alignment horizontal="left" vertical="center" wrapText="1"/>
      <protection hidden="1"/>
    </xf>
    <xf numFmtId="0" fontId="9" fillId="0" borderId="8" xfId="0" applyFont="1" applyFill="1" applyBorder="1" applyAlignment="1" applyProtection="1">
      <alignment horizontal="left" vertical="center" wrapText="1"/>
      <protection hidden="1"/>
    </xf>
    <xf numFmtId="0" fontId="9" fillId="0" borderId="9" xfId="0" applyFont="1" applyFill="1" applyBorder="1" applyAlignment="1" applyProtection="1">
      <alignment horizontal="left" vertical="center" wrapText="1"/>
      <protection hidden="1"/>
    </xf>
    <xf numFmtId="164" fontId="0" fillId="0" borderId="13"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164" fontId="0" fillId="0" borderId="15" xfId="0" applyNumberFormat="1" applyBorder="1" applyAlignment="1" applyProtection="1">
      <alignment horizontal="center" shrinkToFit="1"/>
      <protection locked="0"/>
    </xf>
    <xf numFmtId="40" fontId="0" fillId="0" borderId="5" xfId="0" applyNumberFormat="1" applyBorder="1" applyAlignment="1" applyProtection="1">
      <alignment horizontal="right" shrinkToFit="1"/>
      <protection hidden="1"/>
    </xf>
    <xf numFmtId="40" fontId="0" fillId="0" borderId="6" xfId="0" applyNumberFormat="1" applyBorder="1" applyAlignment="1" applyProtection="1">
      <alignment horizontal="right" shrinkToFit="1"/>
      <protection hidden="1"/>
    </xf>
    <xf numFmtId="0" fontId="0" fillId="0" borderId="5" xfId="0" applyBorder="1" applyAlignment="1" applyProtection="1">
      <alignment horizontal="left" shrinkToFit="1"/>
      <protection hidden="1"/>
    </xf>
    <xf numFmtId="164" fontId="0" fillId="0" borderId="4" xfId="0" applyNumberFormat="1" applyBorder="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0" fontId="1" fillId="7" borderId="4" xfId="0" applyFont="1" applyFill="1" applyBorder="1" applyAlignment="1" applyProtection="1">
      <alignment horizontal="center" shrinkToFit="1"/>
      <protection hidden="1"/>
    </xf>
    <xf numFmtId="0" fontId="1" fillId="7" borderId="5" xfId="0" applyFont="1" applyFill="1" applyBorder="1" applyAlignment="1" applyProtection="1">
      <alignment horizontal="center" shrinkToFit="1"/>
      <protection hidden="1"/>
    </xf>
    <xf numFmtId="0" fontId="1" fillId="7" borderId="6" xfId="0" applyFont="1" applyFill="1" applyBorder="1" applyAlignment="1" applyProtection="1">
      <alignment horizontal="center" shrinkToFit="1"/>
      <protection hidden="1"/>
    </xf>
    <xf numFmtId="0" fontId="9" fillId="4" borderId="0" xfId="0" applyFont="1" applyFill="1" applyAlignment="1" applyProtection="1">
      <alignment horizontal="center"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0" fontId="0" fillId="0" borderId="0" xfId="0" applyBorder="1" applyAlignment="1" applyProtection="1">
      <alignment horizontal="left" shrinkToFit="1"/>
      <protection hidden="1"/>
    </xf>
    <xf numFmtId="40" fontId="0" fillId="0" borderId="0" xfId="0" applyNumberFormat="1" applyBorder="1" applyAlignment="1" applyProtection="1">
      <alignment horizontal="right" shrinkToFit="1"/>
      <protection hidden="1"/>
    </xf>
    <xf numFmtId="40" fontId="0" fillId="0" borderId="12" xfId="0" applyNumberFormat="1" applyBorder="1" applyAlignment="1" applyProtection="1">
      <alignment horizontal="right" shrinkToFit="1"/>
      <protection hidden="1"/>
    </xf>
    <xf numFmtId="0" fontId="0" fillId="0" borderId="0" xfId="0"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0" fontId="0" fillId="0" borderId="8" xfId="0" applyBorder="1" applyAlignment="1" applyProtection="1">
      <alignment horizontal="left" shrinkToFit="1"/>
      <protection hidden="1"/>
    </xf>
    <xf numFmtId="40" fontId="0" fillId="0" borderId="8" xfId="0" applyNumberFormat="1" applyBorder="1" applyAlignment="1" applyProtection="1">
      <alignment horizontal="right" shrinkToFit="1"/>
      <protection hidden="1"/>
    </xf>
    <xf numFmtId="40" fontId="0" fillId="0" borderId="9" xfId="0" applyNumberFormat="1" applyBorder="1" applyAlignment="1" applyProtection="1">
      <alignment horizontal="right" shrinkToFit="1"/>
      <protection hidden="1"/>
    </xf>
    <xf numFmtId="0" fontId="2" fillId="8" borderId="0" xfId="0" applyFont="1" applyFill="1" applyAlignment="1" applyProtection="1">
      <alignment horizontal="center" shrinkToFit="1"/>
      <protection hidden="1"/>
    </xf>
    <xf numFmtId="40" fontId="0" fillId="0" borderId="13" xfId="0" applyNumberFormat="1" applyBorder="1" applyAlignment="1" applyProtection="1">
      <alignment horizontal="right" shrinkToFit="1"/>
      <protection hidden="1"/>
    </xf>
    <xf numFmtId="40" fontId="0" fillId="0" borderId="14" xfId="0" applyNumberFormat="1" applyBorder="1" applyAlignment="1" applyProtection="1">
      <alignment horizontal="right" shrinkToFit="1"/>
      <protection hidden="1"/>
    </xf>
    <xf numFmtId="40" fontId="0" fillId="0" borderId="15" xfId="0" applyNumberFormat="1" applyBorder="1" applyAlignment="1" applyProtection="1">
      <alignment horizontal="right" shrinkToFit="1"/>
      <protection hidden="1"/>
    </xf>
  </cellXfs>
  <cellStyles count="2">
    <cellStyle name="Hyperlink" xfId="1" builtinId="8"/>
    <cellStyle name="Normal" xfId="0" builtinId="0"/>
  </cellStyles>
  <dxfs count="12">
    <dxf>
      <font>
        <b/>
        <i val="0"/>
        <color theme="1"/>
      </font>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theme="5" tint="0.59996337778862885"/>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theme="1"/>
      </font>
      <fill>
        <patternFill>
          <bgColor theme="5" tint="0.59996337778862885"/>
        </patternFill>
      </fill>
    </dxf>
    <dxf>
      <font>
        <b/>
        <i val="0"/>
        <color rgb="FF00B050"/>
      </font>
    </dxf>
    <dxf>
      <font>
        <b/>
        <i val="0"/>
        <color rgb="FFFF0000"/>
      </font>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international-expense-track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DC1F6012-58C0-4B16-A442-0FE09B099B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14F3CC91-D7FC-4183-A797-DFF2DAD317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E44A807C-88B3-4350-B58E-FE46F3D142F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48439C4C-00B5-4481-B48B-C80C5B83CC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152400</xdr:rowOff>
    </xdr:from>
    <xdr:to>
      <xdr:col>22</xdr:col>
      <xdr:colOff>0</xdr:colOff>
      <xdr:row>46</xdr:row>
      <xdr:rowOff>62442</xdr:rowOff>
    </xdr:to>
    <xdr:pic>
      <xdr:nvPicPr>
        <xdr:cNvPr id="6" name="Picture 5">
          <a:hlinkClick xmlns:r="http://schemas.openxmlformats.org/officeDocument/2006/relationships" r:id="rId9"/>
          <a:extLst>
            <a:ext uri="{FF2B5EF4-FFF2-40B4-BE49-F238E27FC236}">
              <a16:creationId xmlns:a16="http://schemas.microsoft.com/office/drawing/2014/main" id="{57CEC9AE-F18F-41F9-A4A1-8B7A8C9BF5B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43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20</xdr:row>
      <xdr:rowOff>85725</xdr:rowOff>
    </xdr:from>
    <xdr:ext cx="3367845" cy="405432"/>
    <xdr:sp macro="" textlink="">
      <xdr:nvSpPr>
        <xdr:cNvPr id="2" name="TextBox 1">
          <a:extLst>
            <a:ext uri="{FF2B5EF4-FFF2-40B4-BE49-F238E27FC236}">
              <a16:creationId xmlns:a16="http://schemas.microsoft.com/office/drawing/2014/main" id="{62D103C8-85A9-494B-9F7E-63268B572A4A}"/>
            </a:ext>
          </a:extLst>
        </xdr:cNvPr>
        <xdr:cNvSpPr txBox="1"/>
      </xdr:nvSpPr>
      <xdr:spPr>
        <a:xfrm>
          <a:off x="352425" y="38957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15</xdr:row>
      <xdr:rowOff>19050</xdr:rowOff>
    </xdr:from>
    <xdr:ext cx="1617109" cy="233205"/>
    <xdr:sp macro="" textlink="">
      <xdr:nvSpPr>
        <xdr:cNvPr id="2" name="TextBox 1">
          <a:extLst>
            <a:ext uri="{FF2B5EF4-FFF2-40B4-BE49-F238E27FC236}">
              <a16:creationId xmlns:a16="http://schemas.microsoft.com/office/drawing/2014/main" id="{742679C5-F020-45E6-8EFA-055FBB8867D6}"/>
            </a:ext>
          </a:extLst>
        </xdr:cNvPr>
        <xdr:cNvSpPr txBox="1"/>
      </xdr:nvSpPr>
      <xdr:spPr>
        <a:xfrm>
          <a:off x="142875" y="2876550"/>
          <a:ext cx="161710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BtcLIAxLwz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74B8-E743-4127-8147-556D4E7ED697}">
  <sheetPr>
    <tabColor theme="1"/>
  </sheetPr>
  <dimension ref="A1:BP50"/>
  <sheetViews>
    <sheetView tabSelected="1" zoomScaleNormal="100" workbookViewId="0"/>
  </sheetViews>
  <sheetFormatPr defaultColWidth="0" defaultRowHeight="15" zeroHeight="1" x14ac:dyDescent="0.25"/>
  <cols>
    <col min="1" max="46" width="2.85546875" style="1" customWidth="1"/>
    <col min="47" max="62" width="2.85546875" style="1" hidden="1" customWidth="1"/>
    <col min="63" max="65" width="11.42578125" style="1" hidden="1" customWidth="1"/>
    <col min="66" max="66" width="2.85546875" style="1" hidden="1" customWidth="1"/>
    <col min="67" max="68" width="8.5703125" style="1" hidden="1" customWidth="1"/>
    <col min="69" max="16384" width="2.85546875" style="1" hidden="1"/>
  </cols>
  <sheetData>
    <row r="1" spans="1:68"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68" x14ac:dyDescent="0.25">
      <c r="A2" s="21"/>
      <c r="B2" s="98" t="s">
        <v>75</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100"/>
      <c r="AT2" s="21"/>
      <c r="BO2" s="22" t="s">
        <v>3</v>
      </c>
    </row>
    <row r="3" spans="1:68" x14ac:dyDescent="0.25">
      <c r="A3" s="21"/>
      <c r="B3" s="101"/>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3"/>
      <c r="AT3" s="21"/>
      <c r="BO3" s="23"/>
    </row>
    <row r="4" spans="1:68"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BK4" s="30">
        <f>IFERROR(DATE($Y$16, INDEX($BP$4:$BP$15, MATCH($Y$18, $BO$4:$BO$15, 0)), 1), "")</f>
        <v>43466</v>
      </c>
      <c r="BL4" s="30">
        <f>IF(BK4="", "", DATE(YEAR(BK4), MONTH(BK4)+1, DAY(BK4)-1))</f>
        <v>43496</v>
      </c>
      <c r="BM4" s="24" t="str">
        <f>IF(BK4="", "", TEXT(BK4, "mmm yyyy"))</f>
        <v>Jan 2019</v>
      </c>
      <c r="BO4" s="24" t="s">
        <v>1</v>
      </c>
      <c r="BP4" s="24">
        <f>IF($Y$18="", "", IF($BO4=$Y$18, 1, $BP15+1))</f>
        <v>1</v>
      </c>
    </row>
    <row r="5" spans="1:68" x14ac:dyDescent="0.25">
      <c r="A5" s="21"/>
      <c r="B5" s="104" t="s">
        <v>4</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c r="AT5" s="21"/>
      <c r="BK5" s="31">
        <f>IF(BK4="", "", DATE(YEAR(BK4), MONTH(BK4)+1, DAY(BK4)))</f>
        <v>43497</v>
      </c>
      <c r="BL5" s="31">
        <f t="shared" ref="BL5:BL15" si="0">IF(BK5="", "", DATE(YEAR(BK5), MONTH(BK5)+1, DAY(BK5)-1))</f>
        <v>43524</v>
      </c>
      <c r="BM5" s="25" t="str">
        <f t="shared" ref="BM5:BM15" si="1">IF(BK5="", "", TEXT(BK5, "mmm yyyy"))</f>
        <v>Feb 2019</v>
      </c>
      <c r="BO5" s="25" t="s">
        <v>5</v>
      </c>
      <c r="BP5" s="25">
        <f t="shared" ref="BP5:BP15" si="2">IF($Y$18="", "", IF($BO5=$Y$18, 1, $BP4+1))</f>
        <v>2</v>
      </c>
    </row>
    <row r="6" spans="1:68"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BK6" s="31">
        <f t="shared" ref="BK6:BK15" si="3">IF(BK5="", "", DATE(YEAR(BK5), MONTH(BK5)+1, DAY(BK5)))</f>
        <v>43525</v>
      </c>
      <c r="BL6" s="31">
        <f t="shared" si="0"/>
        <v>43555</v>
      </c>
      <c r="BM6" s="25" t="str">
        <f t="shared" si="1"/>
        <v>Mar 2019</v>
      </c>
      <c r="BO6" s="25" t="s">
        <v>6</v>
      </c>
      <c r="BP6" s="25">
        <f t="shared" si="2"/>
        <v>3</v>
      </c>
    </row>
    <row r="7" spans="1:68" x14ac:dyDescent="0.25">
      <c r="A7" s="21"/>
      <c r="B7" s="107" t="s">
        <v>7</v>
      </c>
      <c r="C7" s="108"/>
      <c r="D7" s="108"/>
      <c r="E7" s="108"/>
      <c r="F7" s="108"/>
      <c r="G7" s="109"/>
      <c r="H7" s="95" t="s">
        <v>8</v>
      </c>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7"/>
      <c r="AT7" s="21"/>
      <c r="BK7" s="31">
        <f t="shared" si="3"/>
        <v>43556</v>
      </c>
      <c r="BL7" s="31">
        <f t="shared" si="0"/>
        <v>43585</v>
      </c>
      <c r="BM7" s="25" t="str">
        <f t="shared" si="1"/>
        <v>Apr 2019</v>
      </c>
      <c r="BO7" s="25" t="s">
        <v>9</v>
      </c>
      <c r="BP7" s="25">
        <f t="shared" si="2"/>
        <v>4</v>
      </c>
    </row>
    <row r="8" spans="1:68" x14ac:dyDescent="0.25">
      <c r="A8" s="21"/>
      <c r="B8" s="104" t="s">
        <v>10</v>
      </c>
      <c r="C8" s="105"/>
      <c r="D8" s="105"/>
      <c r="E8" s="105"/>
      <c r="F8" s="105"/>
      <c r="G8" s="106"/>
      <c r="H8" s="95" t="s">
        <v>11</v>
      </c>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7"/>
      <c r="AT8" s="21"/>
      <c r="BK8" s="31">
        <f t="shared" si="3"/>
        <v>43586</v>
      </c>
      <c r="BL8" s="31">
        <f t="shared" si="0"/>
        <v>43616</v>
      </c>
      <c r="BM8" s="25" t="str">
        <f t="shared" si="1"/>
        <v>May 2019</v>
      </c>
      <c r="BO8" s="25" t="s">
        <v>12</v>
      </c>
      <c r="BP8" s="25">
        <f t="shared" si="2"/>
        <v>5</v>
      </c>
    </row>
    <row r="9" spans="1:68" x14ac:dyDescent="0.25">
      <c r="A9" s="21"/>
      <c r="B9" s="95" t="s">
        <v>13</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7"/>
      <c r="AT9" s="21"/>
      <c r="BK9" s="31">
        <f t="shared" si="3"/>
        <v>43617</v>
      </c>
      <c r="BL9" s="31">
        <f t="shared" si="0"/>
        <v>43646</v>
      </c>
      <c r="BM9" s="25" t="str">
        <f t="shared" si="1"/>
        <v>Jun 2019</v>
      </c>
      <c r="BO9" s="25" t="s">
        <v>14</v>
      </c>
      <c r="BP9" s="25">
        <f t="shared" si="2"/>
        <v>6</v>
      </c>
    </row>
    <row r="10" spans="1:68" x14ac:dyDescent="0.25">
      <c r="A10" s="21"/>
      <c r="B10" s="95" t="s">
        <v>15</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7"/>
      <c r="AT10" s="21"/>
      <c r="BK10" s="31">
        <f t="shared" si="3"/>
        <v>43647</v>
      </c>
      <c r="BL10" s="31">
        <f t="shared" si="0"/>
        <v>43677</v>
      </c>
      <c r="BM10" s="25" t="str">
        <f t="shared" si="1"/>
        <v>Jul 2019</v>
      </c>
      <c r="BO10" s="25" t="s">
        <v>16</v>
      </c>
      <c r="BP10" s="25">
        <f t="shared" si="2"/>
        <v>7</v>
      </c>
    </row>
    <row r="11" spans="1:68" x14ac:dyDescent="0.25">
      <c r="A11" s="21"/>
      <c r="B11" s="95" t="s">
        <v>17</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7"/>
      <c r="AT11" s="21"/>
      <c r="BK11" s="31">
        <f t="shared" si="3"/>
        <v>43678</v>
      </c>
      <c r="BL11" s="31">
        <f t="shared" si="0"/>
        <v>43708</v>
      </c>
      <c r="BM11" s="25" t="str">
        <f t="shared" si="1"/>
        <v>Aug 2019</v>
      </c>
      <c r="BO11" s="25" t="s">
        <v>18</v>
      </c>
      <c r="BP11" s="25">
        <f t="shared" si="2"/>
        <v>8</v>
      </c>
    </row>
    <row r="12" spans="1:68"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BK12" s="31">
        <f t="shared" si="3"/>
        <v>43709</v>
      </c>
      <c r="BL12" s="31">
        <f t="shared" si="0"/>
        <v>43738</v>
      </c>
      <c r="BM12" s="25" t="str">
        <f t="shared" si="1"/>
        <v>Sep 2019</v>
      </c>
      <c r="BO12" s="25" t="s">
        <v>19</v>
      </c>
      <c r="BP12" s="25">
        <f t="shared" si="2"/>
        <v>9</v>
      </c>
    </row>
    <row r="13" spans="1:68"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BK13" s="31">
        <f t="shared" si="3"/>
        <v>43739</v>
      </c>
      <c r="BL13" s="31">
        <f t="shared" si="0"/>
        <v>43769</v>
      </c>
      <c r="BM13" s="25" t="str">
        <f t="shared" si="1"/>
        <v>Oct 2019</v>
      </c>
      <c r="BO13" s="25" t="s">
        <v>20</v>
      </c>
      <c r="BP13" s="25">
        <f t="shared" si="2"/>
        <v>10</v>
      </c>
    </row>
    <row r="14" spans="1:68" x14ac:dyDescent="0.25">
      <c r="A14" s="21"/>
      <c r="B14" s="104" t="s">
        <v>21</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6"/>
      <c r="AT14" s="21"/>
      <c r="BK14" s="31">
        <f t="shared" si="3"/>
        <v>43770</v>
      </c>
      <c r="BL14" s="31">
        <f t="shared" si="0"/>
        <v>43799</v>
      </c>
      <c r="BM14" s="25" t="str">
        <f t="shared" si="1"/>
        <v>Nov 2019</v>
      </c>
      <c r="BO14" s="25" t="s">
        <v>22</v>
      </c>
      <c r="BP14" s="25">
        <f t="shared" si="2"/>
        <v>11</v>
      </c>
    </row>
    <row r="15" spans="1:68"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BK15" s="32">
        <f t="shared" si="3"/>
        <v>43800</v>
      </c>
      <c r="BL15" s="32">
        <f t="shared" si="0"/>
        <v>43830</v>
      </c>
      <c r="BM15" s="26" t="str">
        <f t="shared" si="1"/>
        <v>Dec 2019</v>
      </c>
      <c r="BO15" s="26" t="s">
        <v>23</v>
      </c>
      <c r="BP15" s="26">
        <f t="shared" si="2"/>
        <v>12</v>
      </c>
    </row>
    <row r="16" spans="1:68" x14ac:dyDescent="0.25">
      <c r="A16" s="21"/>
      <c r="B16" s="110" t="s">
        <v>24</v>
      </c>
      <c r="C16" s="111"/>
      <c r="D16" s="111"/>
      <c r="E16" s="111"/>
      <c r="F16" s="111"/>
      <c r="G16" s="112"/>
      <c r="H16" s="113" t="s">
        <v>25</v>
      </c>
      <c r="I16" s="114"/>
      <c r="J16" s="114"/>
      <c r="K16" s="114"/>
      <c r="L16" s="114"/>
      <c r="M16" s="114"/>
      <c r="N16" s="114"/>
      <c r="O16" s="114"/>
      <c r="P16" s="114"/>
      <c r="Q16" s="115"/>
      <c r="R16" s="21"/>
      <c r="S16" s="21"/>
      <c r="T16" s="107" t="s">
        <v>26</v>
      </c>
      <c r="U16" s="108"/>
      <c r="V16" s="108"/>
      <c r="W16" s="108"/>
      <c r="X16" s="109"/>
      <c r="Y16" s="116">
        <v>2019</v>
      </c>
      <c r="Z16" s="117"/>
      <c r="AA16" s="117"/>
      <c r="AB16" s="118"/>
      <c r="AC16" s="27" t="str">
        <f>IF(ISNUMBER($Y$16)=TRUE, $BO$23, $BO$24)</f>
        <v>✓</v>
      </c>
      <c r="AD16" s="21"/>
      <c r="AE16" s="21"/>
      <c r="AF16" s="21"/>
      <c r="AG16" s="21"/>
      <c r="AH16" s="21"/>
      <c r="AI16" s="21"/>
      <c r="AJ16" s="21"/>
      <c r="AK16" s="21"/>
      <c r="AL16" s="21"/>
      <c r="AM16" s="21"/>
      <c r="AN16" s="21"/>
      <c r="AO16" s="21"/>
      <c r="AP16" s="21"/>
      <c r="AQ16" s="21"/>
      <c r="AR16" s="21"/>
      <c r="AS16" s="21"/>
      <c r="AT16" s="21"/>
      <c r="BK16" s="29"/>
    </row>
    <row r="17" spans="1:67"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BK17" s="29"/>
      <c r="BL17" s="28"/>
      <c r="BM17" s="28"/>
    </row>
    <row r="18" spans="1:67" x14ac:dyDescent="0.25">
      <c r="A18" s="21"/>
      <c r="B18" s="119" t="s">
        <v>27</v>
      </c>
      <c r="C18" s="120"/>
      <c r="D18" s="120"/>
      <c r="E18" s="120"/>
      <c r="F18" s="120"/>
      <c r="G18" s="120"/>
      <c r="H18" s="120"/>
      <c r="I18" s="120"/>
      <c r="J18" s="120"/>
      <c r="K18" s="120"/>
      <c r="L18" s="120"/>
      <c r="M18" s="120"/>
      <c r="N18" s="120"/>
      <c r="O18" s="120"/>
      <c r="P18" s="120"/>
      <c r="Q18" s="121"/>
      <c r="R18" s="21"/>
      <c r="S18" s="21"/>
      <c r="T18" s="107" t="s">
        <v>28</v>
      </c>
      <c r="U18" s="108"/>
      <c r="V18" s="108"/>
      <c r="W18" s="108"/>
      <c r="X18" s="109"/>
      <c r="Y18" s="116" t="s">
        <v>1</v>
      </c>
      <c r="Z18" s="117"/>
      <c r="AA18" s="117"/>
      <c r="AB18" s="118"/>
      <c r="AC18" s="27" t="str">
        <f>IF(COUNTIF($BO$4:$BO$15, $Y$18)&gt;0, $BO$23, $BO$24)</f>
        <v>✓</v>
      </c>
      <c r="AD18" s="21"/>
      <c r="AE18" s="21"/>
      <c r="AF18" s="21"/>
      <c r="AG18" s="21"/>
      <c r="AH18" s="21"/>
      <c r="AI18" s="21"/>
      <c r="AJ18" s="21"/>
      <c r="AK18" s="21"/>
      <c r="AL18" s="21"/>
      <c r="AM18" s="21"/>
      <c r="AN18" s="21"/>
      <c r="AO18" s="21"/>
      <c r="AP18" s="21"/>
      <c r="AQ18" s="21"/>
      <c r="AR18" s="21"/>
      <c r="AS18" s="21"/>
      <c r="AT18" s="21"/>
      <c r="BK18" s="29"/>
      <c r="BL18" s="28"/>
      <c r="BM18" s="28"/>
    </row>
    <row r="19" spans="1:67" x14ac:dyDescent="0.25">
      <c r="A19" s="21"/>
      <c r="B19" s="122"/>
      <c r="C19" s="123"/>
      <c r="D19" s="123"/>
      <c r="E19" s="123"/>
      <c r="F19" s="123"/>
      <c r="G19" s="123"/>
      <c r="H19" s="123"/>
      <c r="I19" s="123"/>
      <c r="J19" s="123"/>
      <c r="K19" s="123"/>
      <c r="L19" s="123"/>
      <c r="M19" s="123"/>
      <c r="N19" s="123"/>
      <c r="O19" s="123"/>
      <c r="P19" s="123"/>
      <c r="Q19" s="124"/>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BK19" s="29"/>
      <c r="BL19" s="28"/>
      <c r="BM19" s="28"/>
      <c r="BO19" s="28"/>
    </row>
    <row r="20" spans="1:67" x14ac:dyDescent="0.25">
      <c r="A20" s="21"/>
      <c r="B20" s="125"/>
      <c r="C20" s="126"/>
      <c r="D20" s="126"/>
      <c r="E20" s="126"/>
      <c r="F20" s="126"/>
      <c r="G20" s="126"/>
      <c r="H20" s="126"/>
      <c r="I20" s="126"/>
      <c r="J20" s="126"/>
      <c r="K20" s="126"/>
      <c r="L20" s="126"/>
      <c r="M20" s="126"/>
      <c r="N20" s="126"/>
      <c r="O20" s="126"/>
      <c r="P20" s="126"/>
      <c r="Q20" s="127"/>
      <c r="R20" s="21"/>
      <c r="S20" s="21"/>
      <c r="T20" s="128" t="s">
        <v>29</v>
      </c>
      <c r="U20" s="129"/>
      <c r="V20" s="129"/>
      <c r="W20" s="129"/>
      <c r="X20" s="129"/>
      <c r="Y20" s="129"/>
      <c r="Z20" s="129"/>
      <c r="AA20" s="129"/>
      <c r="AB20" s="129"/>
      <c r="AC20" s="129"/>
      <c r="AD20" s="129"/>
      <c r="AE20" s="129"/>
      <c r="AF20" s="129"/>
      <c r="AG20" s="129"/>
      <c r="AH20" s="130"/>
      <c r="AI20" s="21"/>
      <c r="AJ20" s="21"/>
      <c r="AK20" s="21"/>
      <c r="AL20" s="21"/>
      <c r="AM20" s="21"/>
      <c r="AN20" s="21"/>
      <c r="AO20" s="21"/>
      <c r="AP20" s="21"/>
      <c r="AQ20" s="21"/>
      <c r="AR20" s="21"/>
      <c r="AS20" s="21"/>
      <c r="AT20" s="21"/>
      <c r="BK20" s="29"/>
      <c r="BL20" s="28"/>
      <c r="BM20" s="28"/>
      <c r="BO20" s="28"/>
    </row>
    <row r="21" spans="1:67" x14ac:dyDescent="0.25">
      <c r="A21" s="21"/>
      <c r="B21" s="21"/>
      <c r="C21" s="21"/>
      <c r="D21" s="21"/>
      <c r="E21" s="21"/>
      <c r="F21" s="21"/>
      <c r="G21" s="21"/>
      <c r="H21" s="21"/>
      <c r="I21" s="21"/>
      <c r="J21" s="21"/>
      <c r="K21" s="21"/>
      <c r="L21" s="21"/>
      <c r="M21" s="21"/>
      <c r="N21" s="21"/>
      <c r="O21" s="21"/>
      <c r="P21" s="21"/>
      <c r="Q21" s="21"/>
      <c r="R21" s="21"/>
      <c r="S21" s="21"/>
      <c r="T21" s="131"/>
      <c r="U21" s="132"/>
      <c r="V21" s="132"/>
      <c r="W21" s="132"/>
      <c r="X21" s="132"/>
      <c r="Y21" s="132"/>
      <c r="Z21" s="132"/>
      <c r="AA21" s="132"/>
      <c r="AB21" s="132"/>
      <c r="AC21" s="132"/>
      <c r="AD21" s="132"/>
      <c r="AE21" s="132"/>
      <c r="AF21" s="132"/>
      <c r="AG21" s="132"/>
      <c r="AH21" s="133"/>
      <c r="AI21" s="21"/>
      <c r="AJ21" s="21"/>
      <c r="AK21" s="21"/>
      <c r="AL21" s="21"/>
      <c r="AM21" s="21"/>
      <c r="AN21" s="21"/>
      <c r="AO21" s="21"/>
      <c r="AP21" s="21"/>
      <c r="AQ21" s="21"/>
      <c r="AR21" s="21"/>
      <c r="AS21" s="21"/>
      <c r="AT21" s="21"/>
      <c r="BK21" s="29"/>
      <c r="BL21" s="28"/>
      <c r="BM21" s="28"/>
    </row>
    <row r="22" spans="1:67" x14ac:dyDescent="0.25">
      <c r="A22" s="21"/>
      <c r="B22" s="110" t="s">
        <v>30</v>
      </c>
      <c r="C22" s="111"/>
      <c r="D22" s="111"/>
      <c r="E22" s="111"/>
      <c r="F22" s="111"/>
      <c r="G22" s="111"/>
      <c r="H22" s="111"/>
      <c r="I22" s="111"/>
      <c r="J22" s="111"/>
      <c r="K22" s="111"/>
      <c r="L22" s="111"/>
      <c r="M22" s="111"/>
      <c r="N22" s="111"/>
      <c r="O22" s="111"/>
      <c r="P22" s="111"/>
      <c r="Q22" s="112"/>
      <c r="R22" s="21"/>
      <c r="S22" s="21"/>
      <c r="T22" s="131"/>
      <c r="U22" s="132"/>
      <c r="V22" s="132"/>
      <c r="W22" s="132"/>
      <c r="X22" s="132"/>
      <c r="Y22" s="132"/>
      <c r="Z22" s="132"/>
      <c r="AA22" s="132"/>
      <c r="AB22" s="132"/>
      <c r="AC22" s="132"/>
      <c r="AD22" s="132"/>
      <c r="AE22" s="132"/>
      <c r="AF22" s="132"/>
      <c r="AG22" s="132"/>
      <c r="AH22" s="133"/>
      <c r="AI22" s="21"/>
      <c r="AJ22" s="21"/>
      <c r="AK22" s="21"/>
      <c r="AL22" s="21"/>
      <c r="AM22" s="21"/>
      <c r="AN22" s="21"/>
      <c r="AO22" s="21"/>
      <c r="AP22" s="21"/>
      <c r="AQ22" s="21"/>
      <c r="AR22" s="21"/>
      <c r="AS22" s="21"/>
      <c r="AT22" s="21"/>
      <c r="BK22" s="29"/>
      <c r="BL22" s="28"/>
      <c r="BM22" s="28"/>
    </row>
    <row r="23" spans="1:67" x14ac:dyDescent="0.25">
      <c r="A23" s="21"/>
      <c r="B23" s="137"/>
      <c r="C23" s="138"/>
      <c r="D23" s="138"/>
      <c r="E23" s="138"/>
      <c r="F23" s="138"/>
      <c r="G23" s="138"/>
      <c r="H23" s="138"/>
      <c r="I23" s="138"/>
      <c r="J23" s="138"/>
      <c r="K23" s="138"/>
      <c r="L23" s="138"/>
      <c r="M23" s="138"/>
      <c r="N23" s="138"/>
      <c r="O23" s="138"/>
      <c r="P23" s="138"/>
      <c r="Q23" s="139"/>
      <c r="R23" s="21"/>
      <c r="S23" s="21"/>
      <c r="T23" s="134"/>
      <c r="U23" s="135"/>
      <c r="V23" s="135"/>
      <c r="W23" s="135"/>
      <c r="X23" s="135"/>
      <c r="Y23" s="135"/>
      <c r="Z23" s="135"/>
      <c r="AA23" s="135"/>
      <c r="AB23" s="135"/>
      <c r="AC23" s="135"/>
      <c r="AD23" s="135"/>
      <c r="AE23" s="135"/>
      <c r="AF23" s="135"/>
      <c r="AG23" s="135"/>
      <c r="AH23" s="136"/>
      <c r="AI23" s="21"/>
      <c r="AJ23" s="21"/>
      <c r="AK23" s="21"/>
      <c r="AL23" s="21"/>
      <c r="AM23" s="21"/>
      <c r="AN23" s="21"/>
      <c r="AO23" s="21"/>
      <c r="AP23" s="21"/>
      <c r="AQ23" s="21"/>
      <c r="AR23" s="21"/>
      <c r="AS23" s="21"/>
      <c r="AT23" s="21"/>
      <c r="BK23" s="29"/>
      <c r="BL23" s="28"/>
      <c r="BM23" s="28"/>
      <c r="BO23" s="24" t="s">
        <v>31</v>
      </c>
    </row>
    <row r="24" spans="1:67" x14ac:dyDescent="0.25">
      <c r="A24" s="21"/>
      <c r="B24" s="140"/>
      <c r="C24" s="141"/>
      <c r="D24" s="141"/>
      <c r="E24" s="141"/>
      <c r="F24" s="141"/>
      <c r="G24" s="141"/>
      <c r="H24" s="141"/>
      <c r="I24" s="141"/>
      <c r="J24" s="141"/>
      <c r="K24" s="141"/>
      <c r="L24" s="141"/>
      <c r="M24" s="141"/>
      <c r="N24" s="141"/>
      <c r="O24" s="141"/>
      <c r="P24" s="141"/>
      <c r="Q24" s="142"/>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BK24" s="29"/>
      <c r="BL24" s="28"/>
      <c r="BM24" s="28"/>
      <c r="BO24" s="26" t="s">
        <v>32</v>
      </c>
    </row>
    <row r="25" spans="1:67" x14ac:dyDescent="0.25">
      <c r="A25" s="21"/>
      <c r="B25" s="140"/>
      <c r="C25" s="141"/>
      <c r="D25" s="141"/>
      <c r="E25" s="141"/>
      <c r="F25" s="141"/>
      <c r="G25" s="141"/>
      <c r="H25" s="141"/>
      <c r="I25" s="141"/>
      <c r="J25" s="141"/>
      <c r="K25" s="141"/>
      <c r="L25" s="141"/>
      <c r="M25" s="141"/>
      <c r="N25" s="141"/>
      <c r="O25" s="141"/>
      <c r="P25" s="141"/>
      <c r="Q25" s="142"/>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BK25" s="29"/>
      <c r="BL25" s="28"/>
      <c r="BM25" s="28"/>
    </row>
    <row r="26" spans="1:67" x14ac:dyDescent="0.25">
      <c r="A26" s="21"/>
      <c r="B26" s="140"/>
      <c r="C26" s="141"/>
      <c r="D26" s="141"/>
      <c r="E26" s="141"/>
      <c r="F26" s="141"/>
      <c r="G26" s="141"/>
      <c r="H26" s="141"/>
      <c r="I26" s="141"/>
      <c r="J26" s="141"/>
      <c r="K26" s="141"/>
      <c r="L26" s="141"/>
      <c r="M26" s="141"/>
      <c r="N26" s="141"/>
      <c r="O26" s="141"/>
      <c r="P26" s="141"/>
      <c r="Q26" s="142"/>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BK26" s="29"/>
      <c r="BL26" s="28"/>
      <c r="BM26" s="28"/>
    </row>
    <row r="27" spans="1:67" x14ac:dyDescent="0.25">
      <c r="A27" s="21"/>
      <c r="B27" s="143"/>
      <c r="C27" s="144"/>
      <c r="D27" s="144"/>
      <c r="E27" s="144"/>
      <c r="F27" s="144"/>
      <c r="G27" s="144"/>
      <c r="H27" s="144"/>
      <c r="I27" s="144"/>
      <c r="J27" s="144"/>
      <c r="K27" s="144"/>
      <c r="L27" s="144"/>
      <c r="M27" s="144"/>
      <c r="N27" s="144"/>
      <c r="O27" s="144"/>
      <c r="P27" s="144"/>
      <c r="Q27" s="145"/>
      <c r="R27" s="21"/>
      <c r="S27" s="21"/>
      <c r="T27" s="107" t="s">
        <v>40</v>
      </c>
      <c r="U27" s="108"/>
      <c r="V27" s="108"/>
      <c r="W27" s="108"/>
      <c r="X27" s="108"/>
      <c r="Y27" s="109"/>
      <c r="Z27" s="153" t="s">
        <v>76</v>
      </c>
      <c r="AA27" s="154"/>
      <c r="AB27" s="155"/>
      <c r="AC27" s="27" t="str">
        <f>IF(NOT($Z$27=""), $BO$23, $BO$24)</f>
        <v>✓</v>
      </c>
      <c r="AD27" s="21"/>
      <c r="AE27" s="21"/>
      <c r="AF27" s="21"/>
      <c r="AG27" s="21"/>
      <c r="AH27" s="21"/>
      <c r="AI27" s="21"/>
      <c r="AJ27" s="21"/>
      <c r="AK27" s="21"/>
      <c r="AL27" s="21"/>
      <c r="AM27" s="21"/>
      <c r="AN27" s="21"/>
      <c r="AO27" s="21"/>
      <c r="AP27" s="21"/>
      <c r="AQ27" s="21"/>
      <c r="AR27" s="21"/>
      <c r="AS27" s="21"/>
      <c r="AT27" s="21"/>
      <c r="BK27" s="29"/>
      <c r="BL27" s="28"/>
      <c r="BM27" s="28"/>
    </row>
    <row r="28" spans="1:67" ht="15"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BL28" s="28"/>
      <c r="BM28" s="28"/>
    </row>
    <row r="29" spans="1:67" x14ac:dyDescent="0.25">
      <c r="A29" s="21"/>
      <c r="B29" s="165" t="s">
        <v>33</v>
      </c>
      <c r="C29" s="166"/>
      <c r="D29" s="166"/>
      <c r="E29" s="166"/>
      <c r="F29" s="166"/>
      <c r="G29" s="166"/>
      <c r="H29" s="166"/>
      <c r="I29" s="166"/>
      <c r="J29" s="166"/>
      <c r="K29" s="166"/>
      <c r="L29" s="166"/>
      <c r="M29" s="166"/>
      <c r="N29" s="166"/>
      <c r="O29" s="166"/>
      <c r="P29" s="166"/>
      <c r="Q29" s="167"/>
      <c r="R29" s="21"/>
      <c r="S29" s="21"/>
      <c r="T29" s="156" t="s">
        <v>87</v>
      </c>
      <c r="U29" s="157"/>
      <c r="V29" s="157"/>
      <c r="W29" s="157"/>
      <c r="X29" s="157"/>
      <c r="Y29" s="157"/>
      <c r="Z29" s="157"/>
      <c r="AA29" s="157"/>
      <c r="AB29" s="157"/>
      <c r="AC29" s="157"/>
      <c r="AD29" s="157"/>
      <c r="AE29" s="157"/>
      <c r="AF29" s="157"/>
      <c r="AG29" s="157"/>
      <c r="AH29" s="158"/>
      <c r="AI29" s="21"/>
      <c r="AJ29" s="21"/>
      <c r="AK29" s="21"/>
      <c r="AL29" s="21"/>
      <c r="AM29" s="21"/>
      <c r="AN29" s="21"/>
      <c r="AO29" s="21"/>
      <c r="AP29" s="21"/>
      <c r="AQ29" s="21"/>
      <c r="AR29" s="21"/>
      <c r="AS29" s="21"/>
      <c r="AT29" s="21"/>
    </row>
    <row r="30" spans="1:67" x14ac:dyDescent="0.25">
      <c r="A30" s="21"/>
      <c r="B30" s="168"/>
      <c r="C30" s="169"/>
      <c r="D30" s="169"/>
      <c r="E30" s="169"/>
      <c r="F30" s="169"/>
      <c r="G30" s="169"/>
      <c r="H30" s="169"/>
      <c r="I30" s="169"/>
      <c r="J30" s="169"/>
      <c r="K30" s="169"/>
      <c r="L30" s="169"/>
      <c r="M30" s="169"/>
      <c r="N30" s="169"/>
      <c r="O30" s="169"/>
      <c r="P30" s="169"/>
      <c r="Q30" s="170"/>
      <c r="R30" s="21"/>
      <c r="S30" s="21"/>
      <c r="T30" s="159"/>
      <c r="U30" s="160"/>
      <c r="V30" s="160"/>
      <c r="W30" s="160"/>
      <c r="X30" s="160"/>
      <c r="Y30" s="160"/>
      <c r="Z30" s="160"/>
      <c r="AA30" s="160"/>
      <c r="AB30" s="160"/>
      <c r="AC30" s="160"/>
      <c r="AD30" s="160"/>
      <c r="AE30" s="160"/>
      <c r="AF30" s="160"/>
      <c r="AG30" s="160"/>
      <c r="AH30" s="161"/>
      <c r="AI30" s="21"/>
      <c r="AJ30" s="21"/>
      <c r="AK30" s="21"/>
      <c r="AL30" s="21"/>
      <c r="AM30" s="21"/>
      <c r="AN30" s="21"/>
      <c r="AO30" s="21"/>
      <c r="AP30" s="21"/>
      <c r="AQ30" s="21"/>
      <c r="AR30" s="21"/>
      <c r="AS30" s="21"/>
      <c r="AT30" s="21"/>
    </row>
    <row r="31" spans="1:67" x14ac:dyDescent="0.25">
      <c r="A31" s="21"/>
      <c r="B31" s="21"/>
      <c r="C31" s="21"/>
      <c r="D31" s="21"/>
      <c r="E31" s="21"/>
      <c r="F31" s="21"/>
      <c r="G31" s="21"/>
      <c r="H31" s="21"/>
      <c r="I31" s="21"/>
      <c r="J31" s="21"/>
      <c r="K31" s="21"/>
      <c r="L31" s="21"/>
      <c r="M31" s="21"/>
      <c r="N31" s="21"/>
      <c r="O31" s="21"/>
      <c r="P31" s="21"/>
      <c r="Q31" s="21"/>
      <c r="R31" s="21"/>
      <c r="S31" s="21"/>
      <c r="T31" s="159"/>
      <c r="U31" s="160"/>
      <c r="V31" s="160"/>
      <c r="W31" s="160"/>
      <c r="X31" s="160"/>
      <c r="Y31" s="160"/>
      <c r="Z31" s="160"/>
      <c r="AA31" s="160"/>
      <c r="AB31" s="160"/>
      <c r="AC31" s="160"/>
      <c r="AD31" s="160"/>
      <c r="AE31" s="160"/>
      <c r="AF31" s="160"/>
      <c r="AG31" s="160"/>
      <c r="AH31" s="161"/>
      <c r="AI31" s="21"/>
      <c r="AJ31" s="21"/>
      <c r="AK31" s="21"/>
      <c r="AL31" s="21"/>
      <c r="AM31" s="21"/>
      <c r="AN31" s="21"/>
      <c r="AO31" s="21"/>
      <c r="AP31" s="21"/>
      <c r="AQ31" s="21"/>
      <c r="AR31" s="21"/>
      <c r="AS31" s="21"/>
      <c r="AT31" s="21"/>
    </row>
    <row r="32" spans="1:67" x14ac:dyDescent="0.25">
      <c r="A32" s="21"/>
      <c r="B32" s="21"/>
      <c r="C32" s="21"/>
      <c r="D32" s="21"/>
      <c r="E32" s="21"/>
      <c r="F32" s="21"/>
      <c r="G32" s="21"/>
      <c r="H32" s="21"/>
      <c r="I32" s="21"/>
      <c r="J32" s="21"/>
      <c r="K32" s="21"/>
      <c r="L32" s="21"/>
      <c r="M32" s="21"/>
      <c r="N32" s="21"/>
      <c r="O32" s="21"/>
      <c r="P32" s="21"/>
      <c r="Q32" s="21"/>
      <c r="R32" s="21"/>
      <c r="S32" s="21"/>
      <c r="T32" s="162"/>
      <c r="U32" s="163"/>
      <c r="V32" s="163"/>
      <c r="W32" s="163"/>
      <c r="X32" s="163"/>
      <c r="Y32" s="163"/>
      <c r="Z32" s="163"/>
      <c r="AA32" s="163"/>
      <c r="AB32" s="163"/>
      <c r="AC32" s="163"/>
      <c r="AD32" s="163"/>
      <c r="AE32" s="163"/>
      <c r="AF32" s="163"/>
      <c r="AG32" s="163"/>
      <c r="AH32" s="164"/>
      <c r="AI32" s="21"/>
      <c r="AJ32" s="21"/>
      <c r="AK32" s="21"/>
      <c r="AL32" s="21"/>
      <c r="AM32" s="21"/>
      <c r="AN32" s="21"/>
      <c r="AO32" s="21"/>
      <c r="AP32" s="21"/>
      <c r="AQ32" s="21"/>
      <c r="AR32" s="21"/>
      <c r="AS32" s="21"/>
      <c r="AT32" s="21"/>
    </row>
    <row r="33" spans="1:4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x14ac:dyDescent="0.25">
      <c r="A35" s="21"/>
      <c r="B35" s="110" t="s">
        <v>34</v>
      </c>
      <c r="C35" s="111"/>
      <c r="D35" s="111"/>
      <c r="E35" s="111"/>
      <c r="F35" s="111"/>
      <c r="G35" s="111"/>
      <c r="H35" s="111"/>
      <c r="I35" s="111"/>
      <c r="J35" s="111"/>
      <c r="K35" s="111"/>
      <c r="L35" s="111"/>
      <c r="M35" s="111"/>
      <c r="N35" s="111"/>
      <c r="O35" s="111"/>
      <c r="P35" s="111"/>
      <c r="Q35" s="111"/>
      <c r="R35" s="111"/>
      <c r="S35" s="111"/>
      <c r="T35" s="111"/>
      <c r="U35" s="111"/>
      <c r="V35" s="112"/>
      <c r="W35" s="21"/>
      <c r="X35" s="21"/>
      <c r="Y35" s="110" t="s">
        <v>35</v>
      </c>
      <c r="Z35" s="111"/>
      <c r="AA35" s="111"/>
      <c r="AB35" s="111"/>
      <c r="AC35" s="111"/>
      <c r="AD35" s="111"/>
      <c r="AE35" s="111"/>
      <c r="AF35" s="111"/>
      <c r="AG35" s="111"/>
      <c r="AH35" s="111"/>
      <c r="AI35" s="111"/>
      <c r="AJ35" s="111"/>
      <c r="AK35" s="111"/>
      <c r="AL35" s="111"/>
      <c r="AM35" s="111"/>
      <c r="AN35" s="111"/>
      <c r="AO35" s="111"/>
      <c r="AP35" s="111"/>
      <c r="AQ35" s="111"/>
      <c r="AR35" s="111"/>
      <c r="AS35" s="112"/>
      <c r="AT35" s="21"/>
    </row>
    <row r="36" spans="1:46" x14ac:dyDescent="0.25">
      <c r="A36" s="21"/>
      <c r="B36" s="137"/>
      <c r="C36" s="138"/>
      <c r="D36" s="138"/>
      <c r="E36" s="138"/>
      <c r="F36" s="138"/>
      <c r="G36" s="138"/>
      <c r="H36" s="138"/>
      <c r="I36" s="138"/>
      <c r="J36" s="138"/>
      <c r="K36" s="138"/>
      <c r="L36" s="138"/>
      <c r="M36" s="138"/>
      <c r="N36" s="138"/>
      <c r="O36" s="138"/>
      <c r="P36" s="138"/>
      <c r="Q36" s="138"/>
      <c r="R36" s="138"/>
      <c r="S36" s="138"/>
      <c r="T36" s="138"/>
      <c r="U36" s="138"/>
      <c r="V36" s="139"/>
      <c r="W36" s="21"/>
      <c r="X36" s="21"/>
      <c r="Y36" s="137"/>
      <c r="Z36" s="138"/>
      <c r="AA36" s="138"/>
      <c r="AB36" s="138"/>
      <c r="AC36" s="138"/>
      <c r="AD36" s="138"/>
      <c r="AE36" s="138"/>
      <c r="AF36" s="138"/>
      <c r="AG36" s="138"/>
      <c r="AH36" s="138"/>
      <c r="AI36" s="138"/>
      <c r="AJ36" s="138"/>
      <c r="AK36" s="138"/>
      <c r="AL36" s="138"/>
      <c r="AM36" s="138"/>
      <c r="AN36" s="138"/>
      <c r="AO36" s="138"/>
      <c r="AP36" s="138"/>
      <c r="AQ36" s="138"/>
      <c r="AR36" s="138"/>
      <c r="AS36" s="139"/>
      <c r="AT36" s="21"/>
    </row>
    <row r="37" spans="1:46" x14ac:dyDescent="0.25">
      <c r="A37" s="21"/>
      <c r="B37" s="140"/>
      <c r="C37" s="141"/>
      <c r="D37" s="141"/>
      <c r="E37" s="141"/>
      <c r="F37" s="141"/>
      <c r="G37" s="141"/>
      <c r="H37" s="141"/>
      <c r="I37" s="141"/>
      <c r="J37" s="141"/>
      <c r="K37" s="141"/>
      <c r="L37" s="141"/>
      <c r="M37" s="141"/>
      <c r="N37" s="141"/>
      <c r="O37" s="141"/>
      <c r="P37" s="141"/>
      <c r="Q37" s="141"/>
      <c r="R37" s="141"/>
      <c r="S37" s="141"/>
      <c r="T37" s="141"/>
      <c r="U37" s="141"/>
      <c r="V37" s="142"/>
      <c r="W37" s="21"/>
      <c r="X37" s="21"/>
      <c r="Y37" s="140"/>
      <c r="Z37" s="141"/>
      <c r="AA37" s="141"/>
      <c r="AB37" s="141"/>
      <c r="AC37" s="141"/>
      <c r="AD37" s="141"/>
      <c r="AE37" s="141"/>
      <c r="AF37" s="141"/>
      <c r="AG37" s="141"/>
      <c r="AH37" s="141"/>
      <c r="AI37" s="141"/>
      <c r="AJ37" s="141"/>
      <c r="AK37" s="141"/>
      <c r="AL37" s="141"/>
      <c r="AM37" s="141"/>
      <c r="AN37" s="141"/>
      <c r="AO37" s="141"/>
      <c r="AP37" s="141"/>
      <c r="AQ37" s="141"/>
      <c r="AR37" s="141"/>
      <c r="AS37" s="142"/>
      <c r="AT37" s="21"/>
    </row>
    <row r="38" spans="1:46" x14ac:dyDescent="0.25">
      <c r="A38" s="21"/>
      <c r="B38" s="140"/>
      <c r="C38" s="141"/>
      <c r="D38" s="141"/>
      <c r="E38" s="141"/>
      <c r="F38" s="141"/>
      <c r="G38" s="141"/>
      <c r="H38" s="141"/>
      <c r="I38" s="141"/>
      <c r="J38" s="141"/>
      <c r="K38" s="141"/>
      <c r="L38" s="141"/>
      <c r="M38" s="141"/>
      <c r="N38" s="141"/>
      <c r="O38" s="141"/>
      <c r="P38" s="141"/>
      <c r="Q38" s="141"/>
      <c r="R38" s="141"/>
      <c r="S38" s="141"/>
      <c r="T38" s="141"/>
      <c r="U38" s="141"/>
      <c r="V38" s="142"/>
      <c r="W38" s="21"/>
      <c r="X38" s="21"/>
      <c r="Y38" s="140"/>
      <c r="Z38" s="141"/>
      <c r="AA38" s="141"/>
      <c r="AB38" s="141"/>
      <c r="AC38" s="141"/>
      <c r="AD38" s="141"/>
      <c r="AE38" s="141"/>
      <c r="AF38" s="141"/>
      <c r="AG38" s="141"/>
      <c r="AH38" s="141"/>
      <c r="AI38" s="141"/>
      <c r="AJ38" s="141"/>
      <c r="AK38" s="141"/>
      <c r="AL38" s="141"/>
      <c r="AM38" s="141"/>
      <c r="AN38" s="141"/>
      <c r="AO38" s="141"/>
      <c r="AP38" s="141"/>
      <c r="AQ38" s="141"/>
      <c r="AR38" s="141"/>
      <c r="AS38" s="142"/>
      <c r="AT38" s="21"/>
    </row>
    <row r="39" spans="1:46" x14ac:dyDescent="0.25">
      <c r="A39" s="21"/>
      <c r="B39" s="140"/>
      <c r="C39" s="141"/>
      <c r="D39" s="141"/>
      <c r="E39" s="141"/>
      <c r="F39" s="141"/>
      <c r="G39" s="141"/>
      <c r="H39" s="141"/>
      <c r="I39" s="141"/>
      <c r="J39" s="141"/>
      <c r="K39" s="141"/>
      <c r="L39" s="141"/>
      <c r="M39" s="141"/>
      <c r="N39" s="141"/>
      <c r="O39" s="141"/>
      <c r="P39" s="141"/>
      <c r="Q39" s="141"/>
      <c r="R39" s="141"/>
      <c r="S39" s="141"/>
      <c r="T39" s="141"/>
      <c r="U39" s="141"/>
      <c r="V39" s="142"/>
      <c r="W39" s="21"/>
      <c r="X39" s="21"/>
      <c r="Y39" s="140"/>
      <c r="Z39" s="141"/>
      <c r="AA39" s="141"/>
      <c r="AB39" s="141"/>
      <c r="AC39" s="141"/>
      <c r="AD39" s="141"/>
      <c r="AE39" s="141"/>
      <c r="AF39" s="141"/>
      <c r="AG39" s="141"/>
      <c r="AH39" s="141"/>
      <c r="AI39" s="141"/>
      <c r="AJ39" s="141"/>
      <c r="AK39" s="141"/>
      <c r="AL39" s="141"/>
      <c r="AM39" s="141"/>
      <c r="AN39" s="141"/>
      <c r="AO39" s="141"/>
      <c r="AP39" s="141"/>
      <c r="AQ39" s="141"/>
      <c r="AR39" s="141"/>
      <c r="AS39" s="142"/>
      <c r="AT39" s="21"/>
    </row>
    <row r="40" spans="1:46" x14ac:dyDescent="0.25">
      <c r="A40" s="21"/>
      <c r="B40" s="140"/>
      <c r="C40" s="141"/>
      <c r="D40" s="141"/>
      <c r="E40" s="141"/>
      <c r="F40" s="141"/>
      <c r="G40" s="141"/>
      <c r="H40" s="141"/>
      <c r="I40" s="141"/>
      <c r="J40" s="141"/>
      <c r="K40" s="141"/>
      <c r="L40" s="141"/>
      <c r="M40" s="141"/>
      <c r="N40" s="141"/>
      <c r="O40" s="141"/>
      <c r="P40" s="141"/>
      <c r="Q40" s="141"/>
      <c r="R40" s="141"/>
      <c r="S40" s="141"/>
      <c r="T40" s="141"/>
      <c r="U40" s="141"/>
      <c r="V40" s="142"/>
      <c r="W40" s="21"/>
      <c r="X40" s="21"/>
      <c r="Y40" s="140"/>
      <c r="Z40" s="141"/>
      <c r="AA40" s="141"/>
      <c r="AB40" s="141"/>
      <c r="AC40" s="141"/>
      <c r="AD40" s="141"/>
      <c r="AE40" s="141"/>
      <c r="AF40" s="141"/>
      <c r="AG40" s="141"/>
      <c r="AH40" s="141"/>
      <c r="AI40" s="141"/>
      <c r="AJ40" s="141"/>
      <c r="AK40" s="141"/>
      <c r="AL40" s="141"/>
      <c r="AM40" s="141"/>
      <c r="AN40" s="141"/>
      <c r="AO40" s="141"/>
      <c r="AP40" s="141"/>
      <c r="AQ40" s="141"/>
      <c r="AR40" s="141"/>
      <c r="AS40" s="142"/>
      <c r="AT40" s="21"/>
    </row>
    <row r="41" spans="1:46" x14ac:dyDescent="0.25">
      <c r="A41" s="21"/>
      <c r="B41" s="140"/>
      <c r="C41" s="141"/>
      <c r="D41" s="141"/>
      <c r="E41" s="141"/>
      <c r="F41" s="141"/>
      <c r="G41" s="141"/>
      <c r="H41" s="141"/>
      <c r="I41" s="141"/>
      <c r="J41" s="141"/>
      <c r="K41" s="141"/>
      <c r="L41" s="141"/>
      <c r="M41" s="141"/>
      <c r="N41" s="141"/>
      <c r="O41" s="141"/>
      <c r="P41" s="141"/>
      <c r="Q41" s="141"/>
      <c r="R41" s="141"/>
      <c r="S41" s="141"/>
      <c r="T41" s="141"/>
      <c r="U41" s="141"/>
      <c r="V41" s="142"/>
      <c r="W41" s="21"/>
      <c r="X41" s="21"/>
      <c r="Y41" s="140"/>
      <c r="Z41" s="141"/>
      <c r="AA41" s="141"/>
      <c r="AB41" s="141"/>
      <c r="AC41" s="141"/>
      <c r="AD41" s="141"/>
      <c r="AE41" s="141"/>
      <c r="AF41" s="141"/>
      <c r="AG41" s="141"/>
      <c r="AH41" s="141"/>
      <c r="AI41" s="141"/>
      <c r="AJ41" s="141"/>
      <c r="AK41" s="141"/>
      <c r="AL41" s="141"/>
      <c r="AM41" s="141"/>
      <c r="AN41" s="141"/>
      <c r="AO41" s="141"/>
      <c r="AP41" s="141"/>
      <c r="AQ41" s="141"/>
      <c r="AR41" s="141"/>
      <c r="AS41" s="142"/>
      <c r="AT41" s="21"/>
    </row>
    <row r="42" spans="1:46" x14ac:dyDescent="0.25">
      <c r="A42" s="21"/>
      <c r="B42" s="143"/>
      <c r="C42" s="144"/>
      <c r="D42" s="144"/>
      <c r="E42" s="144"/>
      <c r="F42" s="144"/>
      <c r="G42" s="144"/>
      <c r="H42" s="144"/>
      <c r="I42" s="144"/>
      <c r="J42" s="144"/>
      <c r="K42" s="144"/>
      <c r="L42" s="144"/>
      <c r="M42" s="144"/>
      <c r="N42" s="144"/>
      <c r="O42" s="144"/>
      <c r="P42" s="144"/>
      <c r="Q42" s="144"/>
      <c r="R42" s="144"/>
      <c r="S42" s="144"/>
      <c r="T42" s="144"/>
      <c r="U42" s="144"/>
      <c r="V42" s="145"/>
      <c r="W42" s="21"/>
      <c r="X42" s="21"/>
      <c r="Y42" s="143"/>
      <c r="Z42" s="144"/>
      <c r="AA42" s="144"/>
      <c r="AB42" s="144"/>
      <c r="AC42" s="144"/>
      <c r="AD42" s="144"/>
      <c r="AE42" s="144"/>
      <c r="AF42" s="144"/>
      <c r="AG42" s="144"/>
      <c r="AH42" s="144"/>
      <c r="AI42" s="144"/>
      <c r="AJ42" s="144"/>
      <c r="AK42" s="144"/>
      <c r="AL42" s="144"/>
      <c r="AM42" s="144"/>
      <c r="AN42" s="144"/>
      <c r="AO42" s="144"/>
      <c r="AP42" s="144"/>
      <c r="AQ42" s="144"/>
      <c r="AR42" s="144"/>
      <c r="AS42" s="145"/>
      <c r="AT42" s="21"/>
    </row>
    <row r="43" spans="1:46" x14ac:dyDescent="0.25">
      <c r="A43" s="21"/>
      <c r="B43" s="110" t="s">
        <v>36</v>
      </c>
      <c r="C43" s="111"/>
      <c r="D43" s="111"/>
      <c r="E43" s="111"/>
      <c r="F43" s="111"/>
      <c r="G43" s="111"/>
      <c r="H43" s="111"/>
      <c r="I43" s="111"/>
      <c r="J43" s="111"/>
      <c r="K43" s="111"/>
      <c r="L43" s="111"/>
      <c r="M43" s="111"/>
      <c r="N43" s="111"/>
      <c r="O43" s="111"/>
      <c r="P43" s="111"/>
      <c r="Q43" s="111"/>
      <c r="R43" s="111"/>
      <c r="S43" s="111"/>
      <c r="T43" s="111"/>
      <c r="U43" s="111"/>
      <c r="V43" s="112"/>
      <c r="W43" s="21"/>
      <c r="X43" s="21"/>
      <c r="Y43" s="110" t="s">
        <v>37</v>
      </c>
      <c r="Z43" s="111"/>
      <c r="AA43" s="111"/>
      <c r="AB43" s="111"/>
      <c r="AC43" s="111"/>
      <c r="AD43" s="111"/>
      <c r="AE43" s="111"/>
      <c r="AF43" s="111"/>
      <c r="AG43" s="111"/>
      <c r="AH43" s="111"/>
      <c r="AI43" s="111"/>
      <c r="AJ43" s="111"/>
      <c r="AK43" s="111"/>
      <c r="AL43" s="111"/>
      <c r="AM43" s="111"/>
      <c r="AN43" s="111"/>
      <c r="AO43" s="111"/>
      <c r="AP43" s="111"/>
      <c r="AQ43" s="111"/>
      <c r="AR43" s="111"/>
      <c r="AS43" s="112"/>
      <c r="AT43" s="21"/>
    </row>
    <row r="44" spans="1:4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x14ac:dyDescent="0.25">
      <c r="A48" s="21"/>
      <c r="B48" s="146" t="s">
        <v>38</v>
      </c>
      <c r="C48" s="147"/>
      <c r="D48" s="147"/>
      <c r="E48" s="147"/>
      <c r="F48" s="147"/>
      <c r="G48" s="147"/>
      <c r="H48" s="147"/>
      <c r="I48" s="147"/>
      <c r="J48" s="147"/>
      <c r="K48" s="147"/>
      <c r="L48" s="147"/>
      <c r="M48" s="147"/>
      <c r="N48" s="147"/>
      <c r="O48" s="147"/>
      <c r="P48" s="147"/>
      <c r="Q48" s="147"/>
      <c r="R48" s="147"/>
      <c r="S48" s="147"/>
      <c r="T48" s="147"/>
      <c r="U48" s="147"/>
      <c r="V48" s="148"/>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46" x14ac:dyDescent="0.25">
      <c r="A49" s="21"/>
      <c r="B49" s="149"/>
      <c r="C49" s="150"/>
      <c r="D49" s="150"/>
      <c r="E49" s="150"/>
      <c r="F49" s="150"/>
      <c r="G49" s="150"/>
      <c r="H49" s="150"/>
      <c r="I49" s="150"/>
      <c r="J49" s="150"/>
      <c r="K49" s="150"/>
      <c r="L49" s="150"/>
      <c r="M49" s="150"/>
      <c r="N49" s="150"/>
      <c r="O49" s="150"/>
      <c r="P49" s="150"/>
      <c r="Q49" s="150"/>
      <c r="R49" s="150"/>
      <c r="S49" s="150"/>
      <c r="T49" s="150"/>
      <c r="U49" s="150"/>
      <c r="V49" s="151"/>
      <c r="W49" s="21"/>
      <c r="X49" s="21"/>
      <c r="Y49" s="152" t="s">
        <v>39</v>
      </c>
      <c r="Z49" s="152"/>
      <c r="AA49" s="152"/>
      <c r="AB49" s="152"/>
      <c r="AC49" s="152"/>
      <c r="AD49" s="152"/>
      <c r="AE49" s="152"/>
      <c r="AF49" s="152"/>
      <c r="AG49" s="152"/>
      <c r="AH49" s="152"/>
      <c r="AI49" s="152"/>
      <c r="AJ49" s="152"/>
      <c r="AK49" s="152"/>
      <c r="AL49" s="152"/>
      <c r="AM49" s="152"/>
      <c r="AN49" s="152"/>
      <c r="AO49" s="152"/>
      <c r="AP49" s="152"/>
      <c r="AQ49" s="152"/>
      <c r="AR49" s="152"/>
      <c r="AS49" s="152"/>
      <c r="AT49" s="21"/>
    </row>
    <row r="50" spans="1:4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sheetData>
  <sheetProtection algorithmName="SHA-512" hashValue="CY3ftW/Tp0weAbw9ByhvtdQ5Zvex4FbSO40FgSHvxGMj+zVfUwLGk0lwvJrESwVtMHD+Ul/QLfv7jsayYdMhSg==" saltValue="niVrLbEVwILDcXcXr+Wu2A==" spinCount="100000" sheet="1" objects="1" scenarios="1"/>
  <mergeCells count="32">
    <mergeCell ref="B43:V43"/>
    <mergeCell ref="Y43:AS43"/>
    <mergeCell ref="B48:V49"/>
    <mergeCell ref="Y49:AS49"/>
    <mergeCell ref="T27:Y27"/>
    <mergeCell ref="Z27:AB27"/>
    <mergeCell ref="T29:AH32"/>
    <mergeCell ref="B29:Q30"/>
    <mergeCell ref="B35:V35"/>
    <mergeCell ref="Y35:AS35"/>
    <mergeCell ref="B36:V42"/>
    <mergeCell ref="Y36:AS42"/>
    <mergeCell ref="B18:Q20"/>
    <mergeCell ref="T18:X18"/>
    <mergeCell ref="Y18:AB18"/>
    <mergeCell ref="T20:AH23"/>
    <mergeCell ref="B22:Q22"/>
    <mergeCell ref="B23:Q27"/>
    <mergeCell ref="B10:AS10"/>
    <mergeCell ref="B11:AS11"/>
    <mergeCell ref="B14:AS14"/>
    <mergeCell ref="B16:G16"/>
    <mergeCell ref="H16:Q16"/>
    <mergeCell ref="T16:X16"/>
    <mergeCell ref="Y16:AB16"/>
    <mergeCell ref="B9:AS9"/>
    <mergeCell ref="B2:AS3"/>
    <mergeCell ref="B5:AS5"/>
    <mergeCell ref="B7:G7"/>
    <mergeCell ref="H7:AS7"/>
    <mergeCell ref="B8:G8"/>
    <mergeCell ref="H8:AS8"/>
  </mergeCells>
  <conditionalFormatting sqref="AC16 AC18">
    <cfRule type="expression" dxfId="11" priority="3">
      <formula>AC16=$BO$24</formula>
    </cfRule>
    <cfRule type="expression" dxfId="10" priority="4">
      <formula>AC16=$BO$23</formula>
    </cfRule>
  </conditionalFormatting>
  <conditionalFormatting sqref="AC27">
    <cfRule type="expression" dxfId="9" priority="1">
      <formula>AC27=$BO$24</formula>
    </cfRule>
    <cfRule type="expression" dxfId="8" priority="2">
      <formula>AC27=$BO$23</formula>
    </cfRule>
  </conditionalFormatting>
  <dataValidations count="1">
    <dataValidation type="list" allowBlank="1" showInputMessage="1" showErrorMessage="1" sqref="Y18:AB18" xr:uid="{FD4679F4-3260-482C-8519-77723D92915E}">
      <formula1>$BO$3:$BO$15</formula1>
    </dataValidation>
  </dataValidations>
  <hyperlinks>
    <hyperlink ref="B29:Q30" r:id="rId1" display="Watch the demo on YouTube" xr:uid="{9F39D16D-AA17-4F99-800E-74239B7EEFCC}"/>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A327-DE65-42B3-8D06-A7733D73C24C}">
  <sheetPr>
    <tabColor rgb="FFFFC000"/>
  </sheetPr>
  <dimension ref="A1:AH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22.85546875" style="1" customWidth="1"/>
    <col min="4" max="4" width="35.7109375" style="1" customWidth="1"/>
    <col min="5" max="5" width="11.42578125" style="1" customWidth="1"/>
    <col min="6" max="6" width="8.5703125" style="1" customWidth="1"/>
    <col min="7" max="8" width="11.42578125" style="1" customWidth="1"/>
    <col min="9" max="9" width="2.85546875" style="1" customWidth="1"/>
    <col min="10" max="10" width="11.42578125" style="1" customWidth="1"/>
    <col min="11" max="11" width="2.85546875" style="1" customWidth="1"/>
    <col min="12" max="14" width="2.85546875" style="1" hidden="1" customWidth="1"/>
    <col min="15" max="15" width="8.5703125" style="1" hidden="1" customWidth="1"/>
    <col min="16" max="21" width="11.42578125" style="1" hidden="1" customWidth="1"/>
    <col min="22" max="22" width="2.85546875" style="1" hidden="1" customWidth="1"/>
    <col min="23" max="24" width="8.5703125" style="1" hidden="1" customWidth="1"/>
    <col min="25" max="25" width="2.85546875" style="1" hidden="1" customWidth="1"/>
    <col min="26" max="26" width="22.85546875" style="1" hidden="1" customWidth="1"/>
    <col min="27" max="27" width="2.85546875" style="1" hidden="1" customWidth="1"/>
    <col min="28" max="29" width="8.5703125" style="1" hidden="1" customWidth="1"/>
    <col min="30" max="30" width="11.42578125" style="1" hidden="1" customWidth="1"/>
    <col min="31" max="32" width="8.5703125" style="1" hidden="1" customWidth="1"/>
    <col min="33" max="33" width="2.85546875" style="1" hidden="1" customWidth="1"/>
    <col min="34" max="34" width="22.85546875" style="1" hidden="1" customWidth="1"/>
    <col min="35" max="16384" width="2.85546875" style="1" hidden="1"/>
  </cols>
  <sheetData>
    <row r="1" spans="1:34" x14ac:dyDescent="0.25">
      <c r="A1" s="21"/>
      <c r="B1" s="21"/>
      <c r="C1" s="21"/>
      <c r="D1" s="21"/>
      <c r="E1" s="21"/>
      <c r="F1" s="21"/>
      <c r="G1" s="21"/>
      <c r="H1" s="21"/>
      <c r="I1" s="21"/>
      <c r="J1" s="21"/>
      <c r="K1" s="21"/>
    </row>
    <row r="2" spans="1:34" x14ac:dyDescent="0.25">
      <c r="A2" s="21"/>
      <c r="B2" s="98" t="s">
        <v>50</v>
      </c>
      <c r="C2" s="100"/>
      <c r="D2" s="21"/>
      <c r="E2" s="21"/>
      <c r="F2" s="21"/>
      <c r="G2" s="21"/>
      <c r="H2" s="27" t="str">
        <f>IF($X$8=0, "", "Issues?")</f>
        <v/>
      </c>
      <c r="I2" s="21"/>
      <c r="J2" s="21"/>
      <c r="K2" s="21"/>
    </row>
    <row r="3" spans="1:34" x14ac:dyDescent="0.25">
      <c r="A3" s="21"/>
      <c r="B3" s="101"/>
      <c r="C3" s="103"/>
      <c r="D3" s="21"/>
      <c r="E3" s="21"/>
      <c r="F3" s="21"/>
      <c r="G3" s="21"/>
      <c r="H3" s="27" t="str">
        <f>IF($W$8=0, "", "Required")</f>
        <v/>
      </c>
      <c r="I3" s="21"/>
      <c r="J3" s="21"/>
      <c r="K3" s="21"/>
    </row>
    <row r="4" spans="1:34" x14ac:dyDescent="0.25">
      <c r="A4" s="21"/>
      <c r="B4" s="21"/>
      <c r="C4" s="21"/>
      <c r="D4" s="21"/>
      <c r="E4" s="21"/>
      <c r="F4" s="21"/>
      <c r="G4" s="21"/>
      <c r="H4" s="21"/>
      <c r="I4" s="21"/>
      <c r="J4" s="21"/>
      <c r="K4" s="21"/>
    </row>
    <row r="5" spans="1:34" ht="15" customHeight="1" x14ac:dyDescent="0.25">
      <c r="A5" s="21"/>
      <c r="B5" s="174" t="s">
        <v>86</v>
      </c>
      <c r="C5" s="175"/>
      <c r="D5" s="175"/>
      <c r="E5" s="175"/>
      <c r="F5" s="175"/>
      <c r="G5" s="176"/>
      <c r="H5" s="21"/>
      <c r="I5" s="173" t="str">
        <f>$J$9</f>
        <v>GBP</v>
      </c>
      <c r="J5" s="173"/>
      <c r="K5" s="21"/>
    </row>
    <row r="6" spans="1:34" x14ac:dyDescent="0.25">
      <c r="A6" s="21"/>
      <c r="B6" s="177"/>
      <c r="C6" s="178"/>
      <c r="D6" s="178"/>
      <c r="E6" s="178"/>
      <c r="F6" s="178"/>
      <c r="G6" s="179"/>
      <c r="H6" s="21"/>
      <c r="I6" s="104" t="s">
        <v>71</v>
      </c>
      <c r="J6" s="106"/>
      <c r="K6" s="21"/>
    </row>
    <row r="7" spans="1:34" x14ac:dyDescent="0.25">
      <c r="A7" s="21"/>
      <c r="B7" s="180"/>
      <c r="C7" s="181"/>
      <c r="D7" s="181"/>
      <c r="E7" s="181"/>
      <c r="F7" s="181"/>
      <c r="G7" s="182"/>
      <c r="I7" s="171">
        <f>SUM($J$11:$J$2510)</f>
        <v>282</v>
      </c>
      <c r="J7" s="172"/>
      <c r="K7" s="21"/>
    </row>
    <row r="8" spans="1:34" x14ac:dyDescent="0.25">
      <c r="A8" s="21"/>
      <c r="B8" s="21"/>
      <c r="C8" s="21"/>
      <c r="D8" s="21"/>
      <c r="E8" s="21"/>
      <c r="F8" s="21"/>
      <c r="G8" s="21"/>
      <c r="H8" s="41" t="s">
        <v>48</v>
      </c>
      <c r="I8" s="21"/>
      <c r="J8" s="41" t="s">
        <v>46</v>
      </c>
      <c r="K8" s="21"/>
      <c r="W8" s="23">
        <f>COUNTIF(W$11:W$2510, "X")</f>
        <v>0</v>
      </c>
      <c r="X8" s="23">
        <f>COUNTIF(X$11:X$2510, "X")</f>
        <v>0</v>
      </c>
    </row>
    <row r="9" spans="1:34" x14ac:dyDescent="0.25">
      <c r="A9" s="21"/>
      <c r="B9" s="33" t="s">
        <v>41</v>
      </c>
      <c r="C9" s="34" t="s">
        <v>47</v>
      </c>
      <c r="D9" s="34" t="s">
        <v>42</v>
      </c>
      <c r="E9" s="34" t="s">
        <v>43</v>
      </c>
      <c r="F9" s="34" t="s">
        <v>44</v>
      </c>
      <c r="G9" s="34" t="s">
        <v>45</v>
      </c>
      <c r="H9" s="35" t="s">
        <v>49</v>
      </c>
      <c r="I9" s="21"/>
      <c r="J9" s="36" t="str">
        <f>IF('Intro &amp; Setup'!$Z$27="", "NO CURRENCY", 'Intro &amp; Setup'!$Z$27)</f>
        <v>GBP</v>
      </c>
      <c r="K9" s="21"/>
      <c r="AH9" s="22" t="s">
        <v>2</v>
      </c>
    </row>
    <row r="10" spans="1:34" x14ac:dyDescent="0.25">
      <c r="A10" s="21"/>
      <c r="B10" s="42"/>
      <c r="C10" s="43"/>
      <c r="D10" s="43"/>
      <c r="E10" s="43"/>
      <c r="F10" s="43"/>
      <c r="G10" s="43"/>
      <c r="H10" s="44"/>
      <c r="I10" s="21"/>
      <c r="J10" s="37"/>
      <c r="K10" s="21"/>
      <c r="O10" s="22" t="s">
        <v>67</v>
      </c>
      <c r="P10" s="22" t="s">
        <v>51</v>
      </c>
      <c r="Q10" s="22" t="s">
        <v>52</v>
      </c>
      <c r="R10" s="22" t="s">
        <v>53</v>
      </c>
      <c r="S10" s="22" t="s">
        <v>49</v>
      </c>
      <c r="T10" s="22" t="s">
        <v>54</v>
      </c>
      <c r="U10" s="22" t="s">
        <v>55</v>
      </c>
      <c r="W10" s="22" t="s">
        <v>56</v>
      </c>
      <c r="X10" s="22" t="s">
        <v>57</v>
      </c>
      <c r="Z10" s="22" t="s">
        <v>58</v>
      </c>
      <c r="AB10" s="22" t="s">
        <v>66</v>
      </c>
      <c r="AC10" s="22" t="s">
        <v>47</v>
      </c>
      <c r="AD10" s="22" t="s">
        <v>41</v>
      </c>
      <c r="AE10" s="22" t="s">
        <v>68</v>
      </c>
      <c r="AF10" s="22" t="s">
        <v>69</v>
      </c>
      <c r="AH10" s="23"/>
    </row>
    <row r="11" spans="1:34" x14ac:dyDescent="0.25">
      <c r="A11" s="21"/>
      <c r="B11" s="45">
        <v>43466</v>
      </c>
      <c r="C11" s="46" t="s">
        <v>77</v>
      </c>
      <c r="D11" s="47" t="s">
        <v>78</v>
      </c>
      <c r="E11" s="48">
        <v>4321</v>
      </c>
      <c r="F11" s="48" t="s">
        <v>79</v>
      </c>
      <c r="G11" s="49">
        <v>500</v>
      </c>
      <c r="H11" s="50">
        <v>0.05</v>
      </c>
      <c r="I11" s="21"/>
      <c r="J11" s="38">
        <f>IFERROR(IF($G11="", "", IF($F11="", $G11, ROUND($G11*$U11, 2))), "")</f>
        <v>25</v>
      </c>
      <c r="K11" s="21"/>
      <c r="O11" s="24" t="str">
        <f>IF(COUNTIF($B11:$H11, "")&lt;7, "X", "")</f>
        <v>X</v>
      </c>
      <c r="P11" s="24" t="str">
        <f>IF(AND(NOT($B11=""), NOT($F11="")), _xlfn.CONCAT($B11, " - ", $F11), "")</f>
        <v>43466 - ZAR</v>
      </c>
      <c r="Q11" s="24" t="str">
        <f>IF(AND(NOT($B11=""), NOT($F11=""), NOT($H11="")), _xlfn.CONCAT($B11, " - ", $F11), "")</f>
        <v>43466 - ZAR</v>
      </c>
      <c r="R11" s="24" t="str">
        <f>IF(COUNTIF($Q$11:$Q11, $Q11)&gt;1, "", $Q11)</f>
        <v>43466 - ZAR</v>
      </c>
      <c r="S11" s="57">
        <f>IF($R11="", "", $H11)</f>
        <v>0.05</v>
      </c>
      <c r="T11" s="60">
        <f>IF(P11="", "", IFERROR(INDEX($S$11:$S$2510, MATCH($P11, $R$11:$R$2510, 0)), ""))</f>
        <v>0.05</v>
      </c>
      <c r="U11" s="57">
        <f>IF($P11="", "", IF($H11="", $T11, $H11))</f>
        <v>0.05</v>
      </c>
      <c r="W11" s="24" t="str">
        <f>IF(OR($P11="", NOT($U11="")), "", IF(COUNTIF($P$11:$P11, $P11)&gt;1, "", "X"))</f>
        <v/>
      </c>
      <c r="X11" s="24" t="str">
        <f>IF(T11=U11, "", "X")</f>
        <v/>
      </c>
      <c r="Z11" s="24" t="str">
        <f>IF(OR($B11="", $C11=""), "", _xlfn.CONCAT($C11, " - ", TEXT($B11, "mmm yyyy")))</f>
        <v>Your Client - Jan 2019</v>
      </c>
      <c r="AB11" s="24" t="str">
        <f>IF($B11="", "", IF(AND($B11&gt;='Client Report'!$BA$3, $B11&lt;='Client Report'!$BA$4), "X", ""))</f>
        <v>X</v>
      </c>
      <c r="AC11" s="24" t="str">
        <f>IF($O11="", "", IF('Client Report'!$AG$3="", "X", IF(Expenses!$C11='Client Report'!$AG$3, "X", "")))</f>
        <v>X</v>
      </c>
      <c r="AD11" s="63">
        <f>IF(OR($AB11="", $AC11=""), "", $B11)</f>
        <v>43466</v>
      </c>
      <c r="AE11" s="24">
        <f>IF($AD11="", "", COUNTIF($AD$11:$AD$2510, "&lt;"&amp;$AD11)+1+COUNTIF($AD$11:$AD11, $AD11)-1)</f>
        <v>1</v>
      </c>
      <c r="AF11" s="24" t="str">
        <f>IF($AE11="", "", "X")</f>
        <v>X</v>
      </c>
      <c r="AH11" s="24" t="str">
        <f>IF('Client List'!$B11="", "", 'Client List'!$B11)</f>
        <v>Your Client</v>
      </c>
    </row>
    <row r="12" spans="1:34" x14ac:dyDescent="0.25">
      <c r="A12" s="21"/>
      <c r="B12" s="51">
        <v>43466</v>
      </c>
      <c r="C12" s="52" t="s">
        <v>77</v>
      </c>
      <c r="D12" s="53" t="s">
        <v>80</v>
      </c>
      <c r="E12" s="54">
        <v>1111</v>
      </c>
      <c r="F12" s="54" t="s">
        <v>81</v>
      </c>
      <c r="G12" s="55">
        <v>80</v>
      </c>
      <c r="H12" s="56">
        <v>0.9</v>
      </c>
      <c r="I12" s="21"/>
      <c r="J12" s="39">
        <f t="shared" ref="J12:J75" si="0">IFERROR(IF($G12="", "", IF($F12="", $G12, ROUND($G12*$U12, 2))), "")</f>
        <v>72</v>
      </c>
      <c r="K12" s="21"/>
      <c r="O12" s="25" t="str">
        <f t="shared" ref="O12:O75" si="1">IF(COUNTIF($B12:$H12, "")&lt;7, "X", "")</f>
        <v>X</v>
      </c>
      <c r="P12" s="25" t="str">
        <f t="shared" ref="P12:P75" si="2">IF(AND(NOT($B12=""), NOT($F12="")), _xlfn.CONCAT($B12, " - ", $F12), "")</f>
        <v>43466 - EUR</v>
      </c>
      <c r="Q12" s="25" t="str">
        <f t="shared" ref="Q12:Q75" si="3">IF(AND(NOT($B12=""), NOT($F12=""), NOT($H12="")), _xlfn.CONCAT($B12, " - ", $F12), "")</f>
        <v>43466 - EUR</v>
      </c>
      <c r="R12" s="25" t="str">
        <f>IF(COUNTIF($Q$11:$Q12, $Q12)&gt;1, "", $Q12)</f>
        <v>43466 - EUR</v>
      </c>
      <c r="S12" s="58">
        <f t="shared" ref="S12:S75" si="4">IF($R12="", "", $H12)</f>
        <v>0.9</v>
      </c>
      <c r="T12" s="61">
        <f t="shared" ref="T12:T75" si="5">IF(P12="", "", IFERROR(INDEX($S$11:$S$2510, MATCH($P12, $R$11:$R$2510, 0)), ""))</f>
        <v>0.9</v>
      </c>
      <c r="U12" s="58">
        <f t="shared" ref="U12:U75" si="6">IF($P12="", "", IF($H12="", $T12, $H12))</f>
        <v>0.9</v>
      </c>
      <c r="W12" s="25" t="str">
        <f>IF(OR($P12="", NOT($U12="")), "", IF(COUNTIF($P$11:$P12, $P12)&gt;1, "", "X"))</f>
        <v/>
      </c>
      <c r="X12" s="25" t="str">
        <f t="shared" ref="X12:X75" si="7">IF(T12=U12, "", "X")</f>
        <v/>
      </c>
      <c r="Z12" s="25" t="str">
        <f t="shared" ref="Z12:Z75" si="8">IF(OR($B12="", $C12=""), "", _xlfn.CONCAT($C12, " - ", TEXT($B12, "mmm yyyy")))</f>
        <v>Your Client - Jan 2019</v>
      </c>
      <c r="AB12" s="25" t="str">
        <f>IF($B12="", "", IF(AND($B12&gt;='Client Report'!$BA$3, $B12&lt;='Client Report'!$BA$4), "X", ""))</f>
        <v>X</v>
      </c>
      <c r="AC12" s="25" t="str">
        <f>IF($O12="", "", IF('Client Report'!$AG$3="", "X", IF(Expenses!$C12='Client Report'!$AG$3, "X", "")))</f>
        <v>X</v>
      </c>
      <c r="AD12" s="66">
        <f t="shared" ref="AD12:AD75" si="9">IF(OR($AB12="", $AC12=""), "", $B12)</f>
        <v>43466</v>
      </c>
      <c r="AE12" s="25">
        <f>IF($AD12="", "", COUNTIF($AD$11:$AD$2510, "&lt;"&amp;$AD12)+1+COUNTIF($AD$11:$AD12, $AD12)-1)</f>
        <v>2</v>
      </c>
      <c r="AF12" s="25" t="str">
        <f t="shared" ref="AF12:AF75" si="10">IF($AE12="", "", "X")</f>
        <v>X</v>
      </c>
      <c r="AH12" s="25" t="str">
        <f>IF('Client List'!$B12="", "", 'Client List'!$B12)</f>
        <v/>
      </c>
    </row>
    <row r="13" spans="1:34" x14ac:dyDescent="0.25">
      <c r="A13" s="21"/>
      <c r="B13" s="51">
        <v>43466</v>
      </c>
      <c r="C13" s="52" t="s">
        <v>77</v>
      </c>
      <c r="D13" s="53" t="s">
        <v>82</v>
      </c>
      <c r="E13" s="54">
        <v>1234</v>
      </c>
      <c r="F13" s="54" t="s">
        <v>79</v>
      </c>
      <c r="G13" s="55">
        <v>500</v>
      </c>
      <c r="H13" s="56"/>
      <c r="I13" s="21"/>
      <c r="J13" s="39">
        <f t="shared" si="0"/>
        <v>25</v>
      </c>
      <c r="K13" s="21"/>
      <c r="O13" s="25" t="str">
        <f t="shared" si="1"/>
        <v>X</v>
      </c>
      <c r="P13" s="25" t="str">
        <f t="shared" si="2"/>
        <v>43466 - ZAR</v>
      </c>
      <c r="Q13" s="25" t="str">
        <f t="shared" si="3"/>
        <v/>
      </c>
      <c r="R13" s="25" t="str">
        <f>IF(COUNTIF($Q$11:$Q13, $Q13)&gt;1, "", $Q13)</f>
        <v/>
      </c>
      <c r="S13" s="58" t="str">
        <f t="shared" si="4"/>
        <v/>
      </c>
      <c r="T13" s="61">
        <f t="shared" si="5"/>
        <v>0.05</v>
      </c>
      <c r="U13" s="58">
        <f t="shared" si="6"/>
        <v>0.05</v>
      </c>
      <c r="W13" s="25" t="str">
        <f>IF(OR($P13="", NOT($U13="")), "", IF(COUNTIF($P$11:$P13, $P13)&gt;1, "", "X"))</f>
        <v/>
      </c>
      <c r="X13" s="25" t="str">
        <f t="shared" si="7"/>
        <v/>
      </c>
      <c r="Z13" s="25" t="str">
        <f t="shared" si="8"/>
        <v>Your Client - Jan 2019</v>
      </c>
      <c r="AB13" s="25" t="str">
        <f>IF($B13="", "", IF(AND($B13&gt;='Client Report'!$BA$3, $B13&lt;='Client Report'!$BA$4), "X", ""))</f>
        <v>X</v>
      </c>
      <c r="AC13" s="25" t="str">
        <f>IF($O13="", "", IF('Client Report'!$AG$3="", "X", IF(Expenses!$C13='Client Report'!$AG$3, "X", "")))</f>
        <v>X</v>
      </c>
      <c r="AD13" s="66">
        <f t="shared" si="9"/>
        <v>43466</v>
      </c>
      <c r="AE13" s="25">
        <f>IF($AD13="", "", COUNTIF($AD$11:$AD$2510, "&lt;"&amp;$AD13)+1+COUNTIF($AD$11:$AD13, $AD13)-1)</f>
        <v>3</v>
      </c>
      <c r="AF13" s="25" t="str">
        <f t="shared" si="10"/>
        <v>X</v>
      </c>
      <c r="AH13" s="25" t="str">
        <f>IF('Client List'!$B13="", "", 'Client List'!$B13)</f>
        <v/>
      </c>
    </row>
    <row r="14" spans="1:34" x14ac:dyDescent="0.25">
      <c r="A14" s="21"/>
      <c r="B14" s="51">
        <v>43466</v>
      </c>
      <c r="C14" s="52" t="s">
        <v>77</v>
      </c>
      <c r="D14" s="53" t="s">
        <v>83</v>
      </c>
      <c r="E14" s="54">
        <v>2222</v>
      </c>
      <c r="F14" s="54"/>
      <c r="G14" s="55">
        <v>80</v>
      </c>
      <c r="H14" s="56"/>
      <c r="I14" s="21"/>
      <c r="J14" s="39">
        <f t="shared" si="0"/>
        <v>80</v>
      </c>
      <c r="K14" s="21"/>
      <c r="O14" s="25" t="str">
        <f t="shared" si="1"/>
        <v>X</v>
      </c>
      <c r="P14" s="25" t="str">
        <f t="shared" si="2"/>
        <v/>
      </c>
      <c r="Q14" s="25" t="str">
        <f t="shared" si="3"/>
        <v/>
      </c>
      <c r="R14" s="25" t="str">
        <f>IF(COUNTIF($Q$11:$Q14, $Q14)&gt;1, "", $Q14)</f>
        <v/>
      </c>
      <c r="S14" s="58" t="str">
        <f t="shared" si="4"/>
        <v/>
      </c>
      <c r="T14" s="61" t="str">
        <f t="shared" si="5"/>
        <v/>
      </c>
      <c r="U14" s="58" t="str">
        <f t="shared" si="6"/>
        <v/>
      </c>
      <c r="W14" s="25" t="str">
        <f>IF(OR($P14="", NOT($U14="")), "", IF(COUNTIF($P$11:$P14, $P14)&gt;1, "", "X"))</f>
        <v/>
      </c>
      <c r="X14" s="25" t="str">
        <f t="shared" si="7"/>
        <v/>
      </c>
      <c r="Z14" s="25" t="str">
        <f t="shared" si="8"/>
        <v>Your Client - Jan 2019</v>
      </c>
      <c r="AB14" s="25" t="str">
        <f>IF($B14="", "", IF(AND($B14&gt;='Client Report'!$BA$3, $B14&lt;='Client Report'!$BA$4), "X", ""))</f>
        <v>X</v>
      </c>
      <c r="AC14" s="25" t="str">
        <f>IF($O14="", "", IF('Client Report'!$AG$3="", "X", IF(Expenses!$C14='Client Report'!$AG$3, "X", "")))</f>
        <v>X</v>
      </c>
      <c r="AD14" s="66">
        <f t="shared" si="9"/>
        <v>43466</v>
      </c>
      <c r="AE14" s="25">
        <f>IF($AD14="", "", COUNTIF($AD$11:$AD$2510, "&lt;"&amp;$AD14)+1+COUNTIF($AD$11:$AD14, $AD14)-1)</f>
        <v>4</v>
      </c>
      <c r="AF14" s="25" t="str">
        <f t="shared" si="10"/>
        <v>X</v>
      </c>
      <c r="AH14" s="25" t="str">
        <f>IF('Client List'!$B14="", "", 'Client List'!$B14)</f>
        <v/>
      </c>
    </row>
    <row r="15" spans="1:34" x14ac:dyDescent="0.25">
      <c r="A15" s="21"/>
      <c r="B15" s="51">
        <v>43466</v>
      </c>
      <c r="C15" s="52" t="s">
        <v>77</v>
      </c>
      <c r="D15" s="53" t="s">
        <v>84</v>
      </c>
      <c r="E15" s="54">
        <v>3333</v>
      </c>
      <c r="F15" s="54"/>
      <c r="G15" s="55">
        <v>50</v>
      </c>
      <c r="H15" s="56"/>
      <c r="I15" s="21"/>
      <c r="J15" s="39">
        <f t="shared" si="0"/>
        <v>50</v>
      </c>
      <c r="K15" s="21"/>
      <c r="O15" s="25" t="str">
        <f t="shared" si="1"/>
        <v>X</v>
      </c>
      <c r="P15" s="25" t="str">
        <f t="shared" si="2"/>
        <v/>
      </c>
      <c r="Q15" s="25" t="str">
        <f t="shared" si="3"/>
        <v/>
      </c>
      <c r="R15" s="25" t="str">
        <f>IF(COUNTIF($Q$11:$Q15, $Q15)&gt;1, "", $Q15)</f>
        <v/>
      </c>
      <c r="S15" s="58" t="str">
        <f t="shared" si="4"/>
        <v/>
      </c>
      <c r="T15" s="61" t="str">
        <f t="shared" si="5"/>
        <v/>
      </c>
      <c r="U15" s="58" t="str">
        <f t="shared" si="6"/>
        <v/>
      </c>
      <c r="W15" s="25" t="str">
        <f>IF(OR($P15="", NOT($U15="")), "", IF(COUNTIF($P$11:$P15, $P15)&gt;1, "", "X"))</f>
        <v/>
      </c>
      <c r="X15" s="25" t="str">
        <f t="shared" si="7"/>
        <v/>
      </c>
      <c r="Z15" s="25" t="str">
        <f t="shared" si="8"/>
        <v>Your Client - Jan 2019</v>
      </c>
      <c r="AB15" s="25" t="str">
        <f>IF($B15="", "", IF(AND($B15&gt;='Client Report'!$BA$3, $B15&lt;='Client Report'!$BA$4), "X", ""))</f>
        <v>X</v>
      </c>
      <c r="AC15" s="25" t="str">
        <f>IF($O15="", "", IF('Client Report'!$AG$3="", "X", IF(Expenses!$C15='Client Report'!$AG$3, "X", "")))</f>
        <v>X</v>
      </c>
      <c r="AD15" s="66">
        <f t="shared" si="9"/>
        <v>43466</v>
      </c>
      <c r="AE15" s="25">
        <f>IF($AD15="", "", COUNTIF($AD$11:$AD$2510, "&lt;"&amp;$AD15)+1+COUNTIF($AD$11:$AD15, $AD15)-1)</f>
        <v>5</v>
      </c>
      <c r="AF15" s="25" t="str">
        <f t="shared" si="10"/>
        <v>X</v>
      </c>
      <c r="AH15" s="25" t="str">
        <f>IF('Client List'!$B15="", "", 'Client List'!$B15)</f>
        <v/>
      </c>
    </row>
    <row r="16" spans="1:34" x14ac:dyDescent="0.25">
      <c r="A16" s="21"/>
      <c r="B16" s="51">
        <v>43466</v>
      </c>
      <c r="C16" s="52" t="s">
        <v>77</v>
      </c>
      <c r="D16" s="53" t="s">
        <v>85</v>
      </c>
      <c r="E16" s="54">
        <v>4444</v>
      </c>
      <c r="F16" s="54"/>
      <c r="G16" s="55">
        <v>30</v>
      </c>
      <c r="H16" s="56"/>
      <c r="I16" s="21"/>
      <c r="J16" s="39">
        <f t="shared" si="0"/>
        <v>30</v>
      </c>
      <c r="K16" s="21"/>
      <c r="O16" s="25" t="str">
        <f t="shared" si="1"/>
        <v>X</v>
      </c>
      <c r="P16" s="25" t="str">
        <f t="shared" si="2"/>
        <v/>
      </c>
      <c r="Q16" s="25" t="str">
        <f t="shared" si="3"/>
        <v/>
      </c>
      <c r="R16" s="25" t="str">
        <f>IF(COUNTIF($Q$11:$Q16, $Q16)&gt;1, "", $Q16)</f>
        <v/>
      </c>
      <c r="S16" s="58" t="str">
        <f t="shared" si="4"/>
        <v/>
      </c>
      <c r="T16" s="61" t="str">
        <f t="shared" si="5"/>
        <v/>
      </c>
      <c r="U16" s="58" t="str">
        <f t="shared" si="6"/>
        <v/>
      </c>
      <c r="W16" s="25" t="str">
        <f>IF(OR($P16="", NOT($U16="")), "", IF(COUNTIF($P$11:$P16, $P16)&gt;1, "", "X"))</f>
        <v/>
      </c>
      <c r="X16" s="25" t="str">
        <f t="shared" si="7"/>
        <v/>
      </c>
      <c r="Z16" s="25" t="str">
        <f t="shared" si="8"/>
        <v>Your Client - Jan 2019</v>
      </c>
      <c r="AB16" s="25" t="str">
        <f>IF($B16="", "", IF(AND($B16&gt;='Client Report'!$BA$3, $B16&lt;='Client Report'!$BA$4), "X", ""))</f>
        <v>X</v>
      </c>
      <c r="AC16" s="25" t="str">
        <f>IF($O16="", "", IF('Client Report'!$AG$3="", "X", IF(Expenses!$C16='Client Report'!$AG$3, "X", "")))</f>
        <v>X</v>
      </c>
      <c r="AD16" s="66">
        <f t="shared" si="9"/>
        <v>43466</v>
      </c>
      <c r="AE16" s="25">
        <f>IF($AD16="", "", COUNTIF($AD$11:$AD$2510, "&lt;"&amp;$AD16)+1+COUNTIF($AD$11:$AD16, $AD16)-1)</f>
        <v>6</v>
      </c>
      <c r="AF16" s="25" t="str">
        <f t="shared" si="10"/>
        <v>X</v>
      </c>
      <c r="AH16" s="25" t="str">
        <f>IF('Client List'!$B16="", "", 'Client List'!$B16)</f>
        <v/>
      </c>
    </row>
    <row r="17" spans="1:34" x14ac:dyDescent="0.25">
      <c r="A17" s="21"/>
      <c r="B17" s="51"/>
      <c r="C17" s="52"/>
      <c r="D17" s="53"/>
      <c r="E17" s="54"/>
      <c r="F17" s="54"/>
      <c r="G17" s="55"/>
      <c r="H17" s="56"/>
      <c r="I17" s="21"/>
      <c r="J17" s="39" t="str">
        <f t="shared" si="0"/>
        <v/>
      </c>
      <c r="K17" s="21"/>
      <c r="O17" s="25" t="str">
        <f t="shared" si="1"/>
        <v/>
      </c>
      <c r="P17" s="25" t="str">
        <f t="shared" si="2"/>
        <v/>
      </c>
      <c r="Q17" s="25" t="str">
        <f t="shared" si="3"/>
        <v/>
      </c>
      <c r="R17" s="25" t="str">
        <f>IF(COUNTIF($Q$11:$Q17, $Q17)&gt;1, "", $Q17)</f>
        <v/>
      </c>
      <c r="S17" s="58" t="str">
        <f t="shared" si="4"/>
        <v/>
      </c>
      <c r="T17" s="61" t="str">
        <f t="shared" si="5"/>
        <v/>
      </c>
      <c r="U17" s="58" t="str">
        <f t="shared" si="6"/>
        <v/>
      </c>
      <c r="W17" s="25" t="str">
        <f>IF(OR($P17="", NOT($U17="")), "", IF(COUNTIF($P$11:$P17, $P17)&gt;1, "", "X"))</f>
        <v/>
      </c>
      <c r="X17" s="25" t="str">
        <f t="shared" si="7"/>
        <v/>
      </c>
      <c r="Z17" s="25" t="str">
        <f t="shared" si="8"/>
        <v/>
      </c>
      <c r="AB17" s="25" t="str">
        <f>IF($B17="", "", IF(AND($B17&gt;='Client Report'!$BA$3, $B17&lt;='Client Report'!$BA$4), "X", ""))</f>
        <v/>
      </c>
      <c r="AC17" s="25" t="str">
        <f>IF($O17="", "", IF('Client Report'!$AG$3="", "X", IF(Expenses!$C17='Client Report'!$AG$3, "X", "")))</f>
        <v/>
      </c>
      <c r="AD17" s="66" t="str">
        <f t="shared" si="9"/>
        <v/>
      </c>
      <c r="AE17" s="25" t="str">
        <f>IF($AD17="", "", COUNTIF($AD$11:$AD$2510, "&lt;"&amp;$AD17)+1+COUNTIF($AD$11:$AD17, $AD17)-1)</f>
        <v/>
      </c>
      <c r="AF17" s="25" t="str">
        <f t="shared" si="10"/>
        <v/>
      </c>
      <c r="AH17" s="25" t="str">
        <f>IF('Client List'!$B17="", "", 'Client List'!$B17)</f>
        <v/>
      </c>
    </row>
    <row r="18" spans="1:34" x14ac:dyDescent="0.25">
      <c r="A18" s="21"/>
      <c r="B18" s="51"/>
      <c r="C18" s="52"/>
      <c r="D18" s="53"/>
      <c r="E18" s="54"/>
      <c r="F18" s="54"/>
      <c r="G18" s="55"/>
      <c r="H18" s="56"/>
      <c r="I18" s="21"/>
      <c r="J18" s="39" t="str">
        <f t="shared" si="0"/>
        <v/>
      </c>
      <c r="K18" s="21"/>
      <c r="O18" s="25" t="str">
        <f t="shared" si="1"/>
        <v/>
      </c>
      <c r="P18" s="25" t="str">
        <f t="shared" si="2"/>
        <v/>
      </c>
      <c r="Q18" s="25" t="str">
        <f t="shared" si="3"/>
        <v/>
      </c>
      <c r="R18" s="25" t="str">
        <f>IF(COUNTIF($Q$11:$Q18, $Q18)&gt;1, "", $Q18)</f>
        <v/>
      </c>
      <c r="S18" s="58" t="str">
        <f t="shared" si="4"/>
        <v/>
      </c>
      <c r="T18" s="61" t="str">
        <f t="shared" si="5"/>
        <v/>
      </c>
      <c r="U18" s="58" t="str">
        <f t="shared" si="6"/>
        <v/>
      </c>
      <c r="W18" s="25" t="str">
        <f>IF(OR($P18="", NOT($U18="")), "", IF(COUNTIF($P$11:$P18, $P18)&gt;1, "", "X"))</f>
        <v/>
      </c>
      <c r="X18" s="25" t="str">
        <f t="shared" si="7"/>
        <v/>
      </c>
      <c r="Z18" s="25" t="str">
        <f t="shared" si="8"/>
        <v/>
      </c>
      <c r="AB18" s="25" t="str">
        <f>IF($B18="", "", IF(AND($B18&gt;='Client Report'!$BA$3, $B18&lt;='Client Report'!$BA$4), "X", ""))</f>
        <v/>
      </c>
      <c r="AC18" s="25" t="str">
        <f>IF($O18="", "", IF('Client Report'!$AG$3="", "X", IF(Expenses!$C18='Client Report'!$AG$3, "X", "")))</f>
        <v/>
      </c>
      <c r="AD18" s="66" t="str">
        <f t="shared" si="9"/>
        <v/>
      </c>
      <c r="AE18" s="25" t="str">
        <f>IF($AD18="", "", COUNTIF($AD$11:$AD$2510, "&lt;"&amp;$AD18)+1+COUNTIF($AD$11:$AD18, $AD18)-1)</f>
        <v/>
      </c>
      <c r="AF18" s="25" t="str">
        <f t="shared" si="10"/>
        <v/>
      </c>
      <c r="AH18" s="25" t="str">
        <f>IF('Client List'!$B18="", "", 'Client List'!$B18)</f>
        <v/>
      </c>
    </row>
    <row r="19" spans="1:34" x14ac:dyDescent="0.25">
      <c r="A19" s="21"/>
      <c r="B19" s="51"/>
      <c r="C19" s="52"/>
      <c r="D19" s="53"/>
      <c r="E19" s="54"/>
      <c r="F19" s="54"/>
      <c r="G19" s="55"/>
      <c r="H19" s="56"/>
      <c r="I19" s="21"/>
      <c r="J19" s="39" t="str">
        <f t="shared" si="0"/>
        <v/>
      </c>
      <c r="K19" s="21"/>
      <c r="O19" s="25" t="str">
        <f t="shared" si="1"/>
        <v/>
      </c>
      <c r="P19" s="25" t="str">
        <f t="shared" si="2"/>
        <v/>
      </c>
      <c r="Q19" s="25" t="str">
        <f t="shared" si="3"/>
        <v/>
      </c>
      <c r="R19" s="25" t="str">
        <f>IF(COUNTIF($Q$11:$Q19, $Q19)&gt;1, "", $Q19)</f>
        <v/>
      </c>
      <c r="S19" s="58" t="str">
        <f t="shared" si="4"/>
        <v/>
      </c>
      <c r="T19" s="61" t="str">
        <f t="shared" si="5"/>
        <v/>
      </c>
      <c r="U19" s="58" t="str">
        <f t="shared" si="6"/>
        <v/>
      </c>
      <c r="W19" s="25" t="str">
        <f>IF(OR($P19="", NOT($U19="")), "", IF(COUNTIF($P$11:$P19, $P19)&gt;1, "", "X"))</f>
        <v/>
      </c>
      <c r="X19" s="25" t="str">
        <f t="shared" si="7"/>
        <v/>
      </c>
      <c r="Z19" s="25" t="str">
        <f t="shared" si="8"/>
        <v/>
      </c>
      <c r="AB19" s="25" t="str">
        <f>IF($B19="", "", IF(AND($B19&gt;='Client Report'!$BA$3, $B19&lt;='Client Report'!$BA$4), "X", ""))</f>
        <v/>
      </c>
      <c r="AC19" s="25" t="str">
        <f>IF($O19="", "", IF('Client Report'!$AG$3="", "X", IF(Expenses!$C19='Client Report'!$AG$3, "X", "")))</f>
        <v/>
      </c>
      <c r="AD19" s="66" t="str">
        <f t="shared" si="9"/>
        <v/>
      </c>
      <c r="AE19" s="25" t="str">
        <f>IF($AD19="", "", COUNTIF($AD$11:$AD$2510, "&lt;"&amp;$AD19)+1+COUNTIF($AD$11:$AD19, $AD19)-1)</f>
        <v/>
      </c>
      <c r="AF19" s="25" t="str">
        <f t="shared" si="10"/>
        <v/>
      </c>
      <c r="AH19" s="25" t="str">
        <f>IF('Client List'!$B19="", "", 'Client List'!$B19)</f>
        <v/>
      </c>
    </row>
    <row r="20" spans="1:34" x14ac:dyDescent="0.25">
      <c r="A20" s="21"/>
      <c r="B20" s="51"/>
      <c r="C20" s="52"/>
      <c r="D20" s="53"/>
      <c r="E20" s="54"/>
      <c r="F20" s="54"/>
      <c r="G20" s="55"/>
      <c r="H20" s="56"/>
      <c r="I20" s="21"/>
      <c r="J20" s="39" t="str">
        <f t="shared" si="0"/>
        <v/>
      </c>
      <c r="K20" s="21"/>
      <c r="O20" s="25" t="str">
        <f t="shared" si="1"/>
        <v/>
      </c>
      <c r="P20" s="25" t="str">
        <f t="shared" si="2"/>
        <v/>
      </c>
      <c r="Q20" s="25" t="str">
        <f t="shared" si="3"/>
        <v/>
      </c>
      <c r="R20" s="25" t="str">
        <f>IF(COUNTIF($Q$11:$Q20, $Q20)&gt;1, "", $Q20)</f>
        <v/>
      </c>
      <c r="S20" s="58" t="str">
        <f t="shared" si="4"/>
        <v/>
      </c>
      <c r="T20" s="61" t="str">
        <f t="shared" si="5"/>
        <v/>
      </c>
      <c r="U20" s="58" t="str">
        <f t="shared" si="6"/>
        <v/>
      </c>
      <c r="W20" s="25" t="str">
        <f>IF(OR($P20="", NOT($U20="")), "", IF(COUNTIF($P$11:$P20, $P20)&gt;1, "", "X"))</f>
        <v/>
      </c>
      <c r="X20" s="25" t="str">
        <f t="shared" si="7"/>
        <v/>
      </c>
      <c r="Z20" s="25" t="str">
        <f t="shared" si="8"/>
        <v/>
      </c>
      <c r="AB20" s="25" t="str">
        <f>IF($B20="", "", IF(AND($B20&gt;='Client Report'!$BA$3, $B20&lt;='Client Report'!$BA$4), "X", ""))</f>
        <v/>
      </c>
      <c r="AC20" s="25" t="str">
        <f>IF($O20="", "", IF('Client Report'!$AG$3="", "X", IF(Expenses!$C20='Client Report'!$AG$3, "X", "")))</f>
        <v/>
      </c>
      <c r="AD20" s="66" t="str">
        <f t="shared" si="9"/>
        <v/>
      </c>
      <c r="AE20" s="25" t="str">
        <f>IF($AD20="", "", COUNTIF($AD$11:$AD$2510, "&lt;"&amp;$AD20)+1+COUNTIF($AD$11:$AD20, $AD20)-1)</f>
        <v/>
      </c>
      <c r="AF20" s="25" t="str">
        <f t="shared" si="10"/>
        <v/>
      </c>
      <c r="AH20" s="25" t="str">
        <f>IF('Client List'!$B20="", "", 'Client List'!$B20)</f>
        <v/>
      </c>
    </row>
    <row r="21" spans="1:34" x14ac:dyDescent="0.25">
      <c r="A21" s="21"/>
      <c r="B21" s="74"/>
      <c r="C21" s="75"/>
      <c r="D21" s="76"/>
      <c r="E21" s="77"/>
      <c r="F21" s="77"/>
      <c r="G21" s="78"/>
      <c r="H21" s="79"/>
      <c r="I21" s="21"/>
      <c r="J21" s="39" t="str">
        <f t="shared" si="0"/>
        <v/>
      </c>
      <c r="K21" s="21"/>
      <c r="O21" s="25" t="str">
        <f t="shared" si="1"/>
        <v/>
      </c>
      <c r="P21" s="25" t="str">
        <f t="shared" si="2"/>
        <v/>
      </c>
      <c r="Q21" s="25" t="str">
        <f t="shared" si="3"/>
        <v/>
      </c>
      <c r="R21" s="25" t="str">
        <f>IF(COUNTIF($Q$11:$Q21, $Q21)&gt;1, "", $Q21)</f>
        <v/>
      </c>
      <c r="S21" s="58" t="str">
        <f t="shared" si="4"/>
        <v/>
      </c>
      <c r="T21" s="61" t="str">
        <f t="shared" si="5"/>
        <v/>
      </c>
      <c r="U21" s="58" t="str">
        <f t="shared" si="6"/>
        <v/>
      </c>
      <c r="W21" s="25" t="str">
        <f>IF(OR($P21="", NOT($U21="")), "", IF(COUNTIF($P$11:$P21, $P21)&gt;1, "", "X"))</f>
        <v/>
      </c>
      <c r="X21" s="25" t="str">
        <f t="shared" si="7"/>
        <v/>
      </c>
      <c r="Z21" s="25" t="str">
        <f t="shared" si="8"/>
        <v/>
      </c>
      <c r="AB21" s="25" t="str">
        <f>IF($B21="", "", IF(AND($B21&gt;='Client Report'!$BA$3, $B21&lt;='Client Report'!$BA$4), "X", ""))</f>
        <v/>
      </c>
      <c r="AC21" s="25" t="str">
        <f>IF($O21="", "", IF('Client Report'!$AG$3="", "X", IF(Expenses!$C21='Client Report'!$AG$3, "X", "")))</f>
        <v/>
      </c>
      <c r="AD21" s="66" t="str">
        <f t="shared" si="9"/>
        <v/>
      </c>
      <c r="AE21" s="25" t="str">
        <f>IF($AD21="", "", COUNTIF($AD$11:$AD$2510, "&lt;"&amp;$AD21)+1+COUNTIF($AD$11:$AD21, $AD21)-1)</f>
        <v/>
      </c>
      <c r="AF21" s="25" t="str">
        <f t="shared" si="10"/>
        <v/>
      </c>
      <c r="AH21" s="25" t="str">
        <f>IF('Client List'!$B21="", "", 'Client List'!$B21)</f>
        <v/>
      </c>
    </row>
    <row r="22" spans="1:34" x14ac:dyDescent="0.25">
      <c r="A22" s="21"/>
      <c r="B22" s="80"/>
      <c r="C22" s="81"/>
      <c r="D22" s="82"/>
      <c r="E22" s="83"/>
      <c r="F22" s="83"/>
      <c r="G22" s="84"/>
      <c r="H22" s="85"/>
      <c r="I22" s="21"/>
      <c r="J22" s="39" t="str">
        <f t="shared" si="0"/>
        <v/>
      </c>
      <c r="K22" s="21"/>
      <c r="O22" s="25" t="str">
        <f t="shared" si="1"/>
        <v/>
      </c>
      <c r="P22" s="25" t="str">
        <f t="shared" si="2"/>
        <v/>
      </c>
      <c r="Q22" s="25" t="str">
        <f t="shared" si="3"/>
        <v/>
      </c>
      <c r="R22" s="25" t="str">
        <f>IF(COUNTIF($Q$11:$Q22, $Q22)&gt;1, "", $Q22)</f>
        <v/>
      </c>
      <c r="S22" s="58" t="str">
        <f t="shared" si="4"/>
        <v/>
      </c>
      <c r="T22" s="61" t="str">
        <f t="shared" si="5"/>
        <v/>
      </c>
      <c r="U22" s="58" t="str">
        <f t="shared" si="6"/>
        <v/>
      </c>
      <c r="W22" s="25" t="str">
        <f>IF(OR($P22="", NOT($U22="")), "", IF(COUNTIF($P$11:$P22, $P22)&gt;1, "", "X"))</f>
        <v/>
      </c>
      <c r="X22" s="25" t="str">
        <f t="shared" si="7"/>
        <v/>
      </c>
      <c r="Z22" s="25" t="str">
        <f t="shared" si="8"/>
        <v/>
      </c>
      <c r="AB22" s="25" t="str">
        <f>IF($B22="", "", IF(AND($B22&gt;='Client Report'!$BA$3, $B22&lt;='Client Report'!$BA$4), "X", ""))</f>
        <v/>
      </c>
      <c r="AC22" s="25" t="str">
        <f>IF($O22="", "", IF('Client Report'!$AG$3="", "X", IF(Expenses!$C22='Client Report'!$AG$3, "X", "")))</f>
        <v/>
      </c>
      <c r="AD22" s="66" t="str">
        <f t="shared" si="9"/>
        <v/>
      </c>
      <c r="AE22" s="25" t="str">
        <f>IF($AD22="", "", COUNTIF($AD$11:$AD$2510, "&lt;"&amp;$AD22)+1+COUNTIF($AD$11:$AD22, $AD22)-1)</f>
        <v/>
      </c>
      <c r="AF22" s="25" t="str">
        <f t="shared" si="10"/>
        <v/>
      </c>
      <c r="AH22" s="25" t="str">
        <f>IF('Client List'!$B22="", "", 'Client List'!$B22)</f>
        <v/>
      </c>
    </row>
    <row r="23" spans="1:34" x14ac:dyDescent="0.25">
      <c r="A23" s="21"/>
      <c r="B23" s="80"/>
      <c r="C23" s="81"/>
      <c r="D23" s="82"/>
      <c r="E23" s="83"/>
      <c r="F23" s="83"/>
      <c r="G23" s="84"/>
      <c r="H23" s="85"/>
      <c r="I23" s="21"/>
      <c r="J23" s="39" t="str">
        <f t="shared" si="0"/>
        <v/>
      </c>
      <c r="K23" s="21"/>
      <c r="O23" s="25" t="str">
        <f t="shared" si="1"/>
        <v/>
      </c>
      <c r="P23" s="25" t="str">
        <f t="shared" si="2"/>
        <v/>
      </c>
      <c r="Q23" s="25" t="str">
        <f t="shared" si="3"/>
        <v/>
      </c>
      <c r="R23" s="25" t="str">
        <f>IF(COUNTIF($Q$11:$Q23, $Q23)&gt;1, "", $Q23)</f>
        <v/>
      </c>
      <c r="S23" s="58" t="str">
        <f t="shared" si="4"/>
        <v/>
      </c>
      <c r="T23" s="61" t="str">
        <f t="shared" si="5"/>
        <v/>
      </c>
      <c r="U23" s="58" t="str">
        <f t="shared" si="6"/>
        <v/>
      </c>
      <c r="W23" s="25" t="str">
        <f>IF(OR($P23="", NOT($U23="")), "", IF(COUNTIF($P$11:$P23, $P23)&gt;1, "", "X"))</f>
        <v/>
      </c>
      <c r="X23" s="25" t="str">
        <f t="shared" si="7"/>
        <v/>
      </c>
      <c r="Z23" s="25" t="str">
        <f t="shared" si="8"/>
        <v/>
      </c>
      <c r="AB23" s="25" t="str">
        <f>IF($B23="", "", IF(AND($B23&gt;='Client Report'!$BA$3, $B23&lt;='Client Report'!$BA$4), "X", ""))</f>
        <v/>
      </c>
      <c r="AC23" s="25" t="str">
        <f>IF($O23="", "", IF('Client Report'!$AG$3="", "X", IF(Expenses!$C23='Client Report'!$AG$3, "X", "")))</f>
        <v/>
      </c>
      <c r="AD23" s="66" t="str">
        <f t="shared" si="9"/>
        <v/>
      </c>
      <c r="AE23" s="25" t="str">
        <f>IF($AD23="", "", COUNTIF($AD$11:$AD$2510, "&lt;"&amp;$AD23)+1+COUNTIF($AD$11:$AD23, $AD23)-1)</f>
        <v/>
      </c>
      <c r="AF23" s="25" t="str">
        <f t="shared" si="10"/>
        <v/>
      </c>
      <c r="AH23" s="25" t="str">
        <f>IF('Client List'!$B23="", "", 'Client List'!$B23)</f>
        <v/>
      </c>
    </row>
    <row r="24" spans="1:34" x14ac:dyDescent="0.25">
      <c r="A24" s="21"/>
      <c r="B24" s="80"/>
      <c r="C24" s="81"/>
      <c r="D24" s="82"/>
      <c r="E24" s="83"/>
      <c r="F24" s="83"/>
      <c r="G24" s="84"/>
      <c r="H24" s="85"/>
      <c r="I24" s="21"/>
      <c r="J24" s="39" t="str">
        <f t="shared" si="0"/>
        <v/>
      </c>
      <c r="K24" s="21"/>
      <c r="O24" s="25" t="str">
        <f t="shared" si="1"/>
        <v/>
      </c>
      <c r="P24" s="25" t="str">
        <f t="shared" si="2"/>
        <v/>
      </c>
      <c r="Q24" s="25" t="str">
        <f t="shared" si="3"/>
        <v/>
      </c>
      <c r="R24" s="25" t="str">
        <f>IF(COUNTIF($Q$11:$Q24, $Q24)&gt;1, "", $Q24)</f>
        <v/>
      </c>
      <c r="S24" s="58" t="str">
        <f t="shared" si="4"/>
        <v/>
      </c>
      <c r="T24" s="61" t="str">
        <f t="shared" si="5"/>
        <v/>
      </c>
      <c r="U24" s="58" t="str">
        <f t="shared" si="6"/>
        <v/>
      </c>
      <c r="W24" s="25" t="str">
        <f>IF(OR($P24="", NOT($U24="")), "", IF(COUNTIF($P$11:$P24, $P24)&gt;1, "", "X"))</f>
        <v/>
      </c>
      <c r="X24" s="25" t="str">
        <f t="shared" si="7"/>
        <v/>
      </c>
      <c r="Z24" s="25" t="str">
        <f t="shared" si="8"/>
        <v/>
      </c>
      <c r="AB24" s="25" t="str">
        <f>IF($B24="", "", IF(AND($B24&gt;='Client Report'!$BA$3, $B24&lt;='Client Report'!$BA$4), "X", ""))</f>
        <v/>
      </c>
      <c r="AC24" s="25" t="str">
        <f>IF($O24="", "", IF('Client Report'!$AG$3="", "X", IF(Expenses!$C24='Client Report'!$AG$3, "X", "")))</f>
        <v/>
      </c>
      <c r="AD24" s="66" t="str">
        <f t="shared" si="9"/>
        <v/>
      </c>
      <c r="AE24" s="25" t="str">
        <f>IF($AD24="", "", COUNTIF($AD$11:$AD$2510, "&lt;"&amp;$AD24)+1+COUNTIF($AD$11:$AD24, $AD24)-1)</f>
        <v/>
      </c>
      <c r="AF24" s="25" t="str">
        <f t="shared" si="10"/>
        <v/>
      </c>
      <c r="AH24" s="25" t="str">
        <f>IF('Client List'!$B24="", "", 'Client List'!$B24)</f>
        <v/>
      </c>
    </row>
    <row r="25" spans="1:34" x14ac:dyDescent="0.25">
      <c r="A25" s="21"/>
      <c r="B25" s="80"/>
      <c r="C25" s="81"/>
      <c r="D25" s="82"/>
      <c r="E25" s="83"/>
      <c r="F25" s="83"/>
      <c r="G25" s="84"/>
      <c r="H25" s="85"/>
      <c r="I25" s="21"/>
      <c r="J25" s="39" t="str">
        <f t="shared" si="0"/>
        <v/>
      </c>
      <c r="K25" s="21"/>
      <c r="O25" s="25" t="str">
        <f t="shared" si="1"/>
        <v/>
      </c>
      <c r="P25" s="25" t="str">
        <f t="shared" si="2"/>
        <v/>
      </c>
      <c r="Q25" s="25" t="str">
        <f t="shared" si="3"/>
        <v/>
      </c>
      <c r="R25" s="25" t="str">
        <f>IF(COUNTIF($Q$11:$Q25, $Q25)&gt;1, "", $Q25)</f>
        <v/>
      </c>
      <c r="S25" s="58" t="str">
        <f t="shared" si="4"/>
        <v/>
      </c>
      <c r="T25" s="61" t="str">
        <f t="shared" si="5"/>
        <v/>
      </c>
      <c r="U25" s="58" t="str">
        <f t="shared" si="6"/>
        <v/>
      </c>
      <c r="W25" s="25" t="str">
        <f>IF(OR($P25="", NOT($U25="")), "", IF(COUNTIF($P$11:$P25, $P25)&gt;1, "", "X"))</f>
        <v/>
      </c>
      <c r="X25" s="25" t="str">
        <f t="shared" si="7"/>
        <v/>
      </c>
      <c r="Z25" s="25" t="str">
        <f t="shared" si="8"/>
        <v/>
      </c>
      <c r="AB25" s="25" t="str">
        <f>IF($B25="", "", IF(AND($B25&gt;='Client Report'!$BA$3, $B25&lt;='Client Report'!$BA$4), "X", ""))</f>
        <v/>
      </c>
      <c r="AC25" s="25" t="str">
        <f>IF($O25="", "", IF('Client Report'!$AG$3="", "X", IF(Expenses!$C25='Client Report'!$AG$3, "X", "")))</f>
        <v/>
      </c>
      <c r="AD25" s="66" t="str">
        <f t="shared" si="9"/>
        <v/>
      </c>
      <c r="AE25" s="25" t="str">
        <f>IF($AD25="", "", COUNTIF($AD$11:$AD$2510, "&lt;"&amp;$AD25)+1+COUNTIF($AD$11:$AD25, $AD25)-1)</f>
        <v/>
      </c>
      <c r="AF25" s="25" t="str">
        <f t="shared" si="10"/>
        <v/>
      </c>
      <c r="AH25" s="25" t="str">
        <f>IF('Client List'!$B25="", "", 'Client List'!$B25)</f>
        <v/>
      </c>
    </row>
    <row r="26" spans="1:34" x14ac:dyDescent="0.25">
      <c r="A26" s="21"/>
      <c r="B26" s="80"/>
      <c r="C26" s="81"/>
      <c r="D26" s="82"/>
      <c r="E26" s="83"/>
      <c r="F26" s="83"/>
      <c r="G26" s="84"/>
      <c r="H26" s="85"/>
      <c r="I26" s="21"/>
      <c r="J26" s="39" t="str">
        <f t="shared" si="0"/>
        <v/>
      </c>
      <c r="K26" s="21"/>
      <c r="O26" s="25" t="str">
        <f t="shared" si="1"/>
        <v/>
      </c>
      <c r="P26" s="25" t="str">
        <f t="shared" si="2"/>
        <v/>
      </c>
      <c r="Q26" s="25" t="str">
        <f t="shared" si="3"/>
        <v/>
      </c>
      <c r="R26" s="25" t="str">
        <f>IF(COUNTIF($Q$11:$Q26, $Q26)&gt;1, "", $Q26)</f>
        <v/>
      </c>
      <c r="S26" s="58" t="str">
        <f t="shared" si="4"/>
        <v/>
      </c>
      <c r="T26" s="61" t="str">
        <f t="shared" si="5"/>
        <v/>
      </c>
      <c r="U26" s="58" t="str">
        <f t="shared" si="6"/>
        <v/>
      </c>
      <c r="W26" s="25" t="str">
        <f>IF(OR($P26="", NOT($U26="")), "", IF(COUNTIF($P$11:$P26, $P26)&gt;1, "", "X"))</f>
        <v/>
      </c>
      <c r="X26" s="25" t="str">
        <f t="shared" si="7"/>
        <v/>
      </c>
      <c r="Z26" s="25" t="str">
        <f t="shared" si="8"/>
        <v/>
      </c>
      <c r="AB26" s="25" t="str">
        <f>IF($B26="", "", IF(AND($B26&gt;='Client Report'!$BA$3, $B26&lt;='Client Report'!$BA$4), "X", ""))</f>
        <v/>
      </c>
      <c r="AC26" s="25" t="str">
        <f>IF($O26="", "", IF('Client Report'!$AG$3="", "X", IF(Expenses!$C26='Client Report'!$AG$3, "X", "")))</f>
        <v/>
      </c>
      <c r="AD26" s="66" t="str">
        <f t="shared" si="9"/>
        <v/>
      </c>
      <c r="AE26" s="25" t="str">
        <f>IF($AD26="", "", COUNTIF($AD$11:$AD$2510, "&lt;"&amp;$AD26)+1+COUNTIF($AD$11:$AD26, $AD26)-1)</f>
        <v/>
      </c>
      <c r="AF26" s="25" t="str">
        <f t="shared" si="10"/>
        <v/>
      </c>
      <c r="AH26" s="25" t="str">
        <f>IF('Client List'!$B26="", "", 'Client List'!$B26)</f>
        <v/>
      </c>
    </row>
    <row r="27" spans="1:34" x14ac:dyDescent="0.25">
      <c r="A27" s="21"/>
      <c r="B27" s="80"/>
      <c r="C27" s="81"/>
      <c r="D27" s="82"/>
      <c r="E27" s="83"/>
      <c r="F27" s="83"/>
      <c r="G27" s="84"/>
      <c r="H27" s="85"/>
      <c r="I27" s="21"/>
      <c r="J27" s="39" t="str">
        <f t="shared" si="0"/>
        <v/>
      </c>
      <c r="K27" s="21"/>
      <c r="O27" s="25" t="str">
        <f t="shared" si="1"/>
        <v/>
      </c>
      <c r="P27" s="25" t="str">
        <f t="shared" si="2"/>
        <v/>
      </c>
      <c r="Q27" s="25" t="str">
        <f t="shared" si="3"/>
        <v/>
      </c>
      <c r="R27" s="25" t="str">
        <f>IF(COUNTIF($Q$11:$Q27, $Q27)&gt;1, "", $Q27)</f>
        <v/>
      </c>
      <c r="S27" s="58" t="str">
        <f t="shared" si="4"/>
        <v/>
      </c>
      <c r="T27" s="61" t="str">
        <f t="shared" si="5"/>
        <v/>
      </c>
      <c r="U27" s="58" t="str">
        <f t="shared" si="6"/>
        <v/>
      </c>
      <c r="W27" s="25" t="str">
        <f>IF(OR($P27="", NOT($U27="")), "", IF(COUNTIF($P$11:$P27, $P27)&gt;1, "", "X"))</f>
        <v/>
      </c>
      <c r="X27" s="25" t="str">
        <f t="shared" si="7"/>
        <v/>
      </c>
      <c r="Z27" s="25" t="str">
        <f t="shared" si="8"/>
        <v/>
      </c>
      <c r="AB27" s="25" t="str">
        <f>IF($B27="", "", IF(AND($B27&gt;='Client Report'!$BA$3, $B27&lt;='Client Report'!$BA$4), "X", ""))</f>
        <v/>
      </c>
      <c r="AC27" s="25" t="str">
        <f>IF($O27="", "", IF('Client Report'!$AG$3="", "X", IF(Expenses!$C27='Client Report'!$AG$3, "X", "")))</f>
        <v/>
      </c>
      <c r="AD27" s="66" t="str">
        <f t="shared" si="9"/>
        <v/>
      </c>
      <c r="AE27" s="25" t="str">
        <f>IF($AD27="", "", COUNTIF($AD$11:$AD$2510, "&lt;"&amp;$AD27)+1+COUNTIF($AD$11:$AD27, $AD27)-1)</f>
        <v/>
      </c>
      <c r="AF27" s="25" t="str">
        <f t="shared" si="10"/>
        <v/>
      </c>
      <c r="AH27" s="25" t="str">
        <f>IF('Client List'!$B27="", "", 'Client List'!$B27)</f>
        <v/>
      </c>
    </row>
    <row r="28" spans="1:34" x14ac:dyDescent="0.25">
      <c r="A28" s="21"/>
      <c r="B28" s="80"/>
      <c r="C28" s="81"/>
      <c r="D28" s="82"/>
      <c r="E28" s="83"/>
      <c r="F28" s="83"/>
      <c r="G28" s="84"/>
      <c r="H28" s="85"/>
      <c r="I28" s="21"/>
      <c r="J28" s="39" t="str">
        <f t="shared" si="0"/>
        <v/>
      </c>
      <c r="K28" s="21"/>
      <c r="O28" s="25" t="str">
        <f t="shared" si="1"/>
        <v/>
      </c>
      <c r="P28" s="25" t="str">
        <f t="shared" si="2"/>
        <v/>
      </c>
      <c r="Q28" s="25" t="str">
        <f t="shared" si="3"/>
        <v/>
      </c>
      <c r="R28" s="25" t="str">
        <f>IF(COUNTIF($Q$11:$Q28, $Q28)&gt;1, "", $Q28)</f>
        <v/>
      </c>
      <c r="S28" s="58" t="str">
        <f t="shared" si="4"/>
        <v/>
      </c>
      <c r="T28" s="61" t="str">
        <f t="shared" si="5"/>
        <v/>
      </c>
      <c r="U28" s="58" t="str">
        <f t="shared" si="6"/>
        <v/>
      </c>
      <c r="W28" s="25" t="str">
        <f>IF(OR($P28="", NOT($U28="")), "", IF(COUNTIF($P$11:$P28, $P28)&gt;1, "", "X"))</f>
        <v/>
      </c>
      <c r="X28" s="25" t="str">
        <f t="shared" si="7"/>
        <v/>
      </c>
      <c r="Z28" s="25" t="str">
        <f t="shared" si="8"/>
        <v/>
      </c>
      <c r="AB28" s="25" t="str">
        <f>IF($B28="", "", IF(AND($B28&gt;='Client Report'!$BA$3, $B28&lt;='Client Report'!$BA$4), "X", ""))</f>
        <v/>
      </c>
      <c r="AC28" s="25" t="str">
        <f>IF($O28="", "", IF('Client Report'!$AG$3="", "X", IF(Expenses!$C28='Client Report'!$AG$3, "X", "")))</f>
        <v/>
      </c>
      <c r="AD28" s="66" t="str">
        <f t="shared" si="9"/>
        <v/>
      </c>
      <c r="AE28" s="25" t="str">
        <f>IF($AD28="", "", COUNTIF($AD$11:$AD$2510, "&lt;"&amp;$AD28)+1+COUNTIF($AD$11:$AD28, $AD28)-1)</f>
        <v/>
      </c>
      <c r="AF28" s="25" t="str">
        <f t="shared" si="10"/>
        <v/>
      </c>
      <c r="AH28" s="25" t="str">
        <f>IF('Client List'!$B28="", "", 'Client List'!$B28)</f>
        <v/>
      </c>
    </row>
    <row r="29" spans="1:34" x14ac:dyDescent="0.25">
      <c r="A29" s="21"/>
      <c r="B29" s="80"/>
      <c r="C29" s="81"/>
      <c r="D29" s="82"/>
      <c r="E29" s="83"/>
      <c r="F29" s="83"/>
      <c r="G29" s="84"/>
      <c r="H29" s="85"/>
      <c r="I29" s="21"/>
      <c r="J29" s="39" t="str">
        <f t="shared" si="0"/>
        <v/>
      </c>
      <c r="K29" s="21"/>
      <c r="O29" s="25" t="str">
        <f t="shared" si="1"/>
        <v/>
      </c>
      <c r="P29" s="25" t="str">
        <f t="shared" si="2"/>
        <v/>
      </c>
      <c r="Q29" s="25" t="str">
        <f t="shared" si="3"/>
        <v/>
      </c>
      <c r="R29" s="25" t="str">
        <f>IF(COUNTIF($Q$11:$Q29, $Q29)&gt;1, "", $Q29)</f>
        <v/>
      </c>
      <c r="S29" s="58" t="str">
        <f t="shared" si="4"/>
        <v/>
      </c>
      <c r="T29" s="61" t="str">
        <f t="shared" si="5"/>
        <v/>
      </c>
      <c r="U29" s="58" t="str">
        <f t="shared" si="6"/>
        <v/>
      </c>
      <c r="W29" s="25" t="str">
        <f>IF(OR($P29="", NOT($U29="")), "", IF(COUNTIF($P$11:$P29, $P29)&gt;1, "", "X"))</f>
        <v/>
      </c>
      <c r="X29" s="25" t="str">
        <f t="shared" si="7"/>
        <v/>
      </c>
      <c r="Z29" s="25" t="str">
        <f t="shared" si="8"/>
        <v/>
      </c>
      <c r="AB29" s="25" t="str">
        <f>IF($B29="", "", IF(AND($B29&gt;='Client Report'!$BA$3, $B29&lt;='Client Report'!$BA$4), "X", ""))</f>
        <v/>
      </c>
      <c r="AC29" s="25" t="str">
        <f>IF($O29="", "", IF('Client Report'!$AG$3="", "X", IF(Expenses!$C29='Client Report'!$AG$3, "X", "")))</f>
        <v/>
      </c>
      <c r="AD29" s="66" t="str">
        <f t="shared" si="9"/>
        <v/>
      </c>
      <c r="AE29" s="25" t="str">
        <f>IF($AD29="", "", COUNTIF($AD$11:$AD$2510, "&lt;"&amp;$AD29)+1+COUNTIF($AD$11:$AD29, $AD29)-1)</f>
        <v/>
      </c>
      <c r="AF29" s="25" t="str">
        <f t="shared" si="10"/>
        <v/>
      </c>
      <c r="AH29" s="25" t="str">
        <f>IF('Client List'!$B29="", "", 'Client List'!$B29)</f>
        <v/>
      </c>
    </row>
    <row r="30" spans="1:34" x14ac:dyDescent="0.25">
      <c r="A30" s="21"/>
      <c r="B30" s="80"/>
      <c r="C30" s="81"/>
      <c r="D30" s="82"/>
      <c r="E30" s="83"/>
      <c r="F30" s="83"/>
      <c r="G30" s="84"/>
      <c r="H30" s="85"/>
      <c r="I30" s="21"/>
      <c r="J30" s="39" t="str">
        <f t="shared" si="0"/>
        <v/>
      </c>
      <c r="K30" s="21"/>
      <c r="O30" s="25" t="str">
        <f t="shared" si="1"/>
        <v/>
      </c>
      <c r="P30" s="25" t="str">
        <f t="shared" si="2"/>
        <v/>
      </c>
      <c r="Q30" s="25" t="str">
        <f t="shared" si="3"/>
        <v/>
      </c>
      <c r="R30" s="25" t="str">
        <f>IF(COUNTIF($Q$11:$Q30, $Q30)&gt;1, "", $Q30)</f>
        <v/>
      </c>
      <c r="S30" s="58" t="str">
        <f t="shared" si="4"/>
        <v/>
      </c>
      <c r="T30" s="61" t="str">
        <f t="shared" si="5"/>
        <v/>
      </c>
      <c r="U30" s="58" t="str">
        <f t="shared" si="6"/>
        <v/>
      </c>
      <c r="W30" s="25" t="str">
        <f>IF(OR($P30="", NOT($U30="")), "", IF(COUNTIF($P$11:$P30, $P30)&gt;1, "", "X"))</f>
        <v/>
      </c>
      <c r="X30" s="25" t="str">
        <f t="shared" si="7"/>
        <v/>
      </c>
      <c r="Z30" s="25" t="str">
        <f t="shared" si="8"/>
        <v/>
      </c>
      <c r="AB30" s="25" t="str">
        <f>IF($B30="", "", IF(AND($B30&gt;='Client Report'!$BA$3, $B30&lt;='Client Report'!$BA$4), "X", ""))</f>
        <v/>
      </c>
      <c r="AC30" s="25" t="str">
        <f>IF($O30="", "", IF('Client Report'!$AG$3="", "X", IF(Expenses!$C30='Client Report'!$AG$3, "X", "")))</f>
        <v/>
      </c>
      <c r="AD30" s="66" t="str">
        <f t="shared" si="9"/>
        <v/>
      </c>
      <c r="AE30" s="25" t="str">
        <f>IF($AD30="", "", COUNTIF($AD$11:$AD$2510, "&lt;"&amp;$AD30)+1+COUNTIF($AD$11:$AD30, $AD30)-1)</f>
        <v/>
      </c>
      <c r="AF30" s="25" t="str">
        <f t="shared" si="10"/>
        <v/>
      </c>
      <c r="AH30" s="25" t="str">
        <f>IF('Client List'!$B30="", "", 'Client List'!$B30)</f>
        <v/>
      </c>
    </row>
    <row r="31" spans="1:34" x14ac:dyDescent="0.25">
      <c r="A31" s="21"/>
      <c r="B31" s="80"/>
      <c r="C31" s="81"/>
      <c r="D31" s="82"/>
      <c r="E31" s="83"/>
      <c r="F31" s="83"/>
      <c r="G31" s="84"/>
      <c r="H31" s="85"/>
      <c r="I31" s="21"/>
      <c r="J31" s="39" t="str">
        <f t="shared" si="0"/>
        <v/>
      </c>
      <c r="K31" s="21"/>
      <c r="O31" s="25" t="str">
        <f t="shared" si="1"/>
        <v/>
      </c>
      <c r="P31" s="25" t="str">
        <f t="shared" si="2"/>
        <v/>
      </c>
      <c r="Q31" s="25" t="str">
        <f t="shared" si="3"/>
        <v/>
      </c>
      <c r="R31" s="25" t="str">
        <f>IF(COUNTIF($Q$11:$Q31, $Q31)&gt;1, "", $Q31)</f>
        <v/>
      </c>
      <c r="S31" s="58" t="str">
        <f t="shared" si="4"/>
        <v/>
      </c>
      <c r="T31" s="61" t="str">
        <f t="shared" si="5"/>
        <v/>
      </c>
      <c r="U31" s="58" t="str">
        <f t="shared" si="6"/>
        <v/>
      </c>
      <c r="W31" s="25" t="str">
        <f>IF(OR($P31="", NOT($U31="")), "", IF(COUNTIF($P$11:$P31, $P31)&gt;1, "", "X"))</f>
        <v/>
      </c>
      <c r="X31" s="25" t="str">
        <f t="shared" si="7"/>
        <v/>
      </c>
      <c r="Z31" s="25" t="str">
        <f t="shared" si="8"/>
        <v/>
      </c>
      <c r="AB31" s="25" t="str">
        <f>IF($B31="", "", IF(AND($B31&gt;='Client Report'!$BA$3, $B31&lt;='Client Report'!$BA$4), "X", ""))</f>
        <v/>
      </c>
      <c r="AC31" s="25" t="str">
        <f>IF($O31="", "", IF('Client Report'!$AG$3="", "X", IF(Expenses!$C31='Client Report'!$AG$3, "X", "")))</f>
        <v/>
      </c>
      <c r="AD31" s="66" t="str">
        <f t="shared" si="9"/>
        <v/>
      </c>
      <c r="AE31" s="25" t="str">
        <f>IF($AD31="", "", COUNTIF($AD$11:$AD$2510, "&lt;"&amp;$AD31)+1+COUNTIF($AD$11:$AD31, $AD31)-1)</f>
        <v/>
      </c>
      <c r="AF31" s="25" t="str">
        <f t="shared" si="10"/>
        <v/>
      </c>
      <c r="AH31" s="25" t="str">
        <f>IF('Client List'!$B31="", "", 'Client List'!$B31)</f>
        <v/>
      </c>
    </row>
    <row r="32" spans="1:34" x14ac:dyDescent="0.25">
      <c r="A32" s="21"/>
      <c r="B32" s="80"/>
      <c r="C32" s="81"/>
      <c r="D32" s="82"/>
      <c r="E32" s="83"/>
      <c r="F32" s="83"/>
      <c r="G32" s="84"/>
      <c r="H32" s="85"/>
      <c r="I32" s="21"/>
      <c r="J32" s="39" t="str">
        <f t="shared" si="0"/>
        <v/>
      </c>
      <c r="K32" s="21"/>
      <c r="O32" s="25" t="str">
        <f t="shared" si="1"/>
        <v/>
      </c>
      <c r="P32" s="25" t="str">
        <f t="shared" si="2"/>
        <v/>
      </c>
      <c r="Q32" s="25" t="str">
        <f t="shared" si="3"/>
        <v/>
      </c>
      <c r="R32" s="25" t="str">
        <f>IF(COUNTIF($Q$11:$Q32, $Q32)&gt;1, "", $Q32)</f>
        <v/>
      </c>
      <c r="S32" s="58" t="str">
        <f t="shared" si="4"/>
        <v/>
      </c>
      <c r="T32" s="61" t="str">
        <f t="shared" si="5"/>
        <v/>
      </c>
      <c r="U32" s="58" t="str">
        <f t="shared" si="6"/>
        <v/>
      </c>
      <c r="W32" s="25" t="str">
        <f>IF(OR($P32="", NOT($U32="")), "", IF(COUNTIF($P$11:$P32, $P32)&gt;1, "", "X"))</f>
        <v/>
      </c>
      <c r="X32" s="25" t="str">
        <f t="shared" si="7"/>
        <v/>
      </c>
      <c r="Z32" s="25" t="str">
        <f t="shared" si="8"/>
        <v/>
      </c>
      <c r="AB32" s="25" t="str">
        <f>IF($B32="", "", IF(AND($B32&gt;='Client Report'!$BA$3, $B32&lt;='Client Report'!$BA$4), "X", ""))</f>
        <v/>
      </c>
      <c r="AC32" s="25" t="str">
        <f>IF($O32="", "", IF('Client Report'!$AG$3="", "X", IF(Expenses!$C32='Client Report'!$AG$3, "X", "")))</f>
        <v/>
      </c>
      <c r="AD32" s="66" t="str">
        <f t="shared" si="9"/>
        <v/>
      </c>
      <c r="AE32" s="25" t="str">
        <f>IF($AD32="", "", COUNTIF($AD$11:$AD$2510, "&lt;"&amp;$AD32)+1+COUNTIF($AD$11:$AD32, $AD32)-1)</f>
        <v/>
      </c>
      <c r="AF32" s="25" t="str">
        <f t="shared" si="10"/>
        <v/>
      </c>
      <c r="AH32" s="25" t="str">
        <f>IF('Client List'!$B32="", "", 'Client List'!$B32)</f>
        <v/>
      </c>
    </row>
    <row r="33" spans="1:34" x14ac:dyDescent="0.25">
      <c r="A33" s="21"/>
      <c r="B33" s="80"/>
      <c r="C33" s="81"/>
      <c r="D33" s="82"/>
      <c r="E33" s="83"/>
      <c r="F33" s="83"/>
      <c r="G33" s="84"/>
      <c r="H33" s="85"/>
      <c r="I33" s="21"/>
      <c r="J33" s="39" t="str">
        <f t="shared" si="0"/>
        <v/>
      </c>
      <c r="K33" s="21"/>
      <c r="O33" s="25" t="str">
        <f t="shared" si="1"/>
        <v/>
      </c>
      <c r="P33" s="25" t="str">
        <f t="shared" si="2"/>
        <v/>
      </c>
      <c r="Q33" s="25" t="str">
        <f t="shared" si="3"/>
        <v/>
      </c>
      <c r="R33" s="25" t="str">
        <f>IF(COUNTIF($Q$11:$Q33, $Q33)&gt;1, "", $Q33)</f>
        <v/>
      </c>
      <c r="S33" s="58" t="str">
        <f t="shared" si="4"/>
        <v/>
      </c>
      <c r="T33" s="61" t="str">
        <f t="shared" si="5"/>
        <v/>
      </c>
      <c r="U33" s="58" t="str">
        <f t="shared" si="6"/>
        <v/>
      </c>
      <c r="W33" s="25" t="str">
        <f>IF(OR($P33="", NOT($U33="")), "", IF(COUNTIF($P$11:$P33, $P33)&gt;1, "", "X"))</f>
        <v/>
      </c>
      <c r="X33" s="25" t="str">
        <f t="shared" si="7"/>
        <v/>
      </c>
      <c r="Z33" s="25" t="str">
        <f t="shared" si="8"/>
        <v/>
      </c>
      <c r="AB33" s="25" t="str">
        <f>IF($B33="", "", IF(AND($B33&gt;='Client Report'!$BA$3, $B33&lt;='Client Report'!$BA$4), "X", ""))</f>
        <v/>
      </c>
      <c r="AC33" s="25" t="str">
        <f>IF($O33="", "", IF('Client Report'!$AG$3="", "X", IF(Expenses!$C33='Client Report'!$AG$3, "X", "")))</f>
        <v/>
      </c>
      <c r="AD33" s="66" t="str">
        <f t="shared" si="9"/>
        <v/>
      </c>
      <c r="AE33" s="25" t="str">
        <f>IF($AD33="", "", COUNTIF($AD$11:$AD$2510, "&lt;"&amp;$AD33)+1+COUNTIF($AD$11:$AD33, $AD33)-1)</f>
        <v/>
      </c>
      <c r="AF33" s="25" t="str">
        <f t="shared" si="10"/>
        <v/>
      </c>
      <c r="AH33" s="25" t="str">
        <f>IF('Client List'!$B33="", "", 'Client List'!$B33)</f>
        <v/>
      </c>
    </row>
    <row r="34" spans="1:34" x14ac:dyDescent="0.25">
      <c r="A34" s="21"/>
      <c r="B34" s="80"/>
      <c r="C34" s="81"/>
      <c r="D34" s="82"/>
      <c r="E34" s="83"/>
      <c r="F34" s="83"/>
      <c r="G34" s="84"/>
      <c r="H34" s="85"/>
      <c r="I34" s="21"/>
      <c r="J34" s="39" t="str">
        <f t="shared" si="0"/>
        <v/>
      </c>
      <c r="K34" s="21"/>
      <c r="O34" s="25" t="str">
        <f t="shared" si="1"/>
        <v/>
      </c>
      <c r="P34" s="25" t="str">
        <f t="shared" si="2"/>
        <v/>
      </c>
      <c r="Q34" s="25" t="str">
        <f t="shared" si="3"/>
        <v/>
      </c>
      <c r="R34" s="25" t="str">
        <f>IF(COUNTIF($Q$11:$Q34, $Q34)&gt;1, "", $Q34)</f>
        <v/>
      </c>
      <c r="S34" s="58" t="str">
        <f t="shared" si="4"/>
        <v/>
      </c>
      <c r="T34" s="61" t="str">
        <f t="shared" si="5"/>
        <v/>
      </c>
      <c r="U34" s="58" t="str">
        <f t="shared" si="6"/>
        <v/>
      </c>
      <c r="W34" s="25" t="str">
        <f>IF(OR($P34="", NOT($U34="")), "", IF(COUNTIF($P$11:$P34, $P34)&gt;1, "", "X"))</f>
        <v/>
      </c>
      <c r="X34" s="25" t="str">
        <f t="shared" si="7"/>
        <v/>
      </c>
      <c r="Z34" s="25" t="str">
        <f t="shared" si="8"/>
        <v/>
      </c>
      <c r="AB34" s="25" t="str">
        <f>IF($B34="", "", IF(AND($B34&gt;='Client Report'!$BA$3, $B34&lt;='Client Report'!$BA$4), "X", ""))</f>
        <v/>
      </c>
      <c r="AC34" s="25" t="str">
        <f>IF($O34="", "", IF('Client Report'!$AG$3="", "X", IF(Expenses!$C34='Client Report'!$AG$3, "X", "")))</f>
        <v/>
      </c>
      <c r="AD34" s="66" t="str">
        <f t="shared" si="9"/>
        <v/>
      </c>
      <c r="AE34" s="25" t="str">
        <f>IF($AD34="", "", COUNTIF($AD$11:$AD$2510, "&lt;"&amp;$AD34)+1+COUNTIF($AD$11:$AD34, $AD34)-1)</f>
        <v/>
      </c>
      <c r="AF34" s="25" t="str">
        <f t="shared" si="10"/>
        <v/>
      </c>
      <c r="AH34" s="25" t="str">
        <f>IF('Client List'!$B34="", "", 'Client List'!$B34)</f>
        <v/>
      </c>
    </row>
    <row r="35" spans="1:34" x14ac:dyDescent="0.25">
      <c r="A35" s="21"/>
      <c r="B35" s="80"/>
      <c r="C35" s="81"/>
      <c r="D35" s="82"/>
      <c r="E35" s="83"/>
      <c r="F35" s="83"/>
      <c r="G35" s="84"/>
      <c r="H35" s="85"/>
      <c r="I35" s="21"/>
      <c r="J35" s="39" t="str">
        <f t="shared" si="0"/>
        <v/>
      </c>
      <c r="K35" s="21"/>
      <c r="O35" s="25" t="str">
        <f t="shared" si="1"/>
        <v/>
      </c>
      <c r="P35" s="25" t="str">
        <f t="shared" si="2"/>
        <v/>
      </c>
      <c r="Q35" s="25" t="str">
        <f t="shared" si="3"/>
        <v/>
      </c>
      <c r="R35" s="25" t="str">
        <f>IF(COUNTIF($Q$11:$Q35, $Q35)&gt;1, "", $Q35)</f>
        <v/>
      </c>
      <c r="S35" s="58" t="str">
        <f t="shared" si="4"/>
        <v/>
      </c>
      <c r="T35" s="61" t="str">
        <f t="shared" si="5"/>
        <v/>
      </c>
      <c r="U35" s="58" t="str">
        <f t="shared" si="6"/>
        <v/>
      </c>
      <c r="W35" s="25" t="str">
        <f>IF(OR($P35="", NOT($U35="")), "", IF(COUNTIF($P$11:$P35, $P35)&gt;1, "", "X"))</f>
        <v/>
      </c>
      <c r="X35" s="25" t="str">
        <f t="shared" si="7"/>
        <v/>
      </c>
      <c r="Z35" s="25" t="str">
        <f t="shared" si="8"/>
        <v/>
      </c>
      <c r="AB35" s="25" t="str">
        <f>IF($B35="", "", IF(AND($B35&gt;='Client Report'!$BA$3, $B35&lt;='Client Report'!$BA$4), "X", ""))</f>
        <v/>
      </c>
      <c r="AC35" s="25" t="str">
        <f>IF($O35="", "", IF('Client Report'!$AG$3="", "X", IF(Expenses!$C35='Client Report'!$AG$3, "X", "")))</f>
        <v/>
      </c>
      <c r="AD35" s="66" t="str">
        <f t="shared" si="9"/>
        <v/>
      </c>
      <c r="AE35" s="25" t="str">
        <f>IF($AD35="", "", COUNTIF($AD$11:$AD$2510, "&lt;"&amp;$AD35)+1+COUNTIF($AD$11:$AD35, $AD35)-1)</f>
        <v/>
      </c>
      <c r="AF35" s="25" t="str">
        <f t="shared" si="10"/>
        <v/>
      </c>
      <c r="AH35" s="25" t="str">
        <f>IF('Client List'!$B35="", "", 'Client List'!$B35)</f>
        <v/>
      </c>
    </row>
    <row r="36" spans="1:34" x14ac:dyDescent="0.25">
      <c r="A36" s="21"/>
      <c r="B36" s="80"/>
      <c r="C36" s="81"/>
      <c r="D36" s="82"/>
      <c r="E36" s="83"/>
      <c r="F36" s="83"/>
      <c r="G36" s="84"/>
      <c r="H36" s="85"/>
      <c r="I36" s="21"/>
      <c r="J36" s="39" t="str">
        <f t="shared" si="0"/>
        <v/>
      </c>
      <c r="K36" s="21"/>
      <c r="O36" s="25" t="str">
        <f t="shared" si="1"/>
        <v/>
      </c>
      <c r="P36" s="25" t="str">
        <f t="shared" si="2"/>
        <v/>
      </c>
      <c r="Q36" s="25" t="str">
        <f t="shared" si="3"/>
        <v/>
      </c>
      <c r="R36" s="25" t="str">
        <f>IF(COUNTIF($Q$11:$Q36, $Q36)&gt;1, "", $Q36)</f>
        <v/>
      </c>
      <c r="S36" s="58" t="str">
        <f t="shared" si="4"/>
        <v/>
      </c>
      <c r="T36" s="61" t="str">
        <f t="shared" si="5"/>
        <v/>
      </c>
      <c r="U36" s="58" t="str">
        <f t="shared" si="6"/>
        <v/>
      </c>
      <c r="W36" s="25" t="str">
        <f>IF(OR($P36="", NOT($U36="")), "", IF(COUNTIF($P$11:$P36, $P36)&gt;1, "", "X"))</f>
        <v/>
      </c>
      <c r="X36" s="25" t="str">
        <f t="shared" si="7"/>
        <v/>
      </c>
      <c r="Z36" s="25" t="str">
        <f t="shared" si="8"/>
        <v/>
      </c>
      <c r="AB36" s="25" t="str">
        <f>IF($B36="", "", IF(AND($B36&gt;='Client Report'!$BA$3, $B36&lt;='Client Report'!$BA$4), "X", ""))</f>
        <v/>
      </c>
      <c r="AC36" s="25" t="str">
        <f>IF($O36="", "", IF('Client Report'!$AG$3="", "X", IF(Expenses!$C36='Client Report'!$AG$3, "X", "")))</f>
        <v/>
      </c>
      <c r="AD36" s="66" t="str">
        <f t="shared" si="9"/>
        <v/>
      </c>
      <c r="AE36" s="25" t="str">
        <f>IF($AD36="", "", COUNTIF($AD$11:$AD$2510, "&lt;"&amp;$AD36)+1+COUNTIF($AD$11:$AD36, $AD36)-1)</f>
        <v/>
      </c>
      <c r="AF36" s="25" t="str">
        <f t="shared" si="10"/>
        <v/>
      </c>
      <c r="AH36" s="25" t="str">
        <f>IF('Client List'!$B36="", "", 'Client List'!$B36)</f>
        <v/>
      </c>
    </row>
    <row r="37" spans="1:34" x14ac:dyDescent="0.25">
      <c r="A37" s="21"/>
      <c r="B37" s="80"/>
      <c r="C37" s="81"/>
      <c r="D37" s="82"/>
      <c r="E37" s="83"/>
      <c r="F37" s="83"/>
      <c r="G37" s="84"/>
      <c r="H37" s="85"/>
      <c r="I37" s="21"/>
      <c r="J37" s="39" t="str">
        <f t="shared" si="0"/>
        <v/>
      </c>
      <c r="K37" s="21"/>
      <c r="O37" s="25" t="str">
        <f t="shared" si="1"/>
        <v/>
      </c>
      <c r="P37" s="25" t="str">
        <f t="shared" si="2"/>
        <v/>
      </c>
      <c r="Q37" s="25" t="str">
        <f t="shared" si="3"/>
        <v/>
      </c>
      <c r="R37" s="25" t="str">
        <f>IF(COUNTIF($Q$11:$Q37, $Q37)&gt;1, "", $Q37)</f>
        <v/>
      </c>
      <c r="S37" s="58" t="str">
        <f t="shared" si="4"/>
        <v/>
      </c>
      <c r="T37" s="61" t="str">
        <f t="shared" si="5"/>
        <v/>
      </c>
      <c r="U37" s="58" t="str">
        <f t="shared" si="6"/>
        <v/>
      </c>
      <c r="W37" s="25" t="str">
        <f>IF(OR($P37="", NOT($U37="")), "", IF(COUNTIF($P$11:$P37, $P37)&gt;1, "", "X"))</f>
        <v/>
      </c>
      <c r="X37" s="25" t="str">
        <f t="shared" si="7"/>
        <v/>
      </c>
      <c r="Z37" s="25" t="str">
        <f t="shared" si="8"/>
        <v/>
      </c>
      <c r="AB37" s="25" t="str">
        <f>IF($B37="", "", IF(AND($B37&gt;='Client Report'!$BA$3, $B37&lt;='Client Report'!$BA$4), "X", ""))</f>
        <v/>
      </c>
      <c r="AC37" s="25" t="str">
        <f>IF($O37="", "", IF('Client Report'!$AG$3="", "X", IF(Expenses!$C37='Client Report'!$AG$3, "X", "")))</f>
        <v/>
      </c>
      <c r="AD37" s="66" t="str">
        <f t="shared" si="9"/>
        <v/>
      </c>
      <c r="AE37" s="25" t="str">
        <f>IF($AD37="", "", COUNTIF($AD$11:$AD$2510, "&lt;"&amp;$AD37)+1+COUNTIF($AD$11:$AD37, $AD37)-1)</f>
        <v/>
      </c>
      <c r="AF37" s="25" t="str">
        <f t="shared" si="10"/>
        <v/>
      </c>
      <c r="AH37" s="25" t="str">
        <f>IF('Client List'!$B37="", "", 'Client List'!$B37)</f>
        <v/>
      </c>
    </row>
    <row r="38" spans="1:34" x14ac:dyDescent="0.25">
      <c r="A38" s="21"/>
      <c r="B38" s="80"/>
      <c r="C38" s="81"/>
      <c r="D38" s="82"/>
      <c r="E38" s="83"/>
      <c r="F38" s="83"/>
      <c r="G38" s="84"/>
      <c r="H38" s="85"/>
      <c r="I38" s="21"/>
      <c r="J38" s="39" t="str">
        <f t="shared" si="0"/>
        <v/>
      </c>
      <c r="K38" s="21"/>
      <c r="O38" s="25" t="str">
        <f t="shared" si="1"/>
        <v/>
      </c>
      <c r="P38" s="25" t="str">
        <f t="shared" si="2"/>
        <v/>
      </c>
      <c r="Q38" s="25" t="str">
        <f t="shared" si="3"/>
        <v/>
      </c>
      <c r="R38" s="25" t="str">
        <f>IF(COUNTIF($Q$11:$Q38, $Q38)&gt;1, "", $Q38)</f>
        <v/>
      </c>
      <c r="S38" s="58" t="str">
        <f t="shared" si="4"/>
        <v/>
      </c>
      <c r="T38" s="61" t="str">
        <f t="shared" si="5"/>
        <v/>
      </c>
      <c r="U38" s="58" t="str">
        <f t="shared" si="6"/>
        <v/>
      </c>
      <c r="W38" s="25" t="str">
        <f>IF(OR($P38="", NOT($U38="")), "", IF(COUNTIF($P$11:$P38, $P38)&gt;1, "", "X"))</f>
        <v/>
      </c>
      <c r="X38" s="25" t="str">
        <f t="shared" si="7"/>
        <v/>
      </c>
      <c r="Z38" s="25" t="str">
        <f t="shared" si="8"/>
        <v/>
      </c>
      <c r="AB38" s="25" t="str">
        <f>IF($B38="", "", IF(AND($B38&gt;='Client Report'!$BA$3, $B38&lt;='Client Report'!$BA$4), "X", ""))</f>
        <v/>
      </c>
      <c r="AC38" s="25" t="str">
        <f>IF($O38="", "", IF('Client Report'!$AG$3="", "X", IF(Expenses!$C38='Client Report'!$AG$3, "X", "")))</f>
        <v/>
      </c>
      <c r="AD38" s="66" t="str">
        <f t="shared" si="9"/>
        <v/>
      </c>
      <c r="AE38" s="25" t="str">
        <f>IF($AD38="", "", COUNTIF($AD$11:$AD$2510, "&lt;"&amp;$AD38)+1+COUNTIF($AD$11:$AD38, $AD38)-1)</f>
        <v/>
      </c>
      <c r="AF38" s="25" t="str">
        <f t="shared" si="10"/>
        <v/>
      </c>
      <c r="AH38" s="25" t="str">
        <f>IF('Client List'!$B38="", "", 'Client List'!$B38)</f>
        <v/>
      </c>
    </row>
    <row r="39" spans="1:34" x14ac:dyDescent="0.25">
      <c r="A39" s="21"/>
      <c r="B39" s="80"/>
      <c r="C39" s="81"/>
      <c r="D39" s="82"/>
      <c r="E39" s="83"/>
      <c r="F39" s="83"/>
      <c r="G39" s="84"/>
      <c r="H39" s="85"/>
      <c r="I39" s="21"/>
      <c r="J39" s="39" t="str">
        <f t="shared" si="0"/>
        <v/>
      </c>
      <c r="K39" s="21"/>
      <c r="O39" s="25" t="str">
        <f t="shared" si="1"/>
        <v/>
      </c>
      <c r="P39" s="25" t="str">
        <f t="shared" si="2"/>
        <v/>
      </c>
      <c r="Q39" s="25" t="str">
        <f t="shared" si="3"/>
        <v/>
      </c>
      <c r="R39" s="25" t="str">
        <f>IF(COUNTIF($Q$11:$Q39, $Q39)&gt;1, "", $Q39)</f>
        <v/>
      </c>
      <c r="S39" s="58" t="str">
        <f t="shared" si="4"/>
        <v/>
      </c>
      <c r="T39" s="61" t="str">
        <f t="shared" si="5"/>
        <v/>
      </c>
      <c r="U39" s="58" t="str">
        <f t="shared" si="6"/>
        <v/>
      </c>
      <c r="W39" s="25" t="str">
        <f>IF(OR($P39="", NOT($U39="")), "", IF(COUNTIF($P$11:$P39, $P39)&gt;1, "", "X"))</f>
        <v/>
      </c>
      <c r="X39" s="25" t="str">
        <f t="shared" si="7"/>
        <v/>
      </c>
      <c r="Z39" s="25" t="str">
        <f t="shared" si="8"/>
        <v/>
      </c>
      <c r="AB39" s="25" t="str">
        <f>IF($B39="", "", IF(AND($B39&gt;='Client Report'!$BA$3, $B39&lt;='Client Report'!$BA$4), "X", ""))</f>
        <v/>
      </c>
      <c r="AC39" s="25" t="str">
        <f>IF($O39="", "", IF('Client Report'!$AG$3="", "X", IF(Expenses!$C39='Client Report'!$AG$3, "X", "")))</f>
        <v/>
      </c>
      <c r="AD39" s="66" t="str">
        <f t="shared" si="9"/>
        <v/>
      </c>
      <c r="AE39" s="25" t="str">
        <f>IF($AD39="", "", COUNTIF($AD$11:$AD$2510, "&lt;"&amp;$AD39)+1+COUNTIF($AD$11:$AD39, $AD39)-1)</f>
        <v/>
      </c>
      <c r="AF39" s="25" t="str">
        <f t="shared" si="10"/>
        <v/>
      </c>
      <c r="AH39" s="25" t="str">
        <f>IF('Client List'!$B39="", "", 'Client List'!$B39)</f>
        <v/>
      </c>
    </row>
    <row r="40" spans="1:34" x14ac:dyDescent="0.25">
      <c r="A40" s="21"/>
      <c r="B40" s="80"/>
      <c r="C40" s="81"/>
      <c r="D40" s="82"/>
      <c r="E40" s="83"/>
      <c r="F40" s="83"/>
      <c r="G40" s="84"/>
      <c r="H40" s="85"/>
      <c r="I40" s="21"/>
      <c r="J40" s="39" t="str">
        <f t="shared" si="0"/>
        <v/>
      </c>
      <c r="K40" s="21"/>
      <c r="O40" s="25" t="str">
        <f t="shared" si="1"/>
        <v/>
      </c>
      <c r="P40" s="25" t="str">
        <f t="shared" si="2"/>
        <v/>
      </c>
      <c r="Q40" s="25" t="str">
        <f t="shared" si="3"/>
        <v/>
      </c>
      <c r="R40" s="25" t="str">
        <f>IF(COUNTIF($Q$11:$Q40, $Q40)&gt;1, "", $Q40)</f>
        <v/>
      </c>
      <c r="S40" s="58" t="str">
        <f t="shared" si="4"/>
        <v/>
      </c>
      <c r="T40" s="61" t="str">
        <f t="shared" si="5"/>
        <v/>
      </c>
      <c r="U40" s="58" t="str">
        <f t="shared" si="6"/>
        <v/>
      </c>
      <c r="W40" s="25" t="str">
        <f>IF(OR($P40="", NOT($U40="")), "", IF(COUNTIF($P$11:$P40, $P40)&gt;1, "", "X"))</f>
        <v/>
      </c>
      <c r="X40" s="25" t="str">
        <f t="shared" si="7"/>
        <v/>
      </c>
      <c r="Z40" s="25" t="str">
        <f t="shared" si="8"/>
        <v/>
      </c>
      <c r="AB40" s="25" t="str">
        <f>IF($B40="", "", IF(AND($B40&gt;='Client Report'!$BA$3, $B40&lt;='Client Report'!$BA$4), "X", ""))</f>
        <v/>
      </c>
      <c r="AC40" s="25" t="str">
        <f>IF($O40="", "", IF('Client Report'!$AG$3="", "X", IF(Expenses!$C40='Client Report'!$AG$3, "X", "")))</f>
        <v/>
      </c>
      <c r="AD40" s="66" t="str">
        <f t="shared" si="9"/>
        <v/>
      </c>
      <c r="AE40" s="25" t="str">
        <f>IF($AD40="", "", COUNTIF($AD$11:$AD$2510, "&lt;"&amp;$AD40)+1+COUNTIF($AD$11:$AD40, $AD40)-1)</f>
        <v/>
      </c>
      <c r="AF40" s="25" t="str">
        <f t="shared" si="10"/>
        <v/>
      </c>
      <c r="AH40" s="25" t="str">
        <f>IF('Client List'!$B40="", "", 'Client List'!$B40)</f>
        <v/>
      </c>
    </row>
    <row r="41" spans="1:34" x14ac:dyDescent="0.25">
      <c r="A41" s="21"/>
      <c r="B41" s="80"/>
      <c r="C41" s="81"/>
      <c r="D41" s="82"/>
      <c r="E41" s="83"/>
      <c r="F41" s="83"/>
      <c r="G41" s="84"/>
      <c r="H41" s="85"/>
      <c r="I41" s="21"/>
      <c r="J41" s="39" t="str">
        <f t="shared" si="0"/>
        <v/>
      </c>
      <c r="K41" s="21"/>
      <c r="O41" s="25" t="str">
        <f t="shared" si="1"/>
        <v/>
      </c>
      <c r="P41" s="25" t="str">
        <f t="shared" si="2"/>
        <v/>
      </c>
      <c r="Q41" s="25" t="str">
        <f t="shared" si="3"/>
        <v/>
      </c>
      <c r="R41" s="25" t="str">
        <f>IF(COUNTIF($Q$11:$Q41, $Q41)&gt;1, "", $Q41)</f>
        <v/>
      </c>
      <c r="S41" s="58" t="str">
        <f t="shared" si="4"/>
        <v/>
      </c>
      <c r="T41" s="61" t="str">
        <f t="shared" si="5"/>
        <v/>
      </c>
      <c r="U41" s="58" t="str">
        <f t="shared" si="6"/>
        <v/>
      </c>
      <c r="W41" s="25" t="str">
        <f>IF(OR($P41="", NOT($U41="")), "", IF(COUNTIF($P$11:$P41, $P41)&gt;1, "", "X"))</f>
        <v/>
      </c>
      <c r="X41" s="25" t="str">
        <f t="shared" si="7"/>
        <v/>
      </c>
      <c r="Z41" s="25" t="str">
        <f t="shared" si="8"/>
        <v/>
      </c>
      <c r="AB41" s="25" t="str">
        <f>IF($B41="", "", IF(AND($B41&gt;='Client Report'!$BA$3, $B41&lt;='Client Report'!$BA$4), "X", ""))</f>
        <v/>
      </c>
      <c r="AC41" s="25" t="str">
        <f>IF($O41="", "", IF('Client Report'!$AG$3="", "X", IF(Expenses!$C41='Client Report'!$AG$3, "X", "")))</f>
        <v/>
      </c>
      <c r="AD41" s="66" t="str">
        <f t="shared" si="9"/>
        <v/>
      </c>
      <c r="AE41" s="25" t="str">
        <f>IF($AD41="", "", COUNTIF($AD$11:$AD$2510, "&lt;"&amp;$AD41)+1+COUNTIF($AD$11:$AD41, $AD41)-1)</f>
        <v/>
      </c>
      <c r="AF41" s="25" t="str">
        <f t="shared" si="10"/>
        <v/>
      </c>
      <c r="AH41" s="25" t="str">
        <f>IF('Client List'!$B41="", "", 'Client List'!$B41)</f>
        <v/>
      </c>
    </row>
    <row r="42" spans="1:34" x14ac:dyDescent="0.25">
      <c r="A42" s="21"/>
      <c r="B42" s="80"/>
      <c r="C42" s="81"/>
      <c r="D42" s="82"/>
      <c r="E42" s="83"/>
      <c r="F42" s="83"/>
      <c r="G42" s="84"/>
      <c r="H42" s="85"/>
      <c r="I42" s="21"/>
      <c r="J42" s="39" t="str">
        <f t="shared" si="0"/>
        <v/>
      </c>
      <c r="K42" s="21"/>
      <c r="O42" s="25" t="str">
        <f t="shared" si="1"/>
        <v/>
      </c>
      <c r="P42" s="25" t="str">
        <f t="shared" si="2"/>
        <v/>
      </c>
      <c r="Q42" s="25" t="str">
        <f t="shared" si="3"/>
        <v/>
      </c>
      <c r="R42" s="25" t="str">
        <f>IF(COUNTIF($Q$11:$Q42, $Q42)&gt;1, "", $Q42)</f>
        <v/>
      </c>
      <c r="S42" s="58" t="str">
        <f t="shared" si="4"/>
        <v/>
      </c>
      <c r="T42" s="61" t="str">
        <f t="shared" si="5"/>
        <v/>
      </c>
      <c r="U42" s="58" t="str">
        <f t="shared" si="6"/>
        <v/>
      </c>
      <c r="W42" s="25" t="str">
        <f>IF(OR($P42="", NOT($U42="")), "", IF(COUNTIF($P$11:$P42, $P42)&gt;1, "", "X"))</f>
        <v/>
      </c>
      <c r="X42" s="25" t="str">
        <f t="shared" si="7"/>
        <v/>
      </c>
      <c r="Z42" s="25" t="str">
        <f t="shared" si="8"/>
        <v/>
      </c>
      <c r="AB42" s="25" t="str">
        <f>IF($B42="", "", IF(AND($B42&gt;='Client Report'!$BA$3, $B42&lt;='Client Report'!$BA$4), "X", ""))</f>
        <v/>
      </c>
      <c r="AC42" s="25" t="str">
        <f>IF($O42="", "", IF('Client Report'!$AG$3="", "X", IF(Expenses!$C42='Client Report'!$AG$3, "X", "")))</f>
        <v/>
      </c>
      <c r="AD42" s="66" t="str">
        <f t="shared" si="9"/>
        <v/>
      </c>
      <c r="AE42" s="25" t="str">
        <f>IF($AD42="", "", COUNTIF($AD$11:$AD$2510, "&lt;"&amp;$AD42)+1+COUNTIF($AD$11:$AD42, $AD42)-1)</f>
        <v/>
      </c>
      <c r="AF42" s="25" t="str">
        <f t="shared" si="10"/>
        <v/>
      </c>
      <c r="AH42" s="25" t="str">
        <f>IF('Client List'!$B42="", "", 'Client List'!$B42)</f>
        <v/>
      </c>
    </row>
    <row r="43" spans="1:34" x14ac:dyDescent="0.25">
      <c r="A43" s="21"/>
      <c r="B43" s="80"/>
      <c r="C43" s="81"/>
      <c r="D43" s="82"/>
      <c r="E43" s="83"/>
      <c r="F43" s="83"/>
      <c r="G43" s="84"/>
      <c r="H43" s="85"/>
      <c r="I43" s="21"/>
      <c r="J43" s="39" t="str">
        <f t="shared" si="0"/>
        <v/>
      </c>
      <c r="K43" s="21"/>
      <c r="O43" s="25" t="str">
        <f t="shared" si="1"/>
        <v/>
      </c>
      <c r="P43" s="25" t="str">
        <f t="shared" si="2"/>
        <v/>
      </c>
      <c r="Q43" s="25" t="str">
        <f t="shared" si="3"/>
        <v/>
      </c>
      <c r="R43" s="25" t="str">
        <f>IF(COUNTIF($Q$11:$Q43, $Q43)&gt;1, "", $Q43)</f>
        <v/>
      </c>
      <c r="S43" s="58" t="str">
        <f t="shared" si="4"/>
        <v/>
      </c>
      <c r="T43" s="61" t="str">
        <f t="shared" si="5"/>
        <v/>
      </c>
      <c r="U43" s="58" t="str">
        <f t="shared" si="6"/>
        <v/>
      </c>
      <c r="W43" s="25" t="str">
        <f>IF(OR($P43="", NOT($U43="")), "", IF(COUNTIF($P$11:$P43, $P43)&gt;1, "", "X"))</f>
        <v/>
      </c>
      <c r="X43" s="25" t="str">
        <f t="shared" si="7"/>
        <v/>
      </c>
      <c r="Z43" s="25" t="str">
        <f t="shared" si="8"/>
        <v/>
      </c>
      <c r="AB43" s="25" t="str">
        <f>IF($B43="", "", IF(AND($B43&gt;='Client Report'!$BA$3, $B43&lt;='Client Report'!$BA$4), "X", ""))</f>
        <v/>
      </c>
      <c r="AC43" s="25" t="str">
        <f>IF($O43="", "", IF('Client Report'!$AG$3="", "X", IF(Expenses!$C43='Client Report'!$AG$3, "X", "")))</f>
        <v/>
      </c>
      <c r="AD43" s="66" t="str">
        <f t="shared" si="9"/>
        <v/>
      </c>
      <c r="AE43" s="25" t="str">
        <f>IF($AD43="", "", COUNTIF($AD$11:$AD$2510, "&lt;"&amp;$AD43)+1+COUNTIF($AD$11:$AD43, $AD43)-1)</f>
        <v/>
      </c>
      <c r="AF43" s="25" t="str">
        <f t="shared" si="10"/>
        <v/>
      </c>
      <c r="AH43" s="25" t="str">
        <f>IF('Client List'!$B43="", "", 'Client List'!$B43)</f>
        <v/>
      </c>
    </row>
    <row r="44" spans="1:34" x14ac:dyDescent="0.25">
      <c r="A44" s="21"/>
      <c r="B44" s="80"/>
      <c r="C44" s="81"/>
      <c r="D44" s="82"/>
      <c r="E44" s="83"/>
      <c r="F44" s="83"/>
      <c r="G44" s="84"/>
      <c r="H44" s="85"/>
      <c r="I44" s="21"/>
      <c r="J44" s="39" t="str">
        <f t="shared" si="0"/>
        <v/>
      </c>
      <c r="K44" s="21"/>
      <c r="O44" s="25" t="str">
        <f t="shared" si="1"/>
        <v/>
      </c>
      <c r="P44" s="25" t="str">
        <f t="shared" si="2"/>
        <v/>
      </c>
      <c r="Q44" s="25" t="str">
        <f t="shared" si="3"/>
        <v/>
      </c>
      <c r="R44" s="25" t="str">
        <f>IF(COUNTIF($Q$11:$Q44, $Q44)&gt;1, "", $Q44)</f>
        <v/>
      </c>
      <c r="S44" s="58" t="str">
        <f t="shared" si="4"/>
        <v/>
      </c>
      <c r="T44" s="61" t="str">
        <f t="shared" si="5"/>
        <v/>
      </c>
      <c r="U44" s="58" t="str">
        <f t="shared" si="6"/>
        <v/>
      </c>
      <c r="W44" s="25" t="str">
        <f>IF(OR($P44="", NOT($U44="")), "", IF(COUNTIF($P$11:$P44, $P44)&gt;1, "", "X"))</f>
        <v/>
      </c>
      <c r="X44" s="25" t="str">
        <f t="shared" si="7"/>
        <v/>
      </c>
      <c r="Z44" s="25" t="str">
        <f t="shared" si="8"/>
        <v/>
      </c>
      <c r="AB44" s="25" t="str">
        <f>IF($B44="", "", IF(AND($B44&gt;='Client Report'!$BA$3, $B44&lt;='Client Report'!$BA$4), "X", ""))</f>
        <v/>
      </c>
      <c r="AC44" s="25" t="str">
        <f>IF($O44="", "", IF('Client Report'!$AG$3="", "X", IF(Expenses!$C44='Client Report'!$AG$3, "X", "")))</f>
        <v/>
      </c>
      <c r="AD44" s="66" t="str">
        <f t="shared" si="9"/>
        <v/>
      </c>
      <c r="AE44" s="25" t="str">
        <f>IF($AD44="", "", COUNTIF($AD$11:$AD$2510, "&lt;"&amp;$AD44)+1+COUNTIF($AD$11:$AD44, $AD44)-1)</f>
        <v/>
      </c>
      <c r="AF44" s="25" t="str">
        <f t="shared" si="10"/>
        <v/>
      </c>
      <c r="AH44" s="25" t="str">
        <f>IF('Client List'!$B44="", "", 'Client List'!$B44)</f>
        <v/>
      </c>
    </row>
    <row r="45" spans="1:34" x14ac:dyDescent="0.25">
      <c r="A45" s="21"/>
      <c r="B45" s="80"/>
      <c r="C45" s="81"/>
      <c r="D45" s="82"/>
      <c r="E45" s="83"/>
      <c r="F45" s="83"/>
      <c r="G45" s="84"/>
      <c r="H45" s="85"/>
      <c r="I45" s="21"/>
      <c r="J45" s="39" t="str">
        <f t="shared" si="0"/>
        <v/>
      </c>
      <c r="K45" s="21"/>
      <c r="O45" s="25" t="str">
        <f t="shared" si="1"/>
        <v/>
      </c>
      <c r="P45" s="25" t="str">
        <f t="shared" si="2"/>
        <v/>
      </c>
      <c r="Q45" s="25" t="str">
        <f t="shared" si="3"/>
        <v/>
      </c>
      <c r="R45" s="25" t="str">
        <f>IF(COUNTIF($Q$11:$Q45, $Q45)&gt;1, "", $Q45)</f>
        <v/>
      </c>
      <c r="S45" s="58" t="str">
        <f t="shared" si="4"/>
        <v/>
      </c>
      <c r="T45" s="61" t="str">
        <f t="shared" si="5"/>
        <v/>
      </c>
      <c r="U45" s="58" t="str">
        <f t="shared" si="6"/>
        <v/>
      </c>
      <c r="W45" s="25" t="str">
        <f>IF(OR($P45="", NOT($U45="")), "", IF(COUNTIF($P$11:$P45, $P45)&gt;1, "", "X"))</f>
        <v/>
      </c>
      <c r="X45" s="25" t="str">
        <f t="shared" si="7"/>
        <v/>
      </c>
      <c r="Z45" s="25" t="str">
        <f t="shared" si="8"/>
        <v/>
      </c>
      <c r="AB45" s="25" t="str">
        <f>IF($B45="", "", IF(AND($B45&gt;='Client Report'!$BA$3, $B45&lt;='Client Report'!$BA$4), "X", ""))</f>
        <v/>
      </c>
      <c r="AC45" s="25" t="str">
        <f>IF($O45="", "", IF('Client Report'!$AG$3="", "X", IF(Expenses!$C45='Client Report'!$AG$3, "X", "")))</f>
        <v/>
      </c>
      <c r="AD45" s="66" t="str">
        <f t="shared" si="9"/>
        <v/>
      </c>
      <c r="AE45" s="25" t="str">
        <f>IF($AD45="", "", COUNTIF($AD$11:$AD$2510, "&lt;"&amp;$AD45)+1+COUNTIF($AD$11:$AD45, $AD45)-1)</f>
        <v/>
      </c>
      <c r="AF45" s="25" t="str">
        <f t="shared" si="10"/>
        <v/>
      </c>
      <c r="AH45" s="25" t="str">
        <f>IF('Client List'!$B45="", "", 'Client List'!$B45)</f>
        <v/>
      </c>
    </row>
    <row r="46" spans="1:34" x14ac:dyDescent="0.25">
      <c r="A46" s="21"/>
      <c r="B46" s="80"/>
      <c r="C46" s="81"/>
      <c r="D46" s="82"/>
      <c r="E46" s="83"/>
      <c r="F46" s="83"/>
      <c r="G46" s="84"/>
      <c r="H46" s="85"/>
      <c r="I46" s="21"/>
      <c r="J46" s="39" t="str">
        <f t="shared" si="0"/>
        <v/>
      </c>
      <c r="K46" s="21"/>
      <c r="O46" s="25" t="str">
        <f t="shared" si="1"/>
        <v/>
      </c>
      <c r="P46" s="25" t="str">
        <f t="shared" si="2"/>
        <v/>
      </c>
      <c r="Q46" s="25" t="str">
        <f t="shared" si="3"/>
        <v/>
      </c>
      <c r="R46" s="25" t="str">
        <f>IF(COUNTIF($Q$11:$Q46, $Q46)&gt;1, "", $Q46)</f>
        <v/>
      </c>
      <c r="S46" s="58" t="str">
        <f t="shared" si="4"/>
        <v/>
      </c>
      <c r="T46" s="61" t="str">
        <f t="shared" si="5"/>
        <v/>
      </c>
      <c r="U46" s="58" t="str">
        <f t="shared" si="6"/>
        <v/>
      </c>
      <c r="W46" s="25" t="str">
        <f>IF(OR($P46="", NOT($U46="")), "", IF(COUNTIF($P$11:$P46, $P46)&gt;1, "", "X"))</f>
        <v/>
      </c>
      <c r="X46" s="25" t="str">
        <f t="shared" si="7"/>
        <v/>
      </c>
      <c r="Z46" s="25" t="str">
        <f t="shared" si="8"/>
        <v/>
      </c>
      <c r="AB46" s="25" t="str">
        <f>IF($B46="", "", IF(AND($B46&gt;='Client Report'!$BA$3, $B46&lt;='Client Report'!$BA$4), "X", ""))</f>
        <v/>
      </c>
      <c r="AC46" s="25" t="str">
        <f>IF($O46="", "", IF('Client Report'!$AG$3="", "X", IF(Expenses!$C46='Client Report'!$AG$3, "X", "")))</f>
        <v/>
      </c>
      <c r="AD46" s="66" t="str">
        <f t="shared" si="9"/>
        <v/>
      </c>
      <c r="AE46" s="25" t="str">
        <f>IF($AD46="", "", COUNTIF($AD$11:$AD$2510, "&lt;"&amp;$AD46)+1+COUNTIF($AD$11:$AD46, $AD46)-1)</f>
        <v/>
      </c>
      <c r="AF46" s="25" t="str">
        <f t="shared" si="10"/>
        <v/>
      </c>
      <c r="AH46" s="25" t="str">
        <f>IF('Client List'!$B46="", "", 'Client List'!$B46)</f>
        <v/>
      </c>
    </row>
    <row r="47" spans="1:34" x14ac:dyDescent="0.25">
      <c r="A47" s="21"/>
      <c r="B47" s="80"/>
      <c r="C47" s="81"/>
      <c r="D47" s="82"/>
      <c r="E47" s="83"/>
      <c r="F47" s="83"/>
      <c r="G47" s="84"/>
      <c r="H47" s="85"/>
      <c r="I47" s="21"/>
      <c r="J47" s="39" t="str">
        <f t="shared" si="0"/>
        <v/>
      </c>
      <c r="K47" s="21"/>
      <c r="O47" s="25" t="str">
        <f t="shared" si="1"/>
        <v/>
      </c>
      <c r="P47" s="25" t="str">
        <f t="shared" si="2"/>
        <v/>
      </c>
      <c r="Q47" s="25" t="str">
        <f t="shared" si="3"/>
        <v/>
      </c>
      <c r="R47" s="25" t="str">
        <f>IF(COUNTIF($Q$11:$Q47, $Q47)&gt;1, "", $Q47)</f>
        <v/>
      </c>
      <c r="S47" s="58" t="str">
        <f t="shared" si="4"/>
        <v/>
      </c>
      <c r="T47" s="61" t="str">
        <f t="shared" si="5"/>
        <v/>
      </c>
      <c r="U47" s="58" t="str">
        <f t="shared" si="6"/>
        <v/>
      </c>
      <c r="W47" s="25" t="str">
        <f>IF(OR($P47="", NOT($U47="")), "", IF(COUNTIF($P$11:$P47, $P47)&gt;1, "", "X"))</f>
        <v/>
      </c>
      <c r="X47" s="25" t="str">
        <f t="shared" si="7"/>
        <v/>
      </c>
      <c r="Z47" s="25" t="str">
        <f t="shared" si="8"/>
        <v/>
      </c>
      <c r="AB47" s="25" t="str">
        <f>IF($B47="", "", IF(AND($B47&gt;='Client Report'!$BA$3, $B47&lt;='Client Report'!$BA$4), "X", ""))</f>
        <v/>
      </c>
      <c r="AC47" s="25" t="str">
        <f>IF($O47="", "", IF('Client Report'!$AG$3="", "X", IF(Expenses!$C47='Client Report'!$AG$3, "X", "")))</f>
        <v/>
      </c>
      <c r="AD47" s="66" t="str">
        <f t="shared" si="9"/>
        <v/>
      </c>
      <c r="AE47" s="25" t="str">
        <f>IF($AD47="", "", COUNTIF($AD$11:$AD$2510, "&lt;"&amp;$AD47)+1+COUNTIF($AD$11:$AD47, $AD47)-1)</f>
        <v/>
      </c>
      <c r="AF47" s="25" t="str">
        <f t="shared" si="10"/>
        <v/>
      </c>
      <c r="AH47" s="25" t="str">
        <f>IF('Client List'!$B47="", "", 'Client List'!$B47)</f>
        <v/>
      </c>
    </row>
    <row r="48" spans="1:34" x14ac:dyDescent="0.25">
      <c r="A48" s="21"/>
      <c r="B48" s="80"/>
      <c r="C48" s="81"/>
      <c r="D48" s="82"/>
      <c r="E48" s="83"/>
      <c r="F48" s="83"/>
      <c r="G48" s="84"/>
      <c r="H48" s="85"/>
      <c r="I48" s="21"/>
      <c r="J48" s="39" t="str">
        <f t="shared" si="0"/>
        <v/>
      </c>
      <c r="K48" s="21"/>
      <c r="O48" s="25" t="str">
        <f t="shared" si="1"/>
        <v/>
      </c>
      <c r="P48" s="25" t="str">
        <f t="shared" si="2"/>
        <v/>
      </c>
      <c r="Q48" s="25" t="str">
        <f t="shared" si="3"/>
        <v/>
      </c>
      <c r="R48" s="25" t="str">
        <f>IF(COUNTIF($Q$11:$Q48, $Q48)&gt;1, "", $Q48)</f>
        <v/>
      </c>
      <c r="S48" s="58" t="str">
        <f t="shared" si="4"/>
        <v/>
      </c>
      <c r="T48" s="61" t="str">
        <f t="shared" si="5"/>
        <v/>
      </c>
      <c r="U48" s="58" t="str">
        <f t="shared" si="6"/>
        <v/>
      </c>
      <c r="W48" s="25" t="str">
        <f>IF(OR($P48="", NOT($U48="")), "", IF(COUNTIF($P$11:$P48, $P48)&gt;1, "", "X"))</f>
        <v/>
      </c>
      <c r="X48" s="25" t="str">
        <f t="shared" si="7"/>
        <v/>
      </c>
      <c r="Z48" s="25" t="str">
        <f t="shared" si="8"/>
        <v/>
      </c>
      <c r="AB48" s="25" t="str">
        <f>IF($B48="", "", IF(AND($B48&gt;='Client Report'!$BA$3, $B48&lt;='Client Report'!$BA$4), "X", ""))</f>
        <v/>
      </c>
      <c r="AC48" s="25" t="str">
        <f>IF($O48="", "", IF('Client Report'!$AG$3="", "X", IF(Expenses!$C48='Client Report'!$AG$3, "X", "")))</f>
        <v/>
      </c>
      <c r="AD48" s="66" t="str">
        <f t="shared" si="9"/>
        <v/>
      </c>
      <c r="AE48" s="25" t="str">
        <f>IF($AD48="", "", COUNTIF($AD$11:$AD$2510, "&lt;"&amp;$AD48)+1+COUNTIF($AD$11:$AD48, $AD48)-1)</f>
        <v/>
      </c>
      <c r="AF48" s="25" t="str">
        <f t="shared" si="10"/>
        <v/>
      </c>
      <c r="AH48" s="25" t="str">
        <f>IF('Client List'!$B48="", "", 'Client List'!$B48)</f>
        <v/>
      </c>
    </row>
    <row r="49" spans="1:34" x14ac:dyDescent="0.25">
      <c r="A49" s="21"/>
      <c r="B49" s="80"/>
      <c r="C49" s="81"/>
      <c r="D49" s="82"/>
      <c r="E49" s="83"/>
      <c r="F49" s="83"/>
      <c r="G49" s="84"/>
      <c r="H49" s="85"/>
      <c r="I49" s="21"/>
      <c r="J49" s="39" t="str">
        <f t="shared" si="0"/>
        <v/>
      </c>
      <c r="K49" s="21"/>
      <c r="O49" s="25" t="str">
        <f t="shared" si="1"/>
        <v/>
      </c>
      <c r="P49" s="25" t="str">
        <f t="shared" si="2"/>
        <v/>
      </c>
      <c r="Q49" s="25" t="str">
        <f t="shared" si="3"/>
        <v/>
      </c>
      <c r="R49" s="25" t="str">
        <f>IF(COUNTIF($Q$11:$Q49, $Q49)&gt;1, "", $Q49)</f>
        <v/>
      </c>
      <c r="S49" s="58" t="str">
        <f t="shared" si="4"/>
        <v/>
      </c>
      <c r="T49" s="61" t="str">
        <f t="shared" si="5"/>
        <v/>
      </c>
      <c r="U49" s="58" t="str">
        <f t="shared" si="6"/>
        <v/>
      </c>
      <c r="W49" s="25" t="str">
        <f>IF(OR($P49="", NOT($U49="")), "", IF(COUNTIF($P$11:$P49, $P49)&gt;1, "", "X"))</f>
        <v/>
      </c>
      <c r="X49" s="25" t="str">
        <f t="shared" si="7"/>
        <v/>
      </c>
      <c r="Z49" s="25" t="str">
        <f t="shared" si="8"/>
        <v/>
      </c>
      <c r="AB49" s="25" t="str">
        <f>IF($B49="", "", IF(AND($B49&gt;='Client Report'!$BA$3, $B49&lt;='Client Report'!$BA$4), "X", ""))</f>
        <v/>
      </c>
      <c r="AC49" s="25" t="str">
        <f>IF($O49="", "", IF('Client Report'!$AG$3="", "X", IF(Expenses!$C49='Client Report'!$AG$3, "X", "")))</f>
        <v/>
      </c>
      <c r="AD49" s="66" t="str">
        <f t="shared" si="9"/>
        <v/>
      </c>
      <c r="AE49" s="25" t="str">
        <f>IF($AD49="", "", COUNTIF($AD$11:$AD$2510, "&lt;"&amp;$AD49)+1+COUNTIF($AD$11:$AD49, $AD49)-1)</f>
        <v/>
      </c>
      <c r="AF49" s="25" t="str">
        <f t="shared" si="10"/>
        <v/>
      </c>
      <c r="AH49" s="25" t="str">
        <f>IF('Client List'!$B49="", "", 'Client List'!$B49)</f>
        <v/>
      </c>
    </row>
    <row r="50" spans="1:34" x14ac:dyDescent="0.25">
      <c r="A50" s="21"/>
      <c r="B50" s="80"/>
      <c r="C50" s="81"/>
      <c r="D50" s="82"/>
      <c r="E50" s="83"/>
      <c r="F50" s="83"/>
      <c r="G50" s="84"/>
      <c r="H50" s="85"/>
      <c r="I50" s="21"/>
      <c r="J50" s="39" t="str">
        <f t="shared" si="0"/>
        <v/>
      </c>
      <c r="K50" s="21"/>
      <c r="O50" s="25" t="str">
        <f t="shared" si="1"/>
        <v/>
      </c>
      <c r="P50" s="25" t="str">
        <f t="shared" si="2"/>
        <v/>
      </c>
      <c r="Q50" s="25" t="str">
        <f t="shared" si="3"/>
        <v/>
      </c>
      <c r="R50" s="25" t="str">
        <f>IF(COUNTIF($Q$11:$Q50, $Q50)&gt;1, "", $Q50)</f>
        <v/>
      </c>
      <c r="S50" s="58" t="str">
        <f t="shared" si="4"/>
        <v/>
      </c>
      <c r="T50" s="61" t="str">
        <f t="shared" si="5"/>
        <v/>
      </c>
      <c r="U50" s="58" t="str">
        <f t="shared" si="6"/>
        <v/>
      </c>
      <c r="W50" s="25" t="str">
        <f>IF(OR($P50="", NOT($U50="")), "", IF(COUNTIF($P$11:$P50, $P50)&gt;1, "", "X"))</f>
        <v/>
      </c>
      <c r="X50" s="25" t="str">
        <f t="shared" si="7"/>
        <v/>
      </c>
      <c r="Z50" s="25" t="str">
        <f t="shared" si="8"/>
        <v/>
      </c>
      <c r="AB50" s="25" t="str">
        <f>IF($B50="", "", IF(AND($B50&gt;='Client Report'!$BA$3, $B50&lt;='Client Report'!$BA$4), "X", ""))</f>
        <v/>
      </c>
      <c r="AC50" s="25" t="str">
        <f>IF($O50="", "", IF('Client Report'!$AG$3="", "X", IF(Expenses!$C50='Client Report'!$AG$3, "X", "")))</f>
        <v/>
      </c>
      <c r="AD50" s="66" t="str">
        <f t="shared" si="9"/>
        <v/>
      </c>
      <c r="AE50" s="25" t="str">
        <f>IF($AD50="", "", COUNTIF($AD$11:$AD$2510, "&lt;"&amp;$AD50)+1+COUNTIF($AD$11:$AD50, $AD50)-1)</f>
        <v/>
      </c>
      <c r="AF50" s="25" t="str">
        <f t="shared" si="10"/>
        <v/>
      </c>
      <c r="AH50" s="25" t="str">
        <f>IF('Client List'!$B50="", "", 'Client List'!$B50)</f>
        <v/>
      </c>
    </row>
    <row r="51" spans="1:34" x14ac:dyDescent="0.25">
      <c r="A51" s="21"/>
      <c r="B51" s="80"/>
      <c r="C51" s="81"/>
      <c r="D51" s="82"/>
      <c r="E51" s="83"/>
      <c r="F51" s="83"/>
      <c r="G51" s="84"/>
      <c r="H51" s="85"/>
      <c r="I51" s="21"/>
      <c r="J51" s="39" t="str">
        <f t="shared" si="0"/>
        <v/>
      </c>
      <c r="K51" s="21"/>
      <c r="O51" s="25" t="str">
        <f t="shared" si="1"/>
        <v/>
      </c>
      <c r="P51" s="25" t="str">
        <f t="shared" si="2"/>
        <v/>
      </c>
      <c r="Q51" s="25" t="str">
        <f t="shared" si="3"/>
        <v/>
      </c>
      <c r="R51" s="25" t="str">
        <f>IF(COUNTIF($Q$11:$Q51, $Q51)&gt;1, "", $Q51)</f>
        <v/>
      </c>
      <c r="S51" s="58" t="str">
        <f t="shared" si="4"/>
        <v/>
      </c>
      <c r="T51" s="61" t="str">
        <f t="shared" si="5"/>
        <v/>
      </c>
      <c r="U51" s="58" t="str">
        <f t="shared" si="6"/>
        <v/>
      </c>
      <c r="W51" s="25" t="str">
        <f>IF(OR($P51="", NOT($U51="")), "", IF(COUNTIF($P$11:$P51, $P51)&gt;1, "", "X"))</f>
        <v/>
      </c>
      <c r="X51" s="25" t="str">
        <f t="shared" si="7"/>
        <v/>
      </c>
      <c r="Z51" s="25" t="str">
        <f t="shared" si="8"/>
        <v/>
      </c>
      <c r="AB51" s="25" t="str">
        <f>IF($B51="", "", IF(AND($B51&gt;='Client Report'!$BA$3, $B51&lt;='Client Report'!$BA$4), "X", ""))</f>
        <v/>
      </c>
      <c r="AC51" s="25" t="str">
        <f>IF($O51="", "", IF('Client Report'!$AG$3="", "X", IF(Expenses!$C51='Client Report'!$AG$3, "X", "")))</f>
        <v/>
      </c>
      <c r="AD51" s="66" t="str">
        <f t="shared" si="9"/>
        <v/>
      </c>
      <c r="AE51" s="25" t="str">
        <f>IF($AD51="", "", COUNTIF($AD$11:$AD$2510, "&lt;"&amp;$AD51)+1+COUNTIF($AD$11:$AD51, $AD51)-1)</f>
        <v/>
      </c>
      <c r="AF51" s="25" t="str">
        <f t="shared" si="10"/>
        <v/>
      </c>
      <c r="AH51" s="25" t="str">
        <f>IF('Client List'!$B51="", "", 'Client List'!$B51)</f>
        <v/>
      </c>
    </row>
    <row r="52" spans="1:34" x14ac:dyDescent="0.25">
      <c r="A52" s="21"/>
      <c r="B52" s="80"/>
      <c r="C52" s="81"/>
      <c r="D52" s="82"/>
      <c r="E52" s="83"/>
      <c r="F52" s="83"/>
      <c r="G52" s="84"/>
      <c r="H52" s="85"/>
      <c r="I52" s="21"/>
      <c r="J52" s="39" t="str">
        <f t="shared" si="0"/>
        <v/>
      </c>
      <c r="K52" s="21"/>
      <c r="O52" s="25" t="str">
        <f t="shared" si="1"/>
        <v/>
      </c>
      <c r="P52" s="25" t="str">
        <f t="shared" si="2"/>
        <v/>
      </c>
      <c r="Q52" s="25" t="str">
        <f t="shared" si="3"/>
        <v/>
      </c>
      <c r="R52" s="25" t="str">
        <f>IF(COUNTIF($Q$11:$Q52, $Q52)&gt;1, "", $Q52)</f>
        <v/>
      </c>
      <c r="S52" s="58" t="str">
        <f t="shared" si="4"/>
        <v/>
      </c>
      <c r="T52" s="61" t="str">
        <f t="shared" si="5"/>
        <v/>
      </c>
      <c r="U52" s="58" t="str">
        <f t="shared" si="6"/>
        <v/>
      </c>
      <c r="W52" s="25" t="str">
        <f>IF(OR($P52="", NOT($U52="")), "", IF(COUNTIF($P$11:$P52, $P52)&gt;1, "", "X"))</f>
        <v/>
      </c>
      <c r="X52" s="25" t="str">
        <f t="shared" si="7"/>
        <v/>
      </c>
      <c r="Z52" s="25" t="str">
        <f t="shared" si="8"/>
        <v/>
      </c>
      <c r="AB52" s="25" t="str">
        <f>IF($B52="", "", IF(AND($B52&gt;='Client Report'!$BA$3, $B52&lt;='Client Report'!$BA$4), "X", ""))</f>
        <v/>
      </c>
      <c r="AC52" s="25" t="str">
        <f>IF($O52="", "", IF('Client Report'!$AG$3="", "X", IF(Expenses!$C52='Client Report'!$AG$3, "X", "")))</f>
        <v/>
      </c>
      <c r="AD52" s="66" t="str">
        <f t="shared" si="9"/>
        <v/>
      </c>
      <c r="AE52" s="25" t="str">
        <f>IF($AD52="", "", COUNTIF($AD$11:$AD$2510, "&lt;"&amp;$AD52)+1+COUNTIF($AD$11:$AD52, $AD52)-1)</f>
        <v/>
      </c>
      <c r="AF52" s="25" t="str">
        <f t="shared" si="10"/>
        <v/>
      </c>
      <c r="AH52" s="25" t="str">
        <f>IF('Client List'!$B52="", "", 'Client List'!$B52)</f>
        <v/>
      </c>
    </row>
    <row r="53" spans="1:34" x14ac:dyDescent="0.25">
      <c r="A53" s="21"/>
      <c r="B53" s="80"/>
      <c r="C53" s="81"/>
      <c r="D53" s="82"/>
      <c r="E53" s="83"/>
      <c r="F53" s="83"/>
      <c r="G53" s="84"/>
      <c r="H53" s="85"/>
      <c r="I53" s="21"/>
      <c r="J53" s="39" t="str">
        <f t="shared" si="0"/>
        <v/>
      </c>
      <c r="K53" s="21"/>
      <c r="O53" s="25" t="str">
        <f t="shared" si="1"/>
        <v/>
      </c>
      <c r="P53" s="25" t="str">
        <f t="shared" si="2"/>
        <v/>
      </c>
      <c r="Q53" s="25" t="str">
        <f t="shared" si="3"/>
        <v/>
      </c>
      <c r="R53" s="25" t="str">
        <f>IF(COUNTIF($Q$11:$Q53, $Q53)&gt;1, "", $Q53)</f>
        <v/>
      </c>
      <c r="S53" s="58" t="str">
        <f t="shared" si="4"/>
        <v/>
      </c>
      <c r="T53" s="61" t="str">
        <f t="shared" si="5"/>
        <v/>
      </c>
      <c r="U53" s="58" t="str">
        <f t="shared" si="6"/>
        <v/>
      </c>
      <c r="W53" s="25" t="str">
        <f>IF(OR($P53="", NOT($U53="")), "", IF(COUNTIF($P$11:$P53, $P53)&gt;1, "", "X"))</f>
        <v/>
      </c>
      <c r="X53" s="25" t="str">
        <f t="shared" si="7"/>
        <v/>
      </c>
      <c r="Z53" s="25" t="str">
        <f t="shared" si="8"/>
        <v/>
      </c>
      <c r="AB53" s="25" t="str">
        <f>IF($B53="", "", IF(AND($B53&gt;='Client Report'!$BA$3, $B53&lt;='Client Report'!$BA$4), "X", ""))</f>
        <v/>
      </c>
      <c r="AC53" s="25" t="str">
        <f>IF($O53="", "", IF('Client Report'!$AG$3="", "X", IF(Expenses!$C53='Client Report'!$AG$3, "X", "")))</f>
        <v/>
      </c>
      <c r="AD53" s="66" t="str">
        <f t="shared" si="9"/>
        <v/>
      </c>
      <c r="AE53" s="25" t="str">
        <f>IF($AD53="", "", COUNTIF($AD$11:$AD$2510, "&lt;"&amp;$AD53)+1+COUNTIF($AD$11:$AD53, $AD53)-1)</f>
        <v/>
      </c>
      <c r="AF53" s="25" t="str">
        <f t="shared" si="10"/>
        <v/>
      </c>
      <c r="AH53" s="25" t="str">
        <f>IF('Client List'!$B53="", "", 'Client List'!$B53)</f>
        <v/>
      </c>
    </row>
    <row r="54" spans="1:34" x14ac:dyDescent="0.25">
      <c r="A54" s="21"/>
      <c r="B54" s="80"/>
      <c r="C54" s="81"/>
      <c r="D54" s="82"/>
      <c r="E54" s="83"/>
      <c r="F54" s="83"/>
      <c r="G54" s="84"/>
      <c r="H54" s="85"/>
      <c r="I54" s="21"/>
      <c r="J54" s="39" t="str">
        <f t="shared" si="0"/>
        <v/>
      </c>
      <c r="K54" s="21"/>
      <c r="O54" s="25" t="str">
        <f t="shared" si="1"/>
        <v/>
      </c>
      <c r="P54" s="25" t="str">
        <f t="shared" si="2"/>
        <v/>
      </c>
      <c r="Q54" s="25" t="str">
        <f t="shared" si="3"/>
        <v/>
      </c>
      <c r="R54" s="25" t="str">
        <f>IF(COUNTIF($Q$11:$Q54, $Q54)&gt;1, "", $Q54)</f>
        <v/>
      </c>
      <c r="S54" s="58" t="str">
        <f t="shared" si="4"/>
        <v/>
      </c>
      <c r="T54" s="61" t="str">
        <f t="shared" si="5"/>
        <v/>
      </c>
      <c r="U54" s="58" t="str">
        <f t="shared" si="6"/>
        <v/>
      </c>
      <c r="W54" s="25" t="str">
        <f>IF(OR($P54="", NOT($U54="")), "", IF(COUNTIF($P$11:$P54, $P54)&gt;1, "", "X"))</f>
        <v/>
      </c>
      <c r="X54" s="25" t="str">
        <f t="shared" si="7"/>
        <v/>
      </c>
      <c r="Z54" s="25" t="str">
        <f t="shared" si="8"/>
        <v/>
      </c>
      <c r="AB54" s="25" t="str">
        <f>IF($B54="", "", IF(AND($B54&gt;='Client Report'!$BA$3, $B54&lt;='Client Report'!$BA$4), "X", ""))</f>
        <v/>
      </c>
      <c r="AC54" s="25" t="str">
        <f>IF($O54="", "", IF('Client Report'!$AG$3="", "X", IF(Expenses!$C54='Client Report'!$AG$3, "X", "")))</f>
        <v/>
      </c>
      <c r="AD54" s="66" t="str">
        <f t="shared" si="9"/>
        <v/>
      </c>
      <c r="AE54" s="25" t="str">
        <f>IF($AD54="", "", COUNTIF($AD$11:$AD$2510, "&lt;"&amp;$AD54)+1+COUNTIF($AD$11:$AD54, $AD54)-1)</f>
        <v/>
      </c>
      <c r="AF54" s="25" t="str">
        <f t="shared" si="10"/>
        <v/>
      </c>
      <c r="AH54" s="25" t="str">
        <f>IF('Client List'!$B54="", "", 'Client List'!$B54)</f>
        <v/>
      </c>
    </row>
    <row r="55" spans="1:34" x14ac:dyDescent="0.25">
      <c r="A55" s="21"/>
      <c r="B55" s="80"/>
      <c r="C55" s="81"/>
      <c r="D55" s="82"/>
      <c r="E55" s="83"/>
      <c r="F55" s="83"/>
      <c r="G55" s="84"/>
      <c r="H55" s="85"/>
      <c r="I55" s="21"/>
      <c r="J55" s="39" t="str">
        <f t="shared" si="0"/>
        <v/>
      </c>
      <c r="K55" s="21"/>
      <c r="O55" s="25" t="str">
        <f t="shared" si="1"/>
        <v/>
      </c>
      <c r="P55" s="25" t="str">
        <f t="shared" si="2"/>
        <v/>
      </c>
      <c r="Q55" s="25" t="str">
        <f t="shared" si="3"/>
        <v/>
      </c>
      <c r="R55" s="25" t="str">
        <f>IF(COUNTIF($Q$11:$Q55, $Q55)&gt;1, "", $Q55)</f>
        <v/>
      </c>
      <c r="S55" s="58" t="str">
        <f t="shared" si="4"/>
        <v/>
      </c>
      <c r="T55" s="61" t="str">
        <f t="shared" si="5"/>
        <v/>
      </c>
      <c r="U55" s="58" t="str">
        <f t="shared" si="6"/>
        <v/>
      </c>
      <c r="W55" s="25" t="str">
        <f>IF(OR($P55="", NOT($U55="")), "", IF(COUNTIF($P$11:$P55, $P55)&gt;1, "", "X"))</f>
        <v/>
      </c>
      <c r="X55" s="25" t="str">
        <f t="shared" si="7"/>
        <v/>
      </c>
      <c r="Z55" s="25" t="str">
        <f t="shared" si="8"/>
        <v/>
      </c>
      <c r="AB55" s="25" t="str">
        <f>IF($B55="", "", IF(AND($B55&gt;='Client Report'!$BA$3, $B55&lt;='Client Report'!$BA$4), "X", ""))</f>
        <v/>
      </c>
      <c r="AC55" s="25" t="str">
        <f>IF($O55="", "", IF('Client Report'!$AG$3="", "X", IF(Expenses!$C55='Client Report'!$AG$3, "X", "")))</f>
        <v/>
      </c>
      <c r="AD55" s="66" t="str">
        <f t="shared" si="9"/>
        <v/>
      </c>
      <c r="AE55" s="25" t="str">
        <f>IF($AD55="", "", COUNTIF($AD$11:$AD$2510, "&lt;"&amp;$AD55)+1+COUNTIF($AD$11:$AD55, $AD55)-1)</f>
        <v/>
      </c>
      <c r="AF55" s="25" t="str">
        <f t="shared" si="10"/>
        <v/>
      </c>
      <c r="AH55" s="25" t="str">
        <f>IF('Client List'!$B55="", "", 'Client List'!$B55)</f>
        <v/>
      </c>
    </row>
    <row r="56" spans="1:34" x14ac:dyDescent="0.25">
      <c r="A56" s="21"/>
      <c r="B56" s="80"/>
      <c r="C56" s="81"/>
      <c r="D56" s="82"/>
      <c r="E56" s="83"/>
      <c r="F56" s="83"/>
      <c r="G56" s="84"/>
      <c r="H56" s="85"/>
      <c r="I56" s="21"/>
      <c r="J56" s="39" t="str">
        <f t="shared" si="0"/>
        <v/>
      </c>
      <c r="K56" s="21"/>
      <c r="O56" s="25" t="str">
        <f t="shared" si="1"/>
        <v/>
      </c>
      <c r="P56" s="25" t="str">
        <f t="shared" si="2"/>
        <v/>
      </c>
      <c r="Q56" s="25" t="str">
        <f t="shared" si="3"/>
        <v/>
      </c>
      <c r="R56" s="25" t="str">
        <f>IF(COUNTIF($Q$11:$Q56, $Q56)&gt;1, "", $Q56)</f>
        <v/>
      </c>
      <c r="S56" s="58" t="str">
        <f t="shared" si="4"/>
        <v/>
      </c>
      <c r="T56" s="61" t="str">
        <f t="shared" si="5"/>
        <v/>
      </c>
      <c r="U56" s="58" t="str">
        <f t="shared" si="6"/>
        <v/>
      </c>
      <c r="W56" s="25" t="str">
        <f>IF(OR($P56="", NOT($U56="")), "", IF(COUNTIF($P$11:$P56, $P56)&gt;1, "", "X"))</f>
        <v/>
      </c>
      <c r="X56" s="25" t="str">
        <f t="shared" si="7"/>
        <v/>
      </c>
      <c r="Z56" s="25" t="str">
        <f t="shared" si="8"/>
        <v/>
      </c>
      <c r="AB56" s="25" t="str">
        <f>IF($B56="", "", IF(AND($B56&gt;='Client Report'!$BA$3, $B56&lt;='Client Report'!$BA$4), "X", ""))</f>
        <v/>
      </c>
      <c r="AC56" s="25" t="str">
        <f>IF($O56="", "", IF('Client Report'!$AG$3="", "X", IF(Expenses!$C56='Client Report'!$AG$3, "X", "")))</f>
        <v/>
      </c>
      <c r="AD56" s="66" t="str">
        <f t="shared" si="9"/>
        <v/>
      </c>
      <c r="AE56" s="25" t="str">
        <f>IF($AD56="", "", COUNTIF($AD$11:$AD$2510, "&lt;"&amp;$AD56)+1+COUNTIF($AD$11:$AD56, $AD56)-1)</f>
        <v/>
      </c>
      <c r="AF56" s="25" t="str">
        <f t="shared" si="10"/>
        <v/>
      </c>
      <c r="AH56" s="25" t="str">
        <f>IF('Client List'!$B56="", "", 'Client List'!$B56)</f>
        <v/>
      </c>
    </row>
    <row r="57" spans="1:34" x14ac:dyDescent="0.25">
      <c r="A57" s="21"/>
      <c r="B57" s="80"/>
      <c r="C57" s="81"/>
      <c r="D57" s="82"/>
      <c r="E57" s="83"/>
      <c r="F57" s="83"/>
      <c r="G57" s="84"/>
      <c r="H57" s="85"/>
      <c r="I57" s="21"/>
      <c r="J57" s="39" t="str">
        <f t="shared" si="0"/>
        <v/>
      </c>
      <c r="K57" s="21"/>
      <c r="O57" s="25" t="str">
        <f t="shared" si="1"/>
        <v/>
      </c>
      <c r="P57" s="25" t="str">
        <f t="shared" si="2"/>
        <v/>
      </c>
      <c r="Q57" s="25" t="str">
        <f t="shared" si="3"/>
        <v/>
      </c>
      <c r="R57" s="25" t="str">
        <f>IF(COUNTIF($Q$11:$Q57, $Q57)&gt;1, "", $Q57)</f>
        <v/>
      </c>
      <c r="S57" s="58" t="str">
        <f t="shared" si="4"/>
        <v/>
      </c>
      <c r="T57" s="61" t="str">
        <f t="shared" si="5"/>
        <v/>
      </c>
      <c r="U57" s="58" t="str">
        <f t="shared" si="6"/>
        <v/>
      </c>
      <c r="W57" s="25" t="str">
        <f>IF(OR($P57="", NOT($U57="")), "", IF(COUNTIF($P$11:$P57, $P57)&gt;1, "", "X"))</f>
        <v/>
      </c>
      <c r="X57" s="25" t="str">
        <f t="shared" si="7"/>
        <v/>
      </c>
      <c r="Z57" s="25" t="str">
        <f t="shared" si="8"/>
        <v/>
      </c>
      <c r="AB57" s="25" t="str">
        <f>IF($B57="", "", IF(AND($B57&gt;='Client Report'!$BA$3, $B57&lt;='Client Report'!$BA$4), "X", ""))</f>
        <v/>
      </c>
      <c r="AC57" s="25" t="str">
        <f>IF($O57="", "", IF('Client Report'!$AG$3="", "X", IF(Expenses!$C57='Client Report'!$AG$3, "X", "")))</f>
        <v/>
      </c>
      <c r="AD57" s="66" t="str">
        <f t="shared" si="9"/>
        <v/>
      </c>
      <c r="AE57" s="25" t="str">
        <f>IF($AD57="", "", COUNTIF($AD$11:$AD$2510, "&lt;"&amp;$AD57)+1+COUNTIF($AD$11:$AD57, $AD57)-1)</f>
        <v/>
      </c>
      <c r="AF57" s="25" t="str">
        <f t="shared" si="10"/>
        <v/>
      </c>
      <c r="AH57" s="25" t="str">
        <f>IF('Client List'!$B57="", "", 'Client List'!$B57)</f>
        <v/>
      </c>
    </row>
    <row r="58" spans="1:34" x14ac:dyDescent="0.25">
      <c r="A58" s="21"/>
      <c r="B58" s="80"/>
      <c r="C58" s="81"/>
      <c r="D58" s="82"/>
      <c r="E58" s="83"/>
      <c r="F58" s="83"/>
      <c r="G58" s="84"/>
      <c r="H58" s="85"/>
      <c r="I58" s="21"/>
      <c r="J58" s="39" t="str">
        <f t="shared" si="0"/>
        <v/>
      </c>
      <c r="K58" s="21"/>
      <c r="O58" s="25" t="str">
        <f t="shared" si="1"/>
        <v/>
      </c>
      <c r="P58" s="25" t="str">
        <f t="shared" si="2"/>
        <v/>
      </c>
      <c r="Q58" s="25" t="str">
        <f t="shared" si="3"/>
        <v/>
      </c>
      <c r="R58" s="25" t="str">
        <f>IF(COUNTIF($Q$11:$Q58, $Q58)&gt;1, "", $Q58)</f>
        <v/>
      </c>
      <c r="S58" s="58" t="str">
        <f t="shared" si="4"/>
        <v/>
      </c>
      <c r="T58" s="61" t="str">
        <f t="shared" si="5"/>
        <v/>
      </c>
      <c r="U58" s="58" t="str">
        <f t="shared" si="6"/>
        <v/>
      </c>
      <c r="W58" s="25" t="str">
        <f>IF(OR($P58="", NOT($U58="")), "", IF(COUNTIF($P$11:$P58, $P58)&gt;1, "", "X"))</f>
        <v/>
      </c>
      <c r="X58" s="25" t="str">
        <f t="shared" si="7"/>
        <v/>
      </c>
      <c r="Z58" s="25" t="str">
        <f t="shared" si="8"/>
        <v/>
      </c>
      <c r="AB58" s="25" t="str">
        <f>IF($B58="", "", IF(AND($B58&gt;='Client Report'!$BA$3, $B58&lt;='Client Report'!$BA$4), "X", ""))</f>
        <v/>
      </c>
      <c r="AC58" s="25" t="str">
        <f>IF($O58="", "", IF('Client Report'!$AG$3="", "X", IF(Expenses!$C58='Client Report'!$AG$3, "X", "")))</f>
        <v/>
      </c>
      <c r="AD58" s="66" t="str">
        <f t="shared" si="9"/>
        <v/>
      </c>
      <c r="AE58" s="25" t="str">
        <f>IF($AD58="", "", COUNTIF($AD$11:$AD$2510, "&lt;"&amp;$AD58)+1+COUNTIF($AD$11:$AD58, $AD58)-1)</f>
        <v/>
      </c>
      <c r="AF58" s="25" t="str">
        <f t="shared" si="10"/>
        <v/>
      </c>
      <c r="AH58" s="25" t="str">
        <f>IF('Client List'!$B58="", "", 'Client List'!$B58)</f>
        <v/>
      </c>
    </row>
    <row r="59" spans="1:34" x14ac:dyDescent="0.25">
      <c r="A59" s="21"/>
      <c r="B59" s="80"/>
      <c r="C59" s="81"/>
      <c r="D59" s="82"/>
      <c r="E59" s="83"/>
      <c r="F59" s="83"/>
      <c r="G59" s="84"/>
      <c r="H59" s="85"/>
      <c r="I59" s="21"/>
      <c r="J59" s="39" t="str">
        <f t="shared" si="0"/>
        <v/>
      </c>
      <c r="K59" s="21"/>
      <c r="O59" s="25" t="str">
        <f t="shared" si="1"/>
        <v/>
      </c>
      <c r="P59" s="25" t="str">
        <f t="shared" si="2"/>
        <v/>
      </c>
      <c r="Q59" s="25" t="str">
        <f t="shared" si="3"/>
        <v/>
      </c>
      <c r="R59" s="25" t="str">
        <f>IF(COUNTIF($Q$11:$Q59, $Q59)&gt;1, "", $Q59)</f>
        <v/>
      </c>
      <c r="S59" s="58" t="str">
        <f t="shared" si="4"/>
        <v/>
      </c>
      <c r="T59" s="61" t="str">
        <f t="shared" si="5"/>
        <v/>
      </c>
      <c r="U59" s="58" t="str">
        <f t="shared" si="6"/>
        <v/>
      </c>
      <c r="W59" s="25" t="str">
        <f>IF(OR($P59="", NOT($U59="")), "", IF(COUNTIF($P$11:$P59, $P59)&gt;1, "", "X"))</f>
        <v/>
      </c>
      <c r="X59" s="25" t="str">
        <f t="shared" si="7"/>
        <v/>
      </c>
      <c r="Z59" s="25" t="str">
        <f t="shared" si="8"/>
        <v/>
      </c>
      <c r="AB59" s="25" t="str">
        <f>IF($B59="", "", IF(AND($B59&gt;='Client Report'!$BA$3, $B59&lt;='Client Report'!$BA$4), "X", ""))</f>
        <v/>
      </c>
      <c r="AC59" s="25" t="str">
        <f>IF($O59="", "", IF('Client Report'!$AG$3="", "X", IF(Expenses!$C59='Client Report'!$AG$3, "X", "")))</f>
        <v/>
      </c>
      <c r="AD59" s="66" t="str">
        <f t="shared" si="9"/>
        <v/>
      </c>
      <c r="AE59" s="25" t="str">
        <f>IF($AD59="", "", COUNTIF($AD$11:$AD$2510, "&lt;"&amp;$AD59)+1+COUNTIF($AD$11:$AD59, $AD59)-1)</f>
        <v/>
      </c>
      <c r="AF59" s="25" t="str">
        <f t="shared" si="10"/>
        <v/>
      </c>
      <c r="AH59" s="25" t="str">
        <f>IF('Client List'!$B59="", "", 'Client List'!$B59)</f>
        <v/>
      </c>
    </row>
    <row r="60" spans="1:34" x14ac:dyDescent="0.25">
      <c r="A60" s="21"/>
      <c r="B60" s="80"/>
      <c r="C60" s="81"/>
      <c r="D60" s="82"/>
      <c r="E60" s="83"/>
      <c r="F60" s="83"/>
      <c r="G60" s="84"/>
      <c r="H60" s="85"/>
      <c r="I60" s="21"/>
      <c r="J60" s="39" t="str">
        <f t="shared" si="0"/>
        <v/>
      </c>
      <c r="K60" s="21"/>
      <c r="O60" s="25" t="str">
        <f t="shared" si="1"/>
        <v/>
      </c>
      <c r="P60" s="25" t="str">
        <f t="shared" si="2"/>
        <v/>
      </c>
      <c r="Q60" s="25" t="str">
        <f t="shared" si="3"/>
        <v/>
      </c>
      <c r="R60" s="25" t="str">
        <f>IF(COUNTIF($Q$11:$Q60, $Q60)&gt;1, "", $Q60)</f>
        <v/>
      </c>
      <c r="S60" s="58" t="str">
        <f t="shared" si="4"/>
        <v/>
      </c>
      <c r="T60" s="61" t="str">
        <f t="shared" si="5"/>
        <v/>
      </c>
      <c r="U60" s="58" t="str">
        <f t="shared" si="6"/>
        <v/>
      </c>
      <c r="W60" s="25" t="str">
        <f>IF(OR($P60="", NOT($U60="")), "", IF(COUNTIF($P$11:$P60, $P60)&gt;1, "", "X"))</f>
        <v/>
      </c>
      <c r="X60" s="25" t="str">
        <f t="shared" si="7"/>
        <v/>
      </c>
      <c r="Z60" s="25" t="str">
        <f t="shared" si="8"/>
        <v/>
      </c>
      <c r="AB60" s="25" t="str">
        <f>IF($B60="", "", IF(AND($B60&gt;='Client Report'!$BA$3, $B60&lt;='Client Report'!$BA$4), "X", ""))</f>
        <v/>
      </c>
      <c r="AC60" s="25" t="str">
        <f>IF($O60="", "", IF('Client Report'!$AG$3="", "X", IF(Expenses!$C60='Client Report'!$AG$3, "X", "")))</f>
        <v/>
      </c>
      <c r="AD60" s="66" t="str">
        <f t="shared" si="9"/>
        <v/>
      </c>
      <c r="AE60" s="25" t="str">
        <f>IF($AD60="", "", COUNTIF($AD$11:$AD$2510, "&lt;"&amp;$AD60)+1+COUNTIF($AD$11:$AD60, $AD60)-1)</f>
        <v/>
      </c>
      <c r="AF60" s="25" t="str">
        <f t="shared" si="10"/>
        <v/>
      </c>
      <c r="AH60" s="25" t="str">
        <f>IF('Client List'!$B60="", "", 'Client List'!$B60)</f>
        <v/>
      </c>
    </row>
    <row r="61" spans="1:34" x14ac:dyDescent="0.25">
      <c r="A61" s="21"/>
      <c r="B61" s="80"/>
      <c r="C61" s="81"/>
      <c r="D61" s="82"/>
      <c r="E61" s="83"/>
      <c r="F61" s="83"/>
      <c r="G61" s="84"/>
      <c r="H61" s="85"/>
      <c r="I61" s="21"/>
      <c r="J61" s="39" t="str">
        <f t="shared" si="0"/>
        <v/>
      </c>
      <c r="K61" s="21"/>
      <c r="O61" s="25" t="str">
        <f t="shared" si="1"/>
        <v/>
      </c>
      <c r="P61" s="25" t="str">
        <f t="shared" si="2"/>
        <v/>
      </c>
      <c r="Q61" s="25" t="str">
        <f t="shared" si="3"/>
        <v/>
      </c>
      <c r="R61" s="25" t="str">
        <f>IF(COUNTIF($Q$11:$Q61, $Q61)&gt;1, "", $Q61)</f>
        <v/>
      </c>
      <c r="S61" s="58" t="str">
        <f t="shared" si="4"/>
        <v/>
      </c>
      <c r="T61" s="61" t="str">
        <f t="shared" si="5"/>
        <v/>
      </c>
      <c r="U61" s="58" t="str">
        <f t="shared" si="6"/>
        <v/>
      </c>
      <c r="W61" s="25" t="str">
        <f>IF(OR($P61="", NOT($U61="")), "", IF(COUNTIF($P$11:$P61, $P61)&gt;1, "", "X"))</f>
        <v/>
      </c>
      <c r="X61" s="25" t="str">
        <f t="shared" si="7"/>
        <v/>
      </c>
      <c r="Z61" s="25" t="str">
        <f t="shared" si="8"/>
        <v/>
      </c>
      <c r="AB61" s="25" t="str">
        <f>IF($B61="", "", IF(AND($B61&gt;='Client Report'!$BA$3, $B61&lt;='Client Report'!$BA$4), "X", ""))</f>
        <v/>
      </c>
      <c r="AC61" s="25" t="str">
        <f>IF($O61="", "", IF('Client Report'!$AG$3="", "X", IF(Expenses!$C61='Client Report'!$AG$3, "X", "")))</f>
        <v/>
      </c>
      <c r="AD61" s="66" t="str">
        <f t="shared" si="9"/>
        <v/>
      </c>
      <c r="AE61" s="25" t="str">
        <f>IF($AD61="", "", COUNTIF($AD$11:$AD$2510, "&lt;"&amp;$AD61)+1+COUNTIF($AD$11:$AD61, $AD61)-1)</f>
        <v/>
      </c>
      <c r="AF61" s="25" t="str">
        <f t="shared" si="10"/>
        <v/>
      </c>
      <c r="AH61" s="25" t="str">
        <f>IF('Client List'!$B61="", "", 'Client List'!$B61)</f>
        <v/>
      </c>
    </row>
    <row r="62" spans="1:34" x14ac:dyDescent="0.25">
      <c r="A62" s="21"/>
      <c r="B62" s="80"/>
      <c r="C62" s="81"/>
      <c r="D62" s="82"/>
      <c r="E62" s="83"/>
      <c r="F62" s="83"/>
      <c r="G62" s="84"/>
      <c r="H62" s="85"/>
      <c r="I62" s="21"/>
      <c r="J62" s="39" t="str">
        <f t="shared" si="0"/>
        <v/>
      </c>
      <c r="K62" s="21"/>
      <c r="O62" s="25" t="str">
        <f t="shared" si="1"/>
        <v/>
      </c>
      <c r="P62" s="25" t="str">
        <f t="shared" si="2"/>
        <v/>
      </c>
      <c r="Q62" s="25" t="str">
        <f t="shared" si="3"/>
        <v/>
      </c>
      <c r="R62" s="25" t="str">
        <f>IF(COUNTIF($Q$11:$Q62, $Q62)&gt;1, "", $Q62)</f>
        <v/>
      </c>
      <c r="S62" s="58" t="str">
        <f t="shared" si="4"/>
        <v/>
      </c>
      <c r="T62" s="61" t="str">
        <f t="shared" si="5"/>
        <v/>
      </c>
      <c r="U62" s="58" t="str">
        <f t="shared" si="6"/>
        <v/>
      </c>
      <c r="W62" s="25" t="str">
        <f>IF(OR($P62="", NOT($U62="")), "", IF(COUNTIF($P$11:$P62, $P62)&gt;1, "", "X"))</f>
        <v/>
      </c>
      <c r="X62" s="25" t="str">
        <f t="shared" si="7"/>
        <v/>
      </c>
      <c r="Z62" s="25" t="str">
        <f t="shared" si="8"/>
        <v/>
      </c>
      <c r="AB62" s="25" t="str">
        <f>IF($B62="", "", IF(AND($B62&gt;='Client Report'!$BA$3, $B62&lt;='Client Report'!$BA$4), "X", ""))</f>
        <v/>
      </c>
      <c r="AC62" s="25" t="str">
        <f>IF($O62="", "", IF('Client Report'!$AG$3="", "X", IF(Expenses!$C62='Client Report'!$AG$3, "X", "")))</f>
        <v/>
      </c>
      <c r="AD62" s="66" t="str">
        <f t="shared" si="9"/>
        <v/>
      </c>
      <c r="AE62" s="25" t="str">
        <f>IF($AD62="", "", COUNTIF($AD$11:$AD$2510, "&lt;"&amp;$AD62)+1+COUNTIF($AD$11:$AD62, $AD62)-1)</f>
        <v/>
      </c>
      <c r="AF62" s="25" t="str">
        <f t="shared" si="10"/>
        <v/>
      </c>
      <c r="AH62" s="25" t="str">
        <f>IF('Client List'!$B62="", "", 'Client List'!$B62)</f>
        <v/>
      </c>
    </row>
    <row r="63" spans="1:34" x14ac:dyDescent="0.25">
      <c r="A63" s="21"/>
      <c r="B63" s="80"/>
      <c r="C63" s="81"/>
      <c r="D63" s="82"/>
      <c r="E63" s="83"/>
      <c r="F63" s="83"/>
      <c r="G63" s="84"/>
      <c r="H63" s="85"/>
      <c r="I63" s="21"/>
      <c r="J63" s="39" t="str">
        <f t="shared" si="0"/>
        <v/>
      </c>
      <c r="K63" s="21"/>
      <c r="O63" s="25" t="str">
        <f t="shared" si="1"/>
        <v/>
      </c>
      <c r="P63" s="25" t="str">
        <f t="shared" si="2"/>
        <v/>
      </c>
      <c r="Q63" s="25" t="str">
        <f t="shared" si="3"/>
        <v/>
      </c>
      <c r="R63" s="25" t="str">
        <f>IF(COUNTIF($Q$11:$Q63, $Q63)&gt;1, "", $Q63)</f>
        <v/>
      </c>
      <c r="S63" s="58" t="str">
        <f t="shared" si="4"/>
        <v/>
      </c>
      <c r="T63" s="61" t="str">
        <f t="shared" si="5"/>
        <v/>
      </c>
      <c r="U63" s="58" t="str">
        <f t="shared" si="6"/>
        <v/>
      </c>
      <c r="W63" s="25" t="str">
        <f>IF(OR($P63="", NOT($U63="")), "", IF(COUNTIF($P$11:$P63, $P63)&gt;1, "", "X"))</f>
        <v/>
      </c>
      <c r="X63" s="25" t="str">
        <f t="shared" si="7"/>
        <v/>
      </c>
      <c r="Z63" s="25" t="str">
        <f t="shared" si="8"/>
        <v/>
      </c>
      <c r="AB63" s="25" t="str">
        <f>IF($B63="", "", IF(AND($B63&gt;='Client Report'!$BA$3, $B63&lt;='Client Report'!$BA$4), "X", ""))</f>
        <v/>
      </c>
      <c r="AC63" s="25" t="str">
        <f>IF($O63="", "", IF('Client Report'!$AG$3="", "X", IF(Expenses!$C63='Client Report'!$AG$3, "X", "")))</f>
        <v/>
      </c>
      <c r="AD63" s="66" t="str">
        <f t="shared" si="9"/>
        <v/>
      </c>
      <c r="AE63" s="25" t="str">
        <f>IF($AD63="", "", COUNTIF($AD$11:$AD$2510, "&lt;"&amp;$AD63)+1+COUNTIF($AD$11:$AD63, $AD63)-1)</f>
        <v/>
      </c>
      <c r="AF63" s="25" t="str">
        <f t="shared" si="10"/>
        <v/>
      </c>
      <c r="AH63" s="25" t="str">
        <f>IF('Client List'!$B63="", "", 'Client List'!$B63)</f>
        <v/>
      </c>
    </row>
    <row r="64" spans="1:34" x14ac:dyDescent="0.25">
      <c r="A64" s="21"/>
      <c r="B64" s="80"/>
      <c r="C64" s="81"/>
      <c r="D64" s="82"/>
      <c r="E64" s="83"/>
      <c r="F64" s="83"/>
      <c r="G64" s="84"/>
      <c r="H64" s="85"/>
      <c r="I64" s="21"/>
      <c r="J64" s="39" t="str">
        <f t="shared" si="0"/>
        <v/>
      </c>
      <c r="K64" s="21"/>
      <c r="O64" s="25" t="str">
        <f t="shared" si="1"/>
        <v/>
      </c>
      <c r="P64" s="25" t="str">
        <f t="shared" si="2"/>
        <v/>
      </c>
      <c r="Q64" s="25" t="str">
        <f t="shared" si="3"/>
        <v/>
      </c>
      <c r="R64" s="25" t="str">
        <f>IF(COUNTIF($Q$11:$Q64, $Q64)&gt;1, "", $Q64)</f>
        <v/>
      </c>
      <c r="S64" s="58" t="str">
        <f t="shared" si="4"/>
        <v/>
      </c>
      <c r="T64" s="61" t="str">
        <f t="shared" si="5"/>
        <v/>
      </c>
      <c r="U64" s="58" t="str">
        <f t="shared" si="6"/>
        <v/>
      </c>
      <c r="W64" s="25" t="str">
        <f>IF(OR($P64="", NOT($U64="")), "", IF(COUNTIF($P$11:$P64, $P64)&gt;1, "", "X"))</f>
        <v/>
      </c>
      <c r="X64" s="25" t="str">
        <f t="shared" si="7"/>
        <v/>
      </c>
      <c r="Z64" s="25" t="str">
        <f t="shared" si="8"/>
        <v/>
      </c>
      <c r="AB64" s="25" t="str">
        <f>IF($B64="", "", IF(AND($B64&gt;='Client Report'!$BA$3, $B64&lt;='Client Report'!$BA$4), "X", ""))</f>
        <v/>
      </c>
      <c r="AC64" s="25" t="str">
        <f>IF($O64="", "", IF('Client Report'!$AG$3="", "X", IF(Expenses!$C64='Client Report'!$AG$3, "X", "")))</f>
        <v/>
      </c>
      <c r="AD64" s="66" t="str">
        <f t="shared" si="9"/>
        <v/>
      </c>
      <c r="AE64" s="25" t="str">
        <f>IF($AD64="", "", COUNTIF($AD$11:$AD$2510, "&lt;"&amp;$AD64)+1+COUNTIF($AD$11:$AD64, $AD64)-1)</f>
        <v/>
      </c>
      <c r="AF64" s="25" t="str">
        <f t="shared" si="10"/>
        <v/>
      </c>
      <c r="AH64" s="25" t="str">
        <f>IF('Client List'!$B64="", "", 'Client List'!$B64)</f>
        <v/>
      </c>
    </row>
    <row r="65" spans="1:34" x14ac:dyDescent="0.25">
      <c r="A65" s="21"/>
      <c r="B65" s="80"/>
      <c r="C65" s="81"/>
      <c r="D65" s="82"/>
      <c r="E65" s="83"/>
      <c r="F65" s="83"/>
      <c r="G65" s="84"/>
      <c r="H65" s="85"/>
      <c r="I65" s="21"/>
      <c r="J65" s="39" t="str">
        <f t="shared" si="0"/>
        <v/>
      </c>
      <c r="K65" s="21"/>
      <c r="O65" s="25" t="str">
        <f t="shared" si="1"/>
        <v/>
      </c>
      <c r="P65" s="25" t="str">
        <f t="shared" si="2"/>
        <v/>
      </c>
      <c r="Q65" s="25" t="str">
        <f t="shared" si="3"/>
        <v/>
      </c>
      <c r="R65" s="25" t="str">
        <f>IF(COUNTIF($Q$11:$Q65, $Q65)&gt;1, "", $Q65)</f>
        <v/>
      </c>
      <c r="S65" s="58" t="str">
        <f t="shared" si="4"/>
        <v/>
      </c>
      <c r="T65" s="61" t="str">
        <f t="shared" si="5"/>
        <v/>
      </c>
      <c r="U65" s="58" t="str">
        <f t="shared" si="6"/>
        <v/>
      </c>
      <c r="W65" s="25" t="str">
        <f>IF(OR($P65="", NOT($U65="")), "", IF(COUNTIF($P$11:$P65, $P65)&gt;1, "", "X"))</f>
        <v/>
      </c>
      <c r="X65" s="25" t="str">
        <f t="shared" si="7"/>
        <v/>
      </c>
      <c r="Z65" s="25" t="str">
        <f t="shared" si="8"/>
        <v/>
      </c>
      <c r="AB65" s="25" t="str">
        <f>IF($B65="", "", IF(AND($B65&gt;='Client Report'!$BA$3, $B65&lt;='Client Report'!$BA$4), "X", ""))</f>
        <v/>
      </c>
      <c r="AC65" s="25" t="str">
        <f>IF($O65="", "", IF('Client Report'!$AG$3="", "X", IF(Expenses!$C65='Client Report'!$AG$3, "X", "")))</f>
        <v/>
      </c>
      <c r="AD65" s="66" t="str">
        <f t="shared" si="9"/>
        <v/>
      </c>
      <c r="AE65" s="25" t="str">
        <f>IF($AD65="", "", COUNTIF($AD$11:$AD$2510, "&lt;"&amp;$AD65)+1+COUNTIF($AD$11:$AD65, $AD65)-1)</f>
        <v/>
      </c>
      <c r="AF65" s="25" t="str">
        <f t="shared" si="10"/>
        <v/>
      </c>
      <c r="AH65" s="25" t="str">
        <f>IF('Client List'!$B65="", "", 'Client List'!$B65)</f>
        <v/>
      </c>
    </row>
    <row r="66" spans="1:34" x14ac:dyDescent="0.25">
      <c r="A66" s="21"/>
      <c r="B66" s="80"/>
      <c r="C66" s="81"/>
      <c r="D66" s="82"/>
      <c r="E66" s="83"/>
      <c r="F66" s="83"/>
      <c r="G66" s="84"/>
      <c r="H66" s="85"/>
      <c r="I66" s="21"/>
      <c r="J66" s="39" t="str">
        <f t="shared" si="0"/>
        <v/>
      </c>
      <c r="K66" s="21"/>
      <c r="O66" s="25" t="str">
        <f t="shared" si="1"/>
        <v/>
      </c>
      <c r="P66" s="25" t="str">
        <f t="shared" si="2"/>
        <v/>
      </c>
      <c r="Q66" s="25" t="str">
        <f t="shared" si="3"/>
        <v/>
      </c>
      <c r="R66" s="25" t="str">
        <f>IF(COUNTIF($Q$11:$Q66, $Q66)&gt;1, "", $Q66)</f>
        <v/>
      </c>
      <c r="S66" s="58" t="str">
        <f t="shared" si="4"/>
        <v/>
      </c>
      <c r="T66" s="61" t="str">
        <f t="shared" si="5"/>
        <v/>
      </c>
      <c r="U66" s="58" t="str">
        <f t="shared" si="6"/>
        <v/>
      </c>
      <c r="W66" s="25" t="str">
        <f>IF(OR($P66="", NOT($U66="")), "", IF(COUNTIF($P$11:$P66, $P66)&gt;1, "", "X"))</f>
        <v/>
      </c>
      <c r="X66" s="25" t="str">
        <f t="shared" si="7"/>
        <v/>
      </c>
      <c r="Z66" s="25" t="str">
        <f t="shared" si="8"/>
        <v/>
      </c>
      <c r="AB66" s="25" t="str">
        <f>IF($B66="", "", IF(AND($B66&gt;='Client Report'!$BA$3, $B66&lt;='Client Report'!$BA$4), "X", ""))</f>
        <v/>
      </c>
      <c r="AC66" s="25" t="str">
        <f>IF($O66="", "", IF('Client Report'!$AG$3="", "X", IF(Expenses!$C66='Client Report'!$AG$3, "X", "")))</f>
        <v/>
      </c>
      <c r="AD66" s="66" t="str">
        <f t="shared" si="9"/>
        <v/>
      </c>
      <c r="AE66" s="25" t="str">
        <f>IF($AD66="", "", COUNTIF($AD$11:$AD$2510, "&lt;"&amp;$AD66)+1+COUNTIF($AD$11:$AD66, $AD66)-1)</f>
        <v/>
      </c>
      <c r="AF66" s="25" t="str">
        <f t="shared" si="10"/>
        <v/>
      </c>
      <c r="AH66" s="25" t="str">
        <f>IF('Client List'!$B66="", "", 'Client List'!$B66)</f>
        <v/>
      </c>
    </row>
    <row r="67" spans="1:34" x14ac:dyDescent="0.25">
      <c r="A67" s="21"/>
      <c r="B67" s="80"/>
      <c r="C67" s="81"/>
      <c r="D67" s="82"/>
      <c r="E67" s="83"/>
      <c r="F67" s="83"/>
      <c r="G67" s="84"/>
      <c r="H67" s="85"/>
      <c r="I67" s="21"/>
      <c r="J67" s="39" t="str">
        <f t="shared" si="0"/>
        <v/>
      </c>
      <c r="K67" s="21"/>
      <c r="O67" s="25" t="str">
        <f t="shared" si="1"/>
        <v/>
      </c>
      <c r="P67" s="25" t="str">
        <f t="shared" si="2"/>
        <v/>
      </c>
      <c r="Q67" s="25" t="str">
        <f t="shared" si="3"/>
        <v/>
      </c>
      <c r="R67" s="25" t="str">
        <f>IF(COUNTIF($Q$11:$Q67, $Q67)&gt;1, "", $Q67)</f>
        <v/>
      </c>
      <c r="S67" s="58" t="str">
        <f t="shared" si="4"/>
        <v/>
      </c>
      <c r="T67" s="61" t="str">
        <f t="shared" si="5"/>
        <v/>
      </c>
      <c r="U67" s="58" t="str">
        <f t="shared" si="6"/>
        <v/>
      </c>
      <c r="W67" s="25" t="str">
        <f>IF(OR($P67="", NOT($U67="")), "", IF(COUNTIF($P$11:$P67, $P67)&gt;1, "", "X"))</f>
        <v/>
      </c>
      <c r="X67" s="25" t="str">
        <f t="shared" si="7"/>
        <v/>
      </c>
      <c r="Z67" s="25" t="str">
        <f t="shared" si="8"/>
        <v/>
      </c>
      <c r="AB67" s="25" t="str">
        <f>IF($B67="", "", IF(AND($B67&gt;='Client Report'!$BA$3, $B67&lt;='Client Report'!$BA$4), "X", ""))</f>
        <v/>
      </c>
      <c r="AC67" s="25" t="str">
        <f>IF($O67="", "", IF('Client Report'!$AG$3="", "X", IF(Expenses!$C67='Client Report'!$AG$3, "X", "")))</f>
        <v/>
      </c>
      <c r="AD67" s="66" t="str">
        <f t="shared" si="9"/>
        <v/>
      </c>
      <c r="AE67" s="25" t="str">
        <f>IF($AD67="", "", COUNTIF($AD$11:$AD$2510, "&lt;"&amp;$AD67)+1+COUNTIF($AD$11:$AD67, $AD67)-1)</f>
        <v/>
      </c>
      <c r="AF67" s="25" t="str">
        <f t="shared" si="10"/>
        <v/>
      </c>
      <c r="AH67" s="25" t="str">
        <f>IF('Client List'!$B67="", "", 'Client List'!$B67)</f>
        <v/>
      </c>
    </row>
    <row r="68" spans="1:34" x14ac:dyDescent="0.25">
      <c r="A68" s="21"/>
      <c r="B68" s="80"/>
      <c r="C68" s="81"/>
      <c r="D68" s="82"/>
      <c r="E68" s="83"/>
      <c r="F68" s="83"/>
      <c r="G68" s="84"/>
      <c r="H68" s="85"/>
      <c r="I68" s="21"/>
      <c r="J68" s="39" t="str">
        <f t="shared" si="0"/>
        <v/>
      </c>
      <c r="K68" s="21"/>
      <c r="O68" s="25" t="str">
        <f t="shared" si="1"/>
        <v/>
      </c>
      <c r="P68" s="25" t="str">
        <f t="shared" si="2"/>
        <v/>
      </c>
      <c r="Q68" s="25" t="str">
        <f t="shared" si="3"/>
        <v/>
      </c>
      <c r="R68" s="25" t="str">
        <f>IF(COUNTIF($Q$11:$Q68, $Q68)&gt;1, "", $Q68)</f>
        <v/>
      </c>
      <c r="S68" s="58" t="str">
        <f t="shared" si="4"/>
        <v/>
      </c>
      <c r="T68" s="61" t="str">
        <f t="shared" si="5"/>
        <v/>
      </c>
      <c r="U68" s="58" t="str">
        <f t="shared" si="6"/>
        <v/>
      </c>
      <c r="W68" s="25" t="str">
        <f>IF(OR($P68="", NOT($U68="")), "", IF(COUNTIF($P$11:$P68, $P68)&gt;1, "", "X"))</f>
        <v/>
      </c>
      <c r="X68" s="25" t="str">
        <f t="shared" si="7"/>
        <v/>
      </c>
      <c r="Z68" s="25" t="str">
        <f t="shared" si="8"/>
        <v/>
      </c>
      <c r="AB68" s="25" t="str">
        <f>IF($B68="", "", IF(AND($B68&gt;='Client Report'!$BA$3, $B68&lt;='Client Report'!$BA$4), "X", ""))</f>
        <v/>
      </c>
      <c r="AC68" s="25" t="str">
        <f>IF($O68="", "", IF('Client Report'!$AG$3="", "X", IF(Expenses!$C68='Client Report'!$AG$3, "X", "")))</f>
        <v/>
      </c>
      <c r="AD68" s="66" t="str">
        <f t="shared" si="9"/>
        <v/>
      </c>
      <c r="AE68" s="25" t="str">
        <f>IF($AD68="", "", COUNTIF($AD$11:$AD$2510, "&lt;"&amp;$AD68)+1+COUNTIF($AD$11:$AD68, $AD68)-1)</f>
        <v/>
      </c>
      <c r="AF68" s="25" t="str">
        <f t="shared" si="10"/>
        <v/>
      </c>
      <c r="AH68" s="25" t="str">
        <f>IF('Client List'!$B68="", "", 'Client List'!$B68)</f>
        <v/>
      </c>
    </row>
    <row r="69" spans="1:34" x14ac:dyDescent="0.25">
      <c r="A69" s="21"/>
      <c r="B69" s="80"/>
      <c r="C69" s="81"/>
      <c r="D69" s="82"/>
      <c r="E69" s="83"/>
      <c r="F69" s="83"/>
      <c r="G69" s="84"/>
      <c r="H69" s="85"/>
      <c r="I69" s="21"/>
      <c r="J69" s="39" t="str">
        <f t="shared" si="0"/>
        <v/>
      </c>
      <c r="K69" s="21"/>
      <c r="O69" s="25" t="str">
        <f t="shared" si="1"/>
        <v/>
      </c>
      <c r="P69" s="25" t="str">
        <f t="shared" si="2"/>
        <v/>
      </c>
      <c r="Q69" s="25" t="str">
        <f t="shared" si="3"/>
        <v/>
      </c>
      <c r="R69" s="25" t="str">
        <f>IF(COUNTIF($Q$11:$Q69, $Q69)&gt;1, "", $Q69)</f>
        <v/>
      </c>
      <c r="S69" s="58" t="str">
        <f t="shared" si="4"/>
        <v/>
      </c>
      <c r="T69" s="61" t="str">
        <f t="shared" si="5"/>
        <v/>
      </c>
      <c r="U69" s="58" t="str">
        <f t="shared" si="6"/>
        <v/>
      </c>
      <c r="W69" s="25" t="str">
        <f>IF(OR($P69="", NOT($U69="")), "", IF(COUNTIF($P$11:$P69, $P69)&gt;1, "", "X"))</f>
        <v/>
      </c>
      <c r="X69" s="25" t="str">
        <f t="shared" si="7"/>
        <v/>
      </c>
      <c r="Z69" s="25" t="str">
        <f t="shared" si="8"/>
        <v/>
      </c>
      <c r="AB69" s="25" t="str">
        <f>IF($B69="", "", IF(AND($B69&gt;='Client Report'!$BA$3, $B69&lt;='Client Report'!$BA$4), "X", ""))</f>
        <v/>
      </c>
      <c r="AC69" s="25" t="str">
        <f>IF($O69="", "", IF('Client Report'!$AG$3="", "X", IF(Expenses!$C69='Client Report'!$AG$3, "X", "")))</f>
        <v/>
      </c>
      <c r="AD69" s="66" t="str">
        <f t="shared" si="9"/>
        <v/>
      </c>
      <c r="AE69" s="25" t="str">
        <f>IF($AD69="", "", COUNTIF($AD$11:$AD$2510, "&lt;"&amp;$AD69)+1+COUNTIF($AD$11:$AD69, $AD69)-1)</f>
        <v/>
      </c>
      <c r="AF69" s="25" t="str">
        <f t="shared" si="10"/>
        <v/>
      </c>
      <c r="AH69" s="25" t="str">
        <f>IF('Client List'!$B69="", "", 'Client List'!$B69)</f>
        <v/>
      </c>
    </row>
    <row r="70" spans="1:34" x14ac:dyDescent="0.25">
      <c r="A70" s="21"/>
      <c r="B70" s="80"/>
      <c r="C70" s="81"/>
      <c r="D70" s="82"/>
      <c r="E70" s="83"/>
      <c r="F70" s="83"/>
      <c r="G70" s="84"/>
      <c r="H70" s="85"/>
      <c r="I70" s="21"/>
      <c r="J70" s="39" t="str">
        <f t="shared" si="0"/>
        <v/>
      </c>
      <c r="K70" s="21"/>
      <c r="O70" s="25" t="str">
        <f t="shared" si="1"/>
        <v/>
      </c>
      <c r="P70" s="25" t="str">
        <f t="shared" si="2"/>
        <v/>
      </c>
      <c r="Q70" s="25" t="str">
        <f t="shared" si="3"/>
        <v/>
      </c>
      <c r="R70" s="25" t="str">
        <f>IF(COUNTIF($Q$11:$Q70, $Q70)&gt;1, "", $Q70)</f>
        <v/>
      </c>
      <c r="S70" s="58" t="str">
        <f t="shared" si="4"/>
        <v/>
      </c>
      <c r="T70" s="61" t="str">
        <f t="shared" si="5"/>
        <v/>
      </c>
      <c r="U70" s="58" t="str">
        <f t="shared" si="6"/>
        <v/>
      </c>
      <c r="W70" s="25" t="str">
        <f>IF(OR($P70="", NOT($U70="")), "", IF(COUNTIF($P$11:$P70, $P70)&gt;1, "", "X"))</f>
        <v/>
      </c>
      <c r="X70" s="25" t="str">
        <f t="shared" si="7"/>
        <v/>
      </c>
      <c r="Z70" s="25" t="str">
        <f t="shared" si="8"/>
        <v/>
      </c>
      <c r="AB70" s="25" t="str">
        <f>IF($B70="", "", IF(AND($B70&gt;='Client Report'!$BA$3, $B70&lt;='Client Report'!$BA$4), "X", ""))</f>
        <v/>
      </c>
      <c r="AC70" s="25" t="str">
        <f>IF($O70="", "", IF('Client Report'!$AG$3="", "X", IF(Expenses!$C70='Client Report'!$AG$3, "X", "")))</f>
        <v/>
      </c>
      <c r="AD70" s="66" t="str">
        <f t="shared" si="9"/>
        <v/>
      </c>
      <c r="AE70" s="25" t="str">
        <f>IF($AD70="", "", COUNTIF($AD$11:$AD$2510, "&lt;"&amp;$AD70)+1+COUNTIF($AD$11:$AD70, $AD70)-1)</f>
        <v/>
      </c>
      <c r="AF70" s="25" t="str">
        <f t="shared" si="10"/>
        <v/>
      </c>
      <c r="AH70" s="25" t="str">
        <f>IF('Client List'!$B70="", "", 'Client List'!$B70)</f>
        <v/>
      </c>
    </row>
    <row r="71" spans="1:34" x14ac:dyDescent="0.25">
      <c r="A71" s="21"/>
      <c r="B71" s="80"/>
      <c r="C71" s="81"/>
      <c r="D71" s="82"/>
      <c r="E71" s="83"/>
      <c r="F71" s="83"/>
      <c r="G71" s="84"/>
      <c r="H71" s="85"/>
      <c r="I71" s="21"/>
      <c r="J71" s="39" t="str">
        <f t="shared" si="0"/>
        <v/>
      </c>
      <c r="K71" s="21"/>
      <c r="O71" s="25" t="str">
        <f t="shared" si="1"/>
        <v/>
      </c>
      <c r="P71" s="25" t="str">
        <f t="shared" si="2"/>
        <v/>
      </c>
      <c r="Q71" s="25" t="str">
        <f t="shared" si="3"/>
        <v/>
      </c>
      <c r="R71" s="25" t="str">
        <f>IF(COUNTIF($Q$11:$Q71, $Q71)&gt;1, "", $Q71)</f>
        <v/>
      </c>
      <c r="S71" s="58" t="str">
        <f t="shared" si="4"/>
        <v/>
      </c>
      <c r="T71" s="61" t="str">
        <f t="shared" si="5"/>
        <v/>
      </c>
      <c r="U71" s="58" t="str">
        <f t="shared" si="6"/>
        <v/>
      </c>
      <c r="W71" s="25" t="str">
        <f>IF(OR($P71="", NOT($U71="")), "", IF(COUNTIF($P$11:$P71, $P71)&gt;1, "", "X"))</f>
        <v/>
      </c>
      <c r="X71" s="25" t="str">
        <f t="shared" si="7"/>
        <v/>
      </c>
      <c r="Z71" s="25" t="str">
        <f t="shared" si="8"/>
        <v/>
      </c>
      <c r="AB71" s="25" t="str">
        <f>IF($B71="", "", IF(AND($B71&gt;='Client Report'!$BA$3, $B71&lt;='Client Report'!$BA$4), "X", ""))</f>
        <v/>
      </c>
      <c r="AC71" s="25" t="str">
        <f>IF($O71="", "", IF('Client Report'!$AG$3="", "X", IF(Expenses!$C71='Client Report'!$AG$3, "X", "")))</f>
        <v/>
      </c>
      <c r="AD71" s="66" t="str">
        <f t="shared" si="9"/>
        <v/>
      </c>
      <c r="AE71" s="25" t="str">
        <f>IF($AD71="", "", COUNTIF($AD$11:$AD$2510, "&lt;"&amp;$AD71)+1+COUNTIF($AD$11:$AD71, $AD71)-1)</f>
        <v/>
      </c>
      <c r="AF71" s="25" t="str">
        <f t="shared" si="10"/>
        <v/>
      </c>
      <c r="AH71" s="25" t="str">
        <f>IF('Client List'!$B71="", "", 'Client List'!$B71)</f>
        <v/>
      </c>
    </row>
    <row r="72" spans="1:34" x14ac:dyDescent="0.25">
      <c r="A72" s="21"/>
      <c r="B72" s="80"/>
      <c r="C72" s="81"/>
      <c r="D72" s="82"/>
      <c r="E72" s="83"/>
      <c r="F72" s="83"/>
      <c r="G72" s="84"/>
      <c r="H72" s="85"/>
      <c r="I72" s="21"/>
      <c r="J72" s="39" t="str">
        <f t="shared" si="0"/>
        <v/>
      </c>
      <c r="K72" s="21"/>
      <c r="O72" s="25" t="str">
        <f t="shared" si="1"/>
        <v/>
      </c>
      <c r="P72" s="25" t="str">
        <f t="shared" si="2"/>
        <v/>
      </c>
      <c r="Q72" s="25" t="str">
        <f t="shared" si="3"/>
        <v/>
      </c>
      <c r="R72" s="25" t="str">
        <f>IF(COUNTIF($Q$11:$Q72, $Q72)&gt;1, "", $Q72)</f>
        <v/>
      </c>
      <c r="S72" s="58" t="str">
        <f t="shared" si="4"/>
        <v/>
      </c>
      <c r="T72" s="61" t="str">
        <f t="shared" si="5"/>
        <v/>
      </c>
      <c r="U72" s="58" t="str">
        <f t="shared" si="6"/>
        <v/>
      </c>
      <c r="W72" s="25" t="str">
        <f>IF(OR($P72="", NOT($U72="")), "", IF(COUNTIF($P$11:$P72, $P72)&gt;1, "", "X"))</f>
        <v/>
      </c>
      <c r="X72" s="25" t="str">
        <f t="shared" si="7"/>
        <v/>
      </c>
      <c r="Z72" s="25" t="str">
        <f t="shared" si="8"/>
        <v/>
      </c>
      <c r="AB72" s="25" t="str">
        <f>IF($B72="", "", IF(AND($B72&gt;='Client Report'!$BA$3, $B72&lt;='Client Report'!$BA$4), "X", ""))</f>
        <v/>
      </c>
      <c r="AC72" s="25" t="str">
        <f>IF($O72="", "", IF('Client Report'!$AG$3="", "X", IF(Expenses!$C72='Client Report'!$AG$3, "X", "")))</f>
        <v/>
      </c>
      <c r="AD72" s="66" t="str">
        <f t="shared" si="9"/>
        <v/>
      </c>
      <c r="AE72" s="25" t="str">
        <f>IF($AD72="", "", COUNTIF($AD$11:$AD$2510, "&lt;"&amp;$AD72)+1+COUNTIF($AD$11:$AD72, $AD72)-1)</f>
        <v/>
      </c>
      <c r="AF72" s="25" t="str">
        <f t="shared" si="10"/>
        <v/>
      </c>
      <c r="AH72" s="25" t="str">
        <f>IF('Client List'!$B72="", "", 'Client List'!$B72)</f>
        <v/>
      </c>
    </row>
    <row r="73" spans="1:34" x14ac:dyDescent="0.25">
      <c r="A73" s="21"/>
      <c r="B73" s="80"/>
      <c r="C73" s="81"/>
      <c r="D73" s="82"/>
      <c r="E73" s="83"/>
      <c r="F73" s="83"/>
      <c r="G73" s="84"/>
      <c r="H73" s="85"/>
      <c r="I73" s="21"/>
      <c r="J73" s="39" t="str">
        <f t="shared" si="0"/>
        <v/>
      </c>
      <c r="K73" s="21"/>
      <c r="O73" s="25" t="str">
        <f t="shared" si="1"/>
        <v/>
      </c>
      <c r="P73" s="25" t="str">
        <f t="shared" si="2"/>
        <v/>
      </c>
      <c r="Q73" s="25" t="str">
        <f t="shared" si="3"/>
        <v/>
      </c>
      <c r="R73" s="25" t="str">
        <f>IF(COUNTIF($Q$11:$Q73, $Q73)&gt;1, "", $Q73)</f>
        <v/>
      </c>
      <c r="S73" s="58" t="str">
        <f t="shared" si="4"/>
        <v/>
      </c>
      <c r="T73" s="61" t="str">
        <f t="shared" si="5"/>
        <v/>
      </c>
      <c r="U73" s="58" t="str">
        <f t="shared" si="6"/>
        <v/>
      </c>
      <c r="W73" s="25" t="str">
        <f>IF(OR($P73="", NOT($U73="")), "", IF(COUNTIF($P$11:$P73, $P73)&gt;1, "", "X"))</f>
        <v/>
      </c>
      <c r="X73" s="25" t="str">
        <f t="shared" si="7"/>
        <v/>
      </c>
      <c r="Z73" s="25" t="str">
        <f t="shared" si="8"/>
        <v/>
      </c>
      <c r="AB73" s="25" t="str">
        <f>IF($B73="", "", IF(AND($B73&gt;='Client Report'!$BA$3, $B73&lt;='Client Report'!$BA$4), "X", ""))</f>
        <v/>
      </c>
      <c r="AC73" s="25" t="str">
        <f>IF($O73="", "", IF('Client Report'!$AG$3="", "X", IF(Expenses!$C73='Client Report'!$AG$3, "X", "")))</f>
        <v/>
      </c>
      <c r="AD73" s="66" t="str">
        <f t="shared" si="9"/>
        <v/>
      </c>
      <c r="AE73" s="25" t="str">
        <f>IF($AD73="", "", COUNTIF($AD$11:$AD$2510, "&lt;"&amp;$AD73)+1+COUNTIF($AD$11:$AD73, $AD73)-1)</f>
        <v/>
      </c>
      <c r="AF73" s="25" t="str">
        <f t="shared" si="10"/>
        <v/>
      </c>
      <c r="AH73" s="25" t="str">
        <f>IF('Client List'!$B73="", "", 'Client List'!$B73)</f>
        <v/>
      </c>
    </row>
    <row r="74" spans="1:34" x14ac:dyDescent="0.25">
      <c r="A74" s="21"/>
      <c r="B74" s="80"/>
      <c r="C74" s="81"/>
      <c r="D74" s="82"/>
      <c r="E74" s="83"/>
      <c r="F74" s="83"/>
      <c r="G74" s="84"/>
      <c r="H74" s="85"/>
      <c r="I74" s="21"/>
      <c r="J74" s="39" t="str">
        <f t="shared" si="0"/>
        <v/>
      </c>
      <c r="K74" s="21"/>
      <c r="O74" s="25" t="str">
        <f t="shared" si="1"/>
        <v/>
      </c>
      <c r="P74" s="25" t="str">
        <f t="shared" si="2"/>
        <v/>
      </c>
      <c r="Q74" s="25" t="str">
        <f t="shared" si="3"/>
        <v/>
      </c>
      <c r="R74" s="25" t="str">
        <f>IF(COUNTIF($Q$11:$Q74, $Q74)&gt;1, "", $Q74)</f>
        <v/>
      </c>
      <c r="S74" s="58" t="str">
        <f t="shared" si="4"/>
        <v/>
      </c>
      <c r="T74" s="61" t="str">
        <f t="shared" si="5"/>
        <v/>
      </c>
      <c r="U74" s="58" t="str">
        <f t="shared" si="6"/>
        <v/>
      </c>
      <c r="W74" s="25" t="str">
        <f>IF(OR($P74="", NOT($U74="")), "", IF(COUNTIF($P$11:$P74, $P74)&gt;1, "", "X"))</f>
        <v/>
      </c>
      <c r="X74" s="25" t="str">
        <f t="shared" si="7"/>
        <v/>
      </c>
      <c r="Z74" s="25" t="str">
        <f t="shared" si="8"/>
        <v/>
      </c>
      <c r="AB74" s="25" t="str">
        <f>IF($B74="", "", IF(AND($B74&gt;='Client Report'!$BA$3, $B74&lt;='Client Report'!$BA$4), "X", ""))</f>
        <v/>
      </c>
      <c r="AC74" s="25" t="str">
        <f>IF($O74="", "", IF('Client Report'!$AG$3="", "X", IF(Expenses!$C74='Client Report'!$AG$3, "X", "")))</f>
        <v/>
      </c>
      <c r="AD74" s="66" t="str">
        <f t="shared" si="9"/>
        <v/>
      </c>
      <c r="AE74" s="25" t="str">
        <f>IF($AD74="", "", COUNTIF($AD$11:$AD$2510, "&lt;"&amp;$AD74)+1+COUNTIF($AD$11:$AD74, $AD74)-1)</f>
        <v/>
      </c>
      <c r="AF74" s="25" t="str">
        <f t="shared" si="10"/>
        <v/>
      </c>
      <c r="AH74" s="25" t="str">
        <f>IF('Client List'!$B74="", "", 'Client List'!$B74)</f>
        <v/>
      </c>
    </row>
    <row r="75" spans="1:34" x14ac:dyDescent="0.25">
      <c r="A75" s="21"/>
      <c r="B75" s="80"/>
      <c r="C75" s="81"/>
      <c r="D75" s="82"/>
      <c r="E75" s="83"/>
      <c r="F75" s="83"/>
      <c r="G75" s="84"/>
      <c r="H75" s="85"/>
      <c r="I75" s="21"/>
      <c r="J75" s="39" t="str">
        <f t="shared" si="0"/>
        <v/>
      </c>
      <c r="K75" s="21"/>
      <c r="O75" s="25" t="str">
        <f t="shared" si="1"/>
        <v/>
      </c>
      <c r="P75" s="25" t="str">
        <f t="shared" si="2"/>
        <v/>
      </c>
      <c r="Q75" s="25" t="str">
        <f t="shared" si="3"/>
        <v/>
      </c>
      <c r="R75" s="25" t="str">
        <f>IF(COUNTIF($Q$11:$Q75, $Q75)&gt;1, "", $Q75)</f>
        <v/>
      </c>
      <c r="S75" s="58" t="str">
        <f t="shared" si="4"/>
        <v/>
      </c>
      <c r="T75" s="61" t="str">
        <f t="shared" si="5"/>
        <v/>
      </c>
      <c r="U75" s="58" t="str">
        <f t="shared" si="6"/>
        <v/>
      </c>
      <c r="W75" s="25" t="str">
        <f>IF(OR($P75="", NOT($U75="")), "", IF(COUNTIF($P$11:$P75, $P75)&gt;1, "", "X"))</f>
        <v/>
      </c>
      <c r="X75" s="25" t="str">
        <f t="shared" si="7"/>
        <v/>
      </c>
      <c r="Z75" s="25" t="str">
        <f t="shared" si="8"/>
        <v/>
      </c>
      <c r="AB75" s="25" t="str">
        <f>IF($B75="", "", IF(AND($B75&gt;='Client Report'!$BA$3, $B75&lt;='Client Report'!$BA$4), "X", ""))</f>
        <v/>
      </c>
      <c r="AC75" s="25" t="str">
        <f>IF($O75="", "", IF('Client Report'!$AG$3="", "X", IF(Expenses!$C75='Client Report'!$AG$3, "X", "")))</f>
        <v/>
      </c>
      <c r="AD75" s="66" t="str">
        <f t="shared" si="9"/>
        <v/>
      </c>
      <c r="AE75" s="25" t="str">
        <f>IF($AD75="", "", COUNTIF($AD$11:$AD$2510, "&lt;"&amp;$AD75)+1+COUNTIF($AD$11:$AD75, $AD75)-1)</f>
        <v/>
      </c>
      <c r="AF75" s="25" t="str">
        <f t="shared" si="10"/>
        <v/>
      </c>
      <c r="AH75" s="25" t="str">
        <f>IF('Client List'!$B75="", "", 'Client List'!$B75)</f>
        <v/>
      </c>
    </row>
    <row r="76" spans="1:34" x14ac:dyDescent="0.25">
      <c r="A76" s="21"/>
      <c r="B76" s="80"/>
      <c r="C76" s="81"/>
      <c r="D76" s="82"/>
      <c r="E76" s="83"/>
      <c r="F76" s="83"/>
      <c r="G76" s="84"/>
      <c r="H76" s="85"/>
      <c r="I76" s="21"/>
      <c r="J76" s="39" t="str">
        <f t="shared" ref="J76:J139" si="11">IFERROR(IF($G76="", "", IF($F76="", $G76, ROUND($G76*$U76, 2))), "")</f>
        <v/>
      </c>
      <c r="K76" s="21"/>
      <c r="O76" s="25" t="str">
        <f t="shared" ref="O76:O139" si="12">IF(COUNTIF($B76:$H76, "")&lt;7, "X", "")</f>
        <v/>
      </c>
      <c r="P76" s="25" t="str">
        <f t="shared" ref="P76:P139" si="13">IF(AND(NOT($B76=""), NOT($F76="")), _xlfn.CONCAT($B76, " - ", $F76), "")</f>
        <v/>
      </c>
      <c r="Q76" s="25" t="str">
        <f t="shared" ref="Q76:Q139" si="14">IF(AND(NOT($B76=""), NOT($F76=""), NOT($H76="")), _xlfn.CONCAT($B76, " - ", $F76), "")</f>
        <v/>
      </c>
      <c r="R76" s="25" t="str">
        <f>IF(COUNTIF($Q$11:$Q76, $Q76)&gt;1, "", $Q76)</f>
        <v/>
      </c>
      <c r="S76" s="58" t="str">
        <f t="shared" ref="S76:S139" si="15">IF($R76="", "", $H76)</f>
        <v/>
      </c>
      <c r="T76" s="61" t="str">
        <f t="shared" ref="T76:T139" si="16">IF(P76="", "", IFERROR(INDEX($S$11:$S$2510, MATCH($P76, $R$11:$R$2510, 0)), ""))</f>
        <v/>
      </c>
      <c r="U76" s="58" t="str">
        <f t="shared" ref="U76:U139" si="17">IF($P76="", "", IF($H76="", $T76, $H76))</f>
        <v/>
      </c>
      <c r="W76" s="25" t="str">
        <f>IF(OR($P76="", NOT($U76="")), "", IF(COUNTIF($P$11:$P76, $P76)&gt;1, "", "X"))</f>
        <v/>
      </c>
      <c r="X76" s="25" t="str">
        <f t="shared" ref="X76:X139" si="18">IF(T76=U76, "", "X")</f>
        <v/>
      </c>
      <c r="Z76" s="25" t="str">
        <f t="shared" ref="Z76:Z139" si="19">IF(OR($B76="", $C76=""), "", _xlfn.CONCAT($C76, " - ", TEXT($B76, "mmm yyyy")))</f>
        <v/>
      </c>
      <c r="AB76" s="25" t="str">
        <f>IF($B76="", "", IF(AND($B76&gt;='Client Report'!$BA$3, $B76&lt;='Client Report'!$BA$4), "X", ""))</f>
        <v/>
      </c>
      <c r="AC76" s="25" t="str">
        <f>IF($O76="", "", IF('Client Report'!$AG$3="", "X", IF(Expenses!$C76='Client Report'!$AG$3, "X", "")))</f>
        <v/>
      </c>
      <c r="AD76" s="66" t="str">
        <f t="shared" ref="AD76:AD139" si="20">IF(OR($AB76="", $AC76=""), "", $B76)</f>
        <v/>
      </c>
      <c r="AE76" s="25" t="str">
        <f>IF($AD76="", "", COUNTIF($AD$11:$AD$2510, "&lt;"&amp;$AD76)+1+COUNTIF($AD$11:$AD76, $AD76)-1)</f>
        <v/>
      </c>
      <c r="AF76" s="25" t="str">
        <f t="shared" ref="AF76:AF139" si="21">IF($AE76="", "", "X")</f>
        <v/>
      </c>
      <c r="AH76" s="25" t="str">
        <f>IF('Client List'!$B76="", "", 'Client List'!$B76)</f>
        <v/>
      </c>
    </row>
    <row r="77" spans="1:34" x14ac:dyDescent="0.25">
      <c r="A77" s="21"/>
      <c r="B77" s="80"/>
      <c r="C77" s="81"/>
      <c r="D77" s="82"/>
      <c r="E77" s="83"/>
      <c r="F77" s="83"/>
      <c r="G77" s="84"/>
      <c r="H77" s="85"/>
      <c r="I77" s="21"/>
      <c r="J77" s="39" t="str">
        <f t="shared" si="11"/>
        <v/>
      </c>
      <c r="K77" s="21"/>
      <c r="O77" s="25" t="str">
        <f t="shared" si="12"/>
        <v/>
      </c>
      <c r="P77" s="25" t="str">
        <f t="shared" si="13"/>
        <v/>
      </c>
      <c r="Q77" s="25" t="str">
        <f t="shared" si="14"/>
        <v/>
      </c>
      <c r="R77" s="25" t="str">
        <f>IF(COUNTIF($Q$11:$Q77, $Q77)&gt;1, "", $Q77)</f>
        <v/>
      </c>
      <c r="S77" s="58" t="str">
        <f t="shared" si="15"/>
        <v/>
      </c>
      <c r="T77" s="61" t="str">
        <f t="shared" si="16"/>
        <v/>
      </c>
      <c r="U77" s="58" t="str">
        <f t="shared" si="17"/>
        <v/>
      </c>
      <c r="W77" s="25" t="str">
        <f>IF(OR($P77="", NOT($U77="")), "", IF(COUNTIF($P$11:$P77, $P77)&gt;1, "", "X"))</f>
        <v/>
      </c>
      <c r="X77" s="25" t="str">
        <f t="shared" si="18"/>
        <v/>
      </c>
      <c r="Z77" s="25" t="str">
        <f t="shared" si="19"/>
        <v/>
      </c>
      <c r="AB77" s="25" t="str">
        <f>IF($B77="", "", IF(AND($B77&gt;='Client Report'!$BA$3, $B77&lt;='Client Report'!$BA$4), "X", ""))</f>
        <v/>
      </c>
      <c r="AC77" s="25" t="str">
        <f>IF($O77="", "", IF('Client Report'!$AG$3="", "X", IF(Expenses!$C77='Client Report'!$AG$3, "X", "")))</f>
        <v/>
      </c>
      <c r="AD77" s="66" t="str">
        <f t="shared" si="20"/>
        <v/>
      </c>
      <c r="AE77" s="25" t="str">
        <f>IF($AD77="", "", COUNTIF($AD$11:$AD$2510, "&lt;"&amp;$AD77)+1+COUNTIF($AD$11:$AD77, $AD77)-1)</f>
        <v/>
      </c>
      <c r="AF77" s="25" t="str">
        <f t="shared" si="21"/>
        <v/>
      </c>
      <c r="AH77" s="25" t="str">
        <f>IF('Client List'!$B77="", "", 'Client List'!$B77)</f>
        <v/>
      </c>
    </row>
    <row r="78" spans="1:34" x14ac:dyDescent="0.25">
      <c r="A78" s="21"/>
      <c r="B78" s="80"/>
      <c r="C78" s="81"/>
      <c r="D78" s="82"/>
      <c r="E78" s="83"/>
      <c r="F78" s="83"/>
      <c r="G78" s="84"/>
      <c r="H78" s="85"/>
      <c r="I78" s="21"/>
      <c r="J78" s="39" t="str">
        <f t="shared" si="11"/>
        <v/>
      </c>
      <c r="K78" s="21"/>
      <c r="O78" s="25" t="str">
        <f t="shared" si="12"/>
        <v/>
      </c>
      <c r="P78" s="25" t="str">
        <f t="shared" si="13"/>
        <v/>
      </c>
      <c r="Q78" s="25" t="str">
        <f t="shared" si="14"/>
        <v/>
      </c>
      <c r="R78" s="25" t="str">
        <f>IF(COUNTIF($Q$11:$Q78, $Q78)&gt;1, "", $Q78)</f>
        <v/>
      </c>
      <c r="S78" s="58" t="str">
        <f t="shared" si="15"/>
        <v/>
      </c>
      <c r="T78" s="61" t="str">
        <f t="shared" si="16"/>
        <v/>
      </c>
      <c r="U78" s="58" t="str">
        <f t="shared" si="17"/>
        <v/>
      </c>
      <c r="W78" s="25" t="str">
        <f>IF(OR($P78="", NOT($U78="")), "", IF(COUNTIF($P$11:$P78, $P78)&gt;1, "", "X"))</f>
        <v/>
      </c>
      <c r="X78" s="25" t="str">
        <f t="shared" si="18"/>
        <v/>
      </c>
      <c r="Z78" s="25" t="str">
        <f t="shared" si="19"/>
        <v/>
      </c>
      <c r="AB78" s="25" t="str">
        <f>IF($B78="", "", IF(AND($B78&gt;='Client Report'!$BA$3, $B78&lt;='Client Report'!$BA$4), "X", ""))</f>
        <v/>
      </c>
      <c r="AC78" s="25" t="str">
        <f>IF($O78="", "", IF('Client Report'!$AG$3="", "X", IF(Expenses!$C78='Client Report'!$AG$3, "X", "")))</f>
        <v/>
      </c>
      <c r="AD78" s="66" t="str">
        <f t="shared" si="20"/>
        <v/>
      </c>
      <c r="AE78" s="25" t="str">
        <f>IF($AD78="", "", COUNTIF($AD$11:$AD$2510, "&lt;"&amp;$AD78)+1+COUNTIF($AD$11:$AD78, $AD78)-1)</f>
        <v/>
      </c>
      <c r="AF78" s="25" t="str">
        <f t="shared" si="21"/>
        <v/>
      </c>
      <c r="AH78" s="25" t="str">
        <f>IF('Client List'!$B78="", "", 'Client List'!$B78)</f>
        <v/>
      </c>
    </row>
    <row r="79" spans="1:34" x14ac:dyDescent="0.25">
      <c r="A79" s="21"/>
      <c r="B79" s="80"/>
      <c r="C79" s="81"/>
      <c r="D79" s="82"/>
      <c r="E79" s="83"/>
      <c r="F79" s="83"/>
      <c r="G79" s="84"/>
      <c r="H79" s="85"/>
      <c r="I79" s="21"/>
      <c r="J79" s="39" t="str">
        <f t="shared" si="11"/>
        <v/>
      </c>
      <c r="K79" s="21"/>
      <c r="O79" s="25" t="str">
        <f t="shared" si="12"/>
        <v/>
      </c>
      <c r="P79" s="25" t="str">
        <f t="shared" si="13"/>
        <v/>
      </c>
      <c r="Q79" s="25" t="str">
        <f t="shared" si="14"/>
        <v/>
      </c>
      <c r="R79" s="25" t="str">
        <f>IF(COUNTIF($Q$11:$Q79, $Q79)&gt;1, "", $Q79)</f>
        <v/>
      </c>
      <c r="S79" s="58" t="str">
        <f t="shared" si="15"/>
        <v/>
      </c>
      <c r="T79" s="61" t="str">
        <f t="shared" si="16"/>
        <v/>
      </c>
      <c r="U79" s="58" t="str">
        <f t="shared" si="17"/>
        <v/>
      </c>
      <c r="W79" s="25" t="str">
        <f>IF(OR($P79="", NOT($U79="")), "", IF(COUNTIF($P$11:$P79, $P79)&gt;1, "", "X"))</f>
        <v/>
      </c>
      <c r="X79" s="25" t="str">
        <f t="shared" si="18"/>
        <v/>
      </c>
      <c r="Z79" s="25" t="str">
        <f t="shared" si="19"/>
        <v/>
      </c>
      <c r="AB79" s="25" t="str">
        <f>IF($B79="", "", IF(AND($B79&gt;='Client Report'!$BA$3, $B79&lt;='Client Report'!$BA$4), "X", ""))</f>
        <v/>
      </c>
      <c r="AC79" s="25" t="str">
        <f>IF($O79="", "", IF('Client Report'!$AG$3="", "X", IF(Expenses!$C79='Client Report'!$AG$3, "X", "")))</f>
        <v/>
      </c>
      <c r="AD79" s="66" t="str">
        <f t="shared" si="20"/>
        <v/>
      </c>
      <c r="AE79" s="25" t="str">
        <f>IF($AD79="", "", COUNTIF($AD$11:$AD$2510, "&lt;"&amp;$AD79)+1+COUNTIF($AD$11:$AD79, $AD79)-1)</f>
        <v/>
      </c>
      <c r="AF79" s="25" t="str">
        <f t="shared" si="21"/>
        <v/>
      </c>
      <c r="AH79" s="25" t="str">
        <f>IF('Client List'!$B79="", "", 'Client List'!$B79)</f>
        <v/>
      </c>
    </row>
    <row r="80" spans="1:34" x14ac:dyDescent="0.25">
      <c r="A80" s="21"/>
      <c r="B80" s="80"/>
      <c r="C80" s="81"/>
      <c r="D80" s="82"/>
      <c r="E80" s="83"/>
      <c r="F80" s="83"/>
      <c r="G80" s="84"/>
      <c r="H80" s="85"/>
      <c r="I80" s="21"/>
      <c r="J80" s="39" t="str">
        <f t="shared" si="11"/>
        <v/>
      </c>
      <c r="K80" s="21"/>
      <c r="O80" s="25" t="str">
        <f t="shared" si="12"/>
        <v/>
      </c>
      <c r="P80" s="25" t="str">
        <f t="shared" si="13"/>
        <v/>
      </c>
      <c r="Q80" s="25" t="str">
        <f t="shared" si="14"/>
        <v/>
      </c>
      <c r="R80" s="25" t="str">
        <f>IF(COUNTIF($Q$11:$Q80, $Q80)&gt;1, "", $Q80)</f>
        <v/>
      </c>
      <c r="S80" s="58" t="str">
        <f t="shared" si="15"/>
        <v/>
      </c>
      <c r="T80" s="61" t="str">
        <f t="shared" si="16"/>
        <v/>
      </c>
      <c r="U80" s="58" t="str">
        <f t="shared" si="17"/>
        <v/>
      </c>
      <c r="W80" s="25" t="str">
        <f>IF(OR($P80="", NOT($U80="")), "", IF(COUNTIF($P$11:$P80, $P80)&gt;1, "", "X"))</f>
        <v/>
      </c>
      <c r="X80" s="25" t="str">
        <f t="shared" si="18"/>
        <v/>
      </c>
      <c r="Z80" s="25" t="str">
        <f t="shared" si="19"/>
        <v/>
      </c>
      <c r="AB80" s="25" t="str">
        <f>IF($B80="", "", IF(AND($B80&gt;='Client Report'!$BA$3, $B80&lt;='Client Report'!$BA$4), "X", ""))</f>
        <v/>
      </c>
      <c r="AC80" s="25" t="str">
        <f>IF($O80="", "", IF('Client Report'!$AG$3="", "X", IF(Expenses!$C80='Client Report'!$AG$3, "X", "")))</f>
        <v/>
      </c>
      <c r="AD80" s="66" t="str">
        <f t="shared" si="20"/>
        <v/>
      </c>
      <c r="AE80" s="25" t="str">
        <f>IF($AD80="", "", COUNTIF($AD$11:$AD$2510, "&lt;"&amp;$AD80)+1+COUNTIF($AD$11:$AD80, $AD80)-1)</f>
        <v/>
      </c>
      <c r="AF80" s="25" t="str">
        <f t="shared" si="21"/>
        <v/>
      </c>
      <c r="AH80" s="25" t="str">
        <f>IF('Client List'!$B80="", "", 'Client List'!$B80)</f>
        <v/>
      </c>
    </row>
    <row r="81" spans="1:34" x14ac:dyDescent="0.25">
      <c r="A81" s="21"/>
      <c r="B81" s="80"/>
      <c r="C81" s="81"/>
      <c r="D81" s="82"/>
      <c r="E81" s="83"/>
      <c r="F81" s="83"/>
      <c r="G81" s="84"/>
      <c r="H81" s="85"/>
      <c r="I81" s="21"/>
      <c r="J81" s="39" t="str">
        <f t="shared" si="11"/>
        <v/>
      </c>
      <c r="K81" s="21"/>
      <c r="O81" s="25" t="str">
        <f t="shared" si="12"/>
        <v/>
      </c>
      <c r="P81" s="25" t="str">
        <f t="shared" si="13"/>
        <v/>
      </c>
      <c r="Q81" s="25" t="str">
        <f t="shared" si="14"/>
        <v/>
      </c>
      <c r="R81" s="25" t="str">
        <f>IF(COUNTIF($Q$11:$Q81, $Q81)&gt;1, "", $Q81)</f>
        <v/>
      </c>
      <c r="S81" s="58" t="str">
        <f t="shared" si="15"/>
        <v/>
      </c>
      <c r="T81" s="61" t="str">
        <f t="shared" si="16"/>
        <v/>
      </c>
      <c r="U81" s="58" t="str">
        <f t="shared" si="17"/>
        <v/>
      </c>
      <c r="W81" s="25" t="str">
        <f>IF(OR($P81="", NOT($U81="")), "", IF(COUNTIF($P$11:$P81, $P81)&gt;1, "", "X"))</f>
        <v/>
      </c>
      <c r="X81" s="25" t="str">
        <f t="shared" si="18"/>
        <v/>
      </c>
      <c r="Z81" s="25" t="str">
        <f t="shared" si="19"/>
        <v/>
      </c>
      <c r="AB81" s="25" t="str">
        <f>IF($B81="", "", IF(AND($B81&gt;='Client Report'!$BA$3, $B81&lt;='Client Report'!$BA$4), "X", ""))</f>
        <v/>
      </c>
      <c r="AC81" s="25" t="str">
        <f>IF($O81="", "", IF('Client Report'!$AG$3="", "X", IF(Expenses!$C81='Client Report'!$AG$3, "X", "")))</f>
        <v/>
      </c>
      <c r="AD81" s="66" t="str">
        <f t="shared" si="20"/>
        <v/>
      </c>
      <c r="AE81" s="25" t="str">
        <f>IF($AD81="", "", COUNTIF($AD$11:$AD$2510, "&lt;"&amp;$AD81)+1+COUNTIF($AD$11:$AD81, $AD81)-1)</f>
        <v/>
      </c>
      <c r="AF81" s="25" t="str">
        <f t="shared" si="21"/>
        <v/>
      </c>
      <c r="AH81" s="25" t="str">
        <f>IF('Client List'!$B81="", "", 'Client List'!$B81)</f>
        <v/>
      </c>
    </row>
    <row r="82" spans="1:34" x14ac:dyDescent="0.25">
      <c r="A82" s="21"/>
      <c r="B82" s="80"/>
      <c r="C82" s="81"/>
      <c r="D82" s="82"/>
      <c r="E82" s="83"/>
      <c r="F82" s="83"/>
      <c r="G82" s="84"/>
      <c r="H82" s="85"/>
      <c r="I82" s="21"/>
      <c r="J82" s="39" t="str">
        <f t="shared" si="11"/>
        <v/>
      </c>
      <c r="K82" s="21"/>
      <c r="O82" s="25" t="str">
        <f t="shared" si="12"/>
        <v/>
      </c>
      <c r="P82" s="25" t="str">
        <f t="shared" si="13"/>
        <v/>
      </c>
      <c r="Q82" s="25" t="str">
        <f t="shared" si="14"/>
        <v/>
      </c>
      <c r="R82" s="25" t="str">
        <f>IF(COUNTIF($Q$11:$Q82, $Q82)&gt;1, "", $Q82)</f>
        <v/>
      </c>
      <c r="S82" s="58" t="str">
        <f t="shared" si="15"/>
        <v/>
      </c>
      <c r="T82" s="61" t="str">
        <f t="shared" si="16"/>
        <v/>
      </c>
      <c r="U82" s="58" t="str">
        <f t="shared" si="17"/>
        <v/>
      </c>
      <c r="W82" s="25" t="str">
        <f>IF(OR($P82="", NOT($U82="")), "", IF(COUNTIF($P$11:$P82, $P82)&gt;1, "", "X"))</f>
        <v/>
      </c>
      <c r="X82" s="25" t="str">
        <f t="shared" si="18"/>
        <v/>
      </c>
      <c r="Z82" s="25" t="str">
        <f t="shared" si="19"/>
        <v/>
      </c>
      <c r="AB82" s="25" t="str">
        <f>IF($B82="", "", IF(AND($B82&gt;='Client Report'!$BA$3, $B82&lt;='Client Report'!$BA$4), "X", ""))</f>
        <v/>
      </c>
      <c r="AC82" s="25" t="str">
        <f>IF($O82="", "", IF('Client Report'!$AG$3="", "X", IF(Expenses!$C82='Client Report'!$AG$3, "X", "")))</f>
        <v/>
      </c>
      <c r="AD82" s="66" t="str">
        <f t="shared" si="20"/>
        <v/>
      </c>
      <c r="AE82" s="25" t="str">
        <f>IF($AD82="", "", COUNTIF($AD$11:$AD$2510, "&lt;"&amp;$AD82)+1+COUNTIF($AD$11:$AD82, $AD82)-1)</f>
        <v/>
      </c>
      <c r="AF82" s="25" t="str">
        <f t="shared" si="21"/>
        <v/>
      </c>
      <c r="AH82" s="25" t="str">
        <f>IF('Client List'!$B82="", "", 'Client List'!$B82)</f>
        <v/>
      </c>
    </row>
    <row r="83" spans="1:34" x14ac:dyDescent="0.25">
      <c r="A83" s="21"/>
      <c r="B83" s="80"/>
      <c r="C83" s="81"/>
      <c r="D83" s="82"/>
      <c r="E83" s="83"/>
      <c r="F83" s="83"/>
      <c r="G83" s="84"/>
      <c r="H83" s="85"/>
      <c r="I83" s="21"/>
      <c r="J83" s="39" t="str">
        <f t="shared" si="11"/>
        <v/>
      </c>
      <c r="K83" s="21"/>
      <c r="O83" s="25" t="str">
        <f t="shared" si="12"/>
        <v/>
      </c>
      <c r="P83" s="25" t="str">
        <f t="shared" si="13"/>
        <v/>
      </c>
      <c r="Q83" s="25" t="str">
        <f t="shared" si="14"/>
        <v/>
      </c>
      <c r="R83" s="25" t="str">
        <f>IF(COUNTIF($Q$11:$Q83, $Q83)&gt;1, "", $Q83)</f>
        <v/>
      </c>
      <c r="S83" s="58" t="str">
        <f t="shared" si="15"/>
        <v/>
      </c>
      <c r="T83" s="61" t="str">
        <f t="shared" si="16"/>
        <v/>
      </c>
      <c r="U83" s="58" t="str">
        <f t="shared" si="17"/>
        <v/>
      </c>
      <c r="W83" s="25" t="str">
        <f>IF(OR($P83="", NOT($U83="")), "", IF(COUNTIF($P$11:$P83, $P83)&gt;1, "", "X"))</f>
        <v/>
      </c>
      <c r="X83" s="25" t="str">
        <f t="shared" si="18"/>
        <v/>
      </c>
      <c r="Z83" s="25" t="str">
        <f t="shared" si="19"/>
        <v/>
      </c>
      <c r="AB83" s="25" t="str">
        <f>IF($B83="", "", IF(AND($B83&gt;='Client Report'!$BA$3, $B83&lt;='Client Report'!$BA$4), "X", ""))</f>
        <v/>
      </c>
      <c r="AC83" s="25" t="str">
        <f>IF($O83="", "", IF('Client Report'!$AG$3="", "X", IF(Expenses!$C83='Client Report'!$AG$3, "X", "")))</f>
        <v/>
      </c>
      <c r="AD83" s="66" t="str">
        <f t="shared" si="20"/>
        <v/>
      </c>
      <c r="AE83" s="25" t="str">
        <f>IF($AD83="", "", COUNTIF($AD$11:$AD$2510, "&lt;"&amp;$AD83)+1+COUNTIF($AD$11:$AD83, $AD83)-1)</f>
        <v/>
      </c>
      <c r="AF83" s="25" t="str">
        <f t="shared" si="21"/>
        <v/>
      </c>
      <c r="AH83" s="25" t="str">
        <f>IF('Client List'!$B83="", "", 'Client List'!$B83)</f>
        <v/>
      </c>
    </row>
    <row r="84" spans="1:34" x14ac:dyDescent="0.25">
      <c r="A84" s="21"/>
      <c r="B84" s="80"/>
      <c r="C84" s="81"/>
      <c r="D84" s="82"/>
      <c r="E84" s="83"/>
      <c r="F84" s="83"/>
      <c r="G84" s="84"/>
      <c r="H84" s="85"/>
      <c r="I84" s="21"/>
      <c r="J84" s="39" t="str">
        <f t="shared" si="11"/>
        <v/>
      </c>
      <c r="K84" s="21"/>
      <c r="O84" s="25" t="str">
        <f t="shared" si="12"/>
        <v/>
      </c>
      <c r="P84" s="25" t="str">
        <f t="shared" si="13"/>
        <v/>
      </c>
      <c r="Q84" s="25" t="str">
        <f t="shared" si="14"/>
        <v/>
      </c>
      <c r="R84" s="25" t="str">
        <f>IF(COUNTIF($Q$11:$Q84, $Q84)&gt;1, "", $Q84)</f>
        <v/>
      </c>
      <c r="S84" s="58" t="str">
        <f t="shared" si="15"/>
        <v/>
      </c>
      <c r="T84" s="61" t="str">
        <f t="shared" si="16"/>
        <v/>
      </c>
      <c r="U84" s="58" t="str">
        <f t="shared" si="17"/>
        <v/>
      </c>
      <c r="W84" s="25" t="str">
        <f>IF(OR($P84="", NOT($U84="")), "", IF(COUNTIF($P$11:$P84, $P84)&gt;1, "", "X"))</f>
        <v/>
      </c>
      <c r="X84" s="25" t="str">
        <f t="shared" si="18"/>
        <v/>
      </c>
      <c r="Z84" s="25" t="str">
        <f t="shared" si="19"/>
        <v/>
      </c>
      <c r="AB84" s="25" t="str">
        <f>IF($B84="", "", IF(AND($B84&gt;='Client Report'!$BA$3, $B84&lt;='Client Report'!$BA$4), "X", ""))</f>
        <v/>
      </c>
      <c r="AC84" s="25" t="str">
        <f>IF($O84="", "", IF('Client Report'!$AG$3="", "X", IF(Expenses!$C84='Client Report'!$AG$3, "X", "")))</f>
        <v/>
      </c>
      <c r="AD84" s="66" t="str">
        <f t="shared" si="20"/>
        <v/>
      </c>
      <c r="AE84" s="25" t="str">
        <f>IF($AD84="", "", COUNTIF($AD$11:$AD$2510, "&lt;"&amp;$AD84)+1+COUNTIF($AD$11:$AD84, $AD84)-1)</f>
        <v/>
      </c>
      <c r="AF84" s="25" t="str">
        <f t="shared" si="21"/>
        <v/>
      </c>
      <c r="AH84" s="25" t="str">
        <f>IF('Client List'!$B84="", "", 'Client List'!$B84)</f>
        <v/>
      </c>
    </row>
    <row r="85" spans="1:34" x14ac:dyDescent="0.25">
      <c r="A85" s="21"/>
      <c r="B85" s="80"/>
      <c r="C85" s="81"/>
      <c r="D85" s="82"/>
      <c r="E85" s="83"/>
      <c r="F85" s="83"/>
      <c r="G85" s="84"/>
      <c r="H85" s="85"/>
      <c r="I85" s="21"/>
      <c r="J85" s="39" t="str">
        <f t="shared" si="11"/>
        <v/>
      </c>
      <c r="K85" s="21"/>
      <c r="O85" s="25" t="str">
        <f t="shared" si="12"/>
        <v/>
      </c>
      <c r="P85" s="25" t="str">
        <f t="shared" si="13"/>
        <v/>
      </c>
      <c r="Q85" s="25" t="str">
        <f t="shared" si="14"/>
        <v/>
      </c>
      <c r="R85" s="25" t="str">
        <f>IF(COUNTIF($Q$11:$Q85, $Q85)&gt;1, "", $Q85)</f>
        <v/>
      </c>
      <c r="S85" s="58" t="str">
        <f t="shared" si="15"/>
        <v/>
      </c>
      <c r="T85" s="61" t="str">
        <f t="shared" si="16"/>
        <v/>
      </c>
      <c r="U85" s="58" t="str">
        <f t="shared" si="17"/>
        <v/>
      </c>
      <c r="W85" s="25" t="str">
        <f>IF(OR($P85="", NOT($U85="")), "", IF(COUNTIF($P$11:$P85, $P85)&gt;1, "", "X"))</f>
        <v/>
      </c>
      <c r="X85" s="25" t="str">
        <f t="shared" si="18"/>
        <v/>
      </c>
      <c r="Z85" s="25" t="str">
        <f t="shared" si="19"/>
        <v/>
      </c>
      <c r="AB85" s="25" t="str">
        <f>IF($B85="", "", IF(AND($B85&gt;='Client Report'!$BA$3, $B85&lt;='Client Report'!$BA$4), "X", ""))</f>
        <v/>
      </c>
      <c r="AC85" s="25" t="str">
        <f>IF($O85="", "", IF('Client Report'!$AG$3="", "X", IF(Expenses!$C85='Client Report'!$AG$3, "X", "")))</f>
        <v/>
      </c>
      <c r="AD85" s="66" t="str">
        <f t="shared" si="20"/>
        <v/>
      </c>
      <c r="AE85" s="25" t="str">
        <f>IF($AD85="", "", COUNTIF($AD$11:$AD$2510, "&lt;"&amp;$AD85)+1+COUNTIF($AD$11:$AD85, $AD85)-1)</f>
        <v/>
      </c>
      <c r="AF85" s="25" t="str">
        <f t="shared" si="21"/>
        <v/>
      </c>
      <c r="AH85" s="25" t="str">
        <f>IF('Client List'!$B85="", "", 'Client List'!$B85)</f>
        <v/>
      </c>
    </row>
    <row r="86" spans="1:34" x14ac:dyDescent="0.25">
      <c r="A86" s="21"/>
      <c r="B86" s="80"/>
      <c r="C86" s="81"/>
      <c r="D86" s="82"/>
      <c r="E86" s="83"/>
      <c r="F86" s="83"/>
      <c r="G86" s="84"/>
      <c r="H86" s="85"/>
      <c r="I86" s="21"/>
      <c r="J86" s="39" t="str">
        <f t="shared" si="11"/>
        <v/>
      </c>
      <c r="K86" s="21"/>
      <c r="O86" s="25" t="str">
        <f t="shared" si="12"/>
        <v/>
      </c>
      <c r="P86" s="25" t="str">
        <f t="shared" si="13"/>
        <v/>
      </c>
      <c r="Q86" s="25" t="str">
        <f t="shared" si="14"/>
        <v/>
      </c>
      <c r="R86" s="25" t="str">
        <f>IF(COUNTIF($Q$11:$Q86, $Q86)&gt;1, "", $Q86)</f>
        <v/>
      </c>
      <c r="S86" s="58" t="str">
        <f t="shared" si="15"/>
        <v/>
      </c>
      <c r="T86" s="61" t="str">
        <f t="shared" si="16"/>
        <v/>
      </c>
      <c r="U86" s="58" t="str">
        <f t="shared" si="17"/>
        <v/>
      </c>
      <c r="W86" s="25" t="str">
        <f>IF(OR($P86="", NOT($U86="")), "", IF(COUNTIF($P$11:$P86, $P86)&gt;1, "", "X"))</f>
        <v/>
      </c>
      <c r="X86" s="25" t="str">
        <f t="shared" si="18"/>
        <v/>
      </c>
      <c r="Z86" s="25" t="str">
        <f t="shared" si="19"/>
        <v/>
      </c>
      <c r="AB86" s="25" t="str">
        <f>IF($B86="", "", IF(AND($B86&gt;='Client Report'!$BA$3, $B86&lt;='Client Report'!$BA$4), "X", ""))</f>
        <v/>
      </c>
      <c r="AC86" s="25" t="str">
        <f>IF($O86="", "", IF('Client Report'!$AG$3="", "X", IF(Expenses!$C86='Client Report'!$AG$3, "X", "")))</f>
        <v/>
      </c>
      <c r="AD86" s="66" t="str">
        <f t="shared" si="20"/>
        <v/>
      </c>
      <c r="AE86" s="25" t="str">
        <f>IF($AD86="", "", COUNTIF($AD$11:$AD$2510, "&lt;"&amp;$AD86)+1+COUNTIF($AD$11:$AD86, $AD86)-1)</f>
        <v/>
      </c>
      <c r="AF86" s="25" t="str">
        <f t="shared" si="21"/>
        <v/>
      </c>
      <c r="AH86" s="25" t="str">
        <f>IF('Client List'!$B86="", "", 'Client List'!$B86)</f>
        <v/>
      </c>
    </row>
    <row r="87" spans="1:34" x14ac:dyDescent="0.25">
      <c r="A87" s="21"/>
      <c r="B87" s="80"/>
      <c r="C87" s="81"/>
      <c r="D87" s="82"/>
      <c r="E87" s="83"/>
      <c r="F87" s="83"/>
      <c r="G87" s="84"/>
      <c r="H87" s="85"/>
      <c r="I87" s="21"/>
      <c r="J87" s="39" t="str">
        <f t="shared" si="11"/>
        <v/>
      </c>
      <c r="K87" s="21"/>
      <c r="O87" s="25" t="str">
        <f t="shared" si="12"/>
        <v/>
      </c>
      <c r="P87" s="25" t="str">
        <f t="shared" si="13"/>
        <v/>
      </c>
      <c r="Q87" s="25" t="str">
        <f t="shared" si="14"/>
        <v/>
      </c>
      <c r="R87" s="25" t="str">
        <f>IF(COUNTIF($Q$11:$Q87, $Q87)&gt;1, "", $Q87)</f>
        <v/>
      </c>
      <c r="S87" s="58" t="str">
        <f t="shared" si="15"/>
        <v/>
      </c>
      <c r="T87" s="61" t="str">
        <f t="shared" si="16"/>
        <v/>
      </c>
      <c r="U87" s="58" t="str">
        <f t="shared" si="17"/>
        <v/>
      </c>
      <c r="W87" s="25" t="str">
        <f>IF(OR($P87="", NOT($U87="")), "", IF(COUNTIF($P$11:$P87, $P87)&gt;1, "", "X"))</f>
        <v/>
      </c>
      <c r="X87" s="25" t="str">
        <f t="shared" si="18"/>
        <v/>
      </c>
      <c r="Z87" s="25" t="str">
        <f t="shared" si="19"/>
        <v/>
      </c>
      <c r="AB87" s="25" t="str">
        <f>IF($B87="", "", IF(AND($B87&gt;='Client Report'!$BA$3, $B87&lt;='Client Report'!$BA$4), "X", ""))</f>
        <v/>
      </c>
      <c r="AC87" s="25" t="str">
        <f>IF($O87="", "", IF('Client Report'!$AG$3="", "X", IF(Expenses!$C87='Client Report'!$AG$3, "X", "")))</f>
        <v/>
      </c>
      <c r="AD87" s="66" t="str">
        <f t="shared" si="20"/>
        <v/>
      </c>
      <c r="AE87" s="25" t="str">
        <f>IF($AD87="", "", COUNTIF($AD$11:$AD$2510, "&lt;"&amp;$AD87)+1+COUNTIF($AD$11:$AD87, $AD87)-1)</f>
        <v/>
      </c>
      <c r="AF87" s="25" t="str">
        <f t="shared" si="21"/>
        <v/>
      </c>
      <c r="AH87" s="25" t="str">
        <f>IF('Client List'!$B87="", "", 'Client List'!$B87)</f>
        <v/>
      </c>
    </row>
    <row r="88" spans="1:34" x14ac:dyDescent="0.25">
      <c r="A88" s="21"/>
      <c r="B88" s="80"/>
      <c r="C88" s="81"/>
      <c r="D88" s="82"/>
      <c r="E88" s="83"/>
      <c r="F88" s="83"/>
      <c r="G88" s="84"/>
      <c r="H88" s="85"/>
      <c r="I88" s="21"/>
      <c r="J88" s="39" t="str">
        <f t="shared" si="11"/>
        <v/>
      </c>
      <c r="K88" s="21"/>
      <c r="O88" s="25" t="str">
        <f t="shared" si="12"/>
        <v/>
      </c>
      <c r="P88" s="25" t="str">
        <f t="shared" si="13"/>
        <v/>
      </c>
      <c r="Q88" s="25" t="str">
        <f t="shared" si="14"/>
        <v/>
      </c>
      <c r="R88" s="25" t="str">
        <f>IF(COUNTIF($Q$11:$Q88, $Q88)&gt;1, "", $Q88)</f>
        <v/>
      </c>
      <c r="S88" s="58" t="str">
        <f t="shared" si="15"/>
        <v/>
      </c>
      <c r="T88" s="61" t="str">
        <f t="shared" si="16"/>
        <v/>
      </c>
      <c r="U88" s="58" t="str">
        <f t="shared" si="17"/>
        <v/>
      </c>
      <c r="W88" s="25" t="str">
        <f>IF(OR($P88="", NOT($U88="")), "", IF(COUNTIF($P$11:$P88, $P88)&gt;1, "", "X"))</f>
        <v/>
      </c>
      <c r="X88" s="25" t="str">
        <f t="shared" si="18"/>
        <v/>
      </c>
      <c r="Z88" s="25" t="str">
        <f t="shared" si="19"/>
        <v/>
      </c>
      <c r="AB88" s="25" t="str">
        <f>IF($B88="", "", IF(AND($B88&gt;='Client Report'!$BA$3, $B88&lt;='Client Report'!$BA$4), "X", ""))</f>
        <v/>
      </c>
      <c r="AC88" s="25" t="str">
        <f>IF($O88="", "", IF('Client Report'!$AG$3="", "X", IF(Expenses!$C88='Client Report'!$AG$3, "X", "")))</f>
        <v/>
      </c>
      <c r="AD88" s="66" t="str">
        <f t="shared" si="20"/>
        <v/>
      </c>
      <c r="AE88" s="25" t="str">
        <f>IF($AD88="", "", COUNTIF($AD$11:$AD$2510, "&lt;"&amp;$AD88)+1+COUNTIF($AD$11:$AD88, $AD88)-1)</f>
        <v/>
      </c>
      <c r="AF88" s="25" t="str">
        <f t="shared" si="21"/>
        <v/>
      </c>
      <c r="AH88" s="25" t="str">
        <f>IF('Client List'!$B88="", "", 'Client List'!$B88)</f>
        <v/>
      </c>
    </row>
    <row r="89" spans="1:34" x14ac:dyDescent="0.25">
      <c r="A89" s="21"/>
      <c r="B89" s="80"/>
      <c r="C89" s="81"/>
      <c r="D89" s="82"/>
      <c r="E89" s="83"/>
      <c r="F89" s="83"/>
      <c r="G89" s="84"/>
      <c r="H89" s="85"/>
      <c r="I89" s="21"/>
      <c r="J89" s="39" t="str">
        <f t="shared" si="11"/>
        <v/>
      </c>
      <c r="K89" s="21"/>
      <c r="O89" s="25" t="str">
        <f t="shared" si="12"/>
        <v/>
      </c>
      <c r="P89" s="25" t="str">
        <f t="shared" si="13"/>
        <v/>
      </c>
      <c r="Q89" s="25" t="str">
        <f t="shared" si="14"/>
        <v/>
      </c>
      <c r="R89" s="25" t="str">
        <f>IF(COUNTIF($Q$11:$Q89, $Q89)&gt;1, "", $Q89)</f>
        <v/>
      </c>
      <c r="S89" s="58" t="str">
        <f t="shared" si="15"/>
        <v/>
      </c>
      <c r="T89" s="61" t="str">
        <f t="shared" si="16"/>
        <v/>
      </c>
      <c r="U89" s="58" t="str">
        <f t="shared" si="17"/>
        <v/>
      </c>
      <c r="W89" s="25" t="str">
        <f>IF(OR($P89="", NOT($U89="")), "", IF(COUNTIF($P$11:$P89, $P89)&gt;1, "", "X"))</f>
        <v/>
      </c>
      <c r="X89" s="25" t="str">
        <f t="shared" si="18"/>
        <v/>
      </c>
      <c r="Z89" s="25" t="str">
        <f t="shared" si="19"/>
        <v/>
      </c>
      <c r="AB89" s="25" t="str">
        <f>IF($B89="", "", IF(AND($B89&gt;='Client Report'!$BA$3, $B89&lt;='Client Report'!$BA$4), "X", ""))</f>
        <v/>
      </c>
      <c r="AC89" s="25" t="str">
        <f>IF($O89="", "", IF('Client Report'!$AG$3="", "X", IF(Expenses!$C89='Client Report'!$AG$3, "X", "")))</f>
        <v/>
      </c>
      <c r="AD89" s="66" t="str">
        <f t="shared" si="20"/>
        <v/>
      </c>
      <c r="AE89" s="25" t="str">
        <f>IF($AD89="", "", COUNTIF($AD$11:$AD$2510, "&lt;"&amp;$AD89)+1+COUNTIF($AD$11:$AD89, $AD89)-1)</f>
        <v/>
      </c>
      <c r="AF89" s="25" t="str">
        <f t="shared" si="21"/>
        <v/>
      </c>
      <c r="AH89" s="25" t="str">
        <f>IF('Client List'!$B89="", "", 'Client List'!$B89)</f>
        <v/>
      </c>
    </row>
    <row r="90" spans="1:34" x14ac:dyDescent="0.25">
      <c r="A90" s="21"/>
      <c r="B90" s="80"/>
      <c r="C90" s="81"/>
      <c r="D90" s="82"/>
      <c r="E90" s="83"/>
      <c r="F90" s="83"/>
      <c r="G90" s="84"/>
      <c r="H90" s="85"/>
      <c r="I90" s="21"/>
      <c r="J90" s="39" t="str">
        <f t="shared" si="11"/>
        <v/>
      </c>
      <c r="K90" s="21"/>
      <c r="O90" s="25" t="str">
        <f t="shared" si="12"/>
        <v/>
      </c>
      <c r="P90" s="25" t="str">
        <f t="shared" si="13"/>
        <v/>
      </c>
      <c r="Q90" s="25" t="str">
        <f t="shared" si="14"/>
        <v/>
      </c>
      <c r="R90" s="25" t="str">
        <f>IF(COUNTIF($Q$11:$Q90, $Q90)&gt;1, "", $Q90)</f>
        <v/>
      </c>
      <c r="S90" s="58" t="str">
        <f t="shared" si="15"/>
        <v/>
      </c>
      <c r="T90" s="61" t="str">
        <f t="shared" si="16"/>
        <v/>
      </c>
      <c r="U90" s="58" t="str">
        <f t="shared" si="17"/>
        <v/>
      </c>
      <c r="W90" s="25" t="str">
        <f>IF(OR($P90="", NOT($U90="")), "", IF(COUNTIF($P$11:$P90, $P90)&gt;1, "", "X"))</f>
        <v/>
      </c>
      <c r="X90" s="25" t="str">
        <f t="shared" si="18"/>
        <v/>
      </c>
      <c r="Z90" s="25" t="str">
        <f t="shared" si="19"/>
        <v/>
      </c>
      <c r="AB90" s="25" t="str">
        <f>IF($B90="", "", IF(AND($B90&gt;='Client Report'!$BA$3, $B90&lt;='Client Report'!$BA$4), "X", ""))</f>
        <v/>
      </c>
      <c r="AC90" s="25" t="str">
        <f>IF($O90="", "", IF('Client Report'!$AG$3="", "X", IF(Expenses!$C90='Client Report'!$AG$3, "X", "")))</f>
        <v/>
      </c>
      <c r="AD90" s="66" t="str">
        <f t="shared" si="20"/>
        <v/>
      </c>
      <c r="AE90" s="25" t="str">
        <f>IF($AD90="", "", COUNTIF($AD$11:$AD$2510, "&lt;"&amp;$AD90)+1+COUNTIF($AD$11:$AD90, $AD90)-1)</f>
        <v/>
      </c>
      <c r="AF90" s="25" t="str">
        <f t="shared" si="21"/>
        <v/>
      </c>
      <c r="AH90" s="25" t="str">
        <f>IF('Client List'!$B90="", "", 'Client List'!$B90)</f>
        <v/>
      </c>
    </row>
    <row r="91" spans="1:34" x14ac:dyDescent="0.25">
      <c r="A91" s="21"/>
      <c r="B91" s="80"/>
      <c r="C91" s="81"/>
      <c r="D91" s="82"/>
      <c r="E91" s="83"/>
      <c r="F91" s="83"/>
      <c r="G91" s="84"/>
      <c r="H91" s="85"/>
      <c r="I91" s="21"/>
      <c r="J91" s="39" t="str">
        <f t="shared" si="11"/>
        <v/>
      </c>
      <c r="K91" s="21"/>
      <c r="O91" s="25" t="str">
        <f t="shared" si="12"/>
        <v/>
      </c>
      <c r="P91" s="25" t="str">
        <f t="shared" si="13"/>
        <v/>
      </c>
      <c r="Q91" s="25" t="str">
        <f t="shared" si="14"/>
        <v/>
      </c>
      <c r="R91" s="25" t="str">
        <f>IF(COUNTIF($Q$11:$Q91, $Q91)&gt;1, "", $Q91)</f>
        <v/>
      </c>
      <c r="S91" s="58" t="str">
        <f t="shared" si="15"/>
        <v/>
      </c>
      <c r="T91" s="61" t="str">
        <f t="shared" si="16"/>
        <v/>
      </c>
      <c r="U91" s="58" t="str">
        <f t="shared" si="17"/>
        <v/>
      </c>
      <c r="W91" s="25" t="str">
        <f>IF(OR($P91="", NOT($U91="")), "", IF(COUNTIF($P$11:$P91, $P91)&gt;1, "", "X"))</f>
        <v/>
      </c>
      <c r="X91" s="25" t="str">
        <f t="shared" si="18"/>
        <v/>
      </c>
      <c r="Z91" s="25" t="str">
        <f t="shared" si="19"/>
        <v/>
      </c>
      <c r="AB91" s="25" t="str">
        <f>IF($B91="", "", IF(AND($B91&gt;='Client Report'!$BA$3, $B91&lt;='Client Report'!$BA$4), "X", ""))</f>
        <v/>
      </c>
      <c r="AC91" s="25" t="str">
        <f>IF($O91="", "", IF('Client Report'!$AG$3="", "X", IF(Expenses!$C91='Client Report'!$AG$3, "X", "")))</f>
        <v/>
      </c>
      <c r="AD91" s="66" t="str">
        <f t="shared" si="20"/>
        <v/>
      </c>
      <c r="AE91" s="25" t="str">
        <f>IF($AD91="", "", COUNTIF($AD$11:$AD$2510, "&lt;"&amp;$AD91)+1+COUNTIF($AD$11:$AD91, $AD91)-1)</f>
        <v/>
      </c>
      <c r="AF91" s="25" t="str">
        <f t="shared" si="21"/>
        <v/>
      </c>
      <c r="AH91" s="25" t="str">
        <f>IF('Client List'!$B91="", "", 'Client List'!$B91)</f>
        <v/>
      </c>
    </row>
    <row r="92" spans="1:34" x14ac:dyDescent="0.25">
      <c r="A92" s="21"/>
      <c r="B92" s="80"/>
      <c r="C92" s="81"/>
      <c r="D92" s="82"/>
      <c r="E92" s="83"/>
      <c r="F92" s="83"/>
      <c r="G92" s="84"/>
      <c r="H92" s="85"/>
      <c r="I92" s="21"/>
      <c r="J92" s="39" t="str">
        <f t="shared" si="11"/>
        <v/>
      </c>
      <c r="K92" s="21"/>
      <c r="O92" s="25" t="str">
        <f t="shared" si="12"/>
        <v/>
      </c>
      <c r="P92" s="25" t="str">
        <f t="shared" si="13"/>
        <v/>
      </c>
      <c r="Q92" s="25" t="str">
        <f t="shared" si="14"/>
        <v/>
      </c>
      <c r="R92" s="25" t="str">
        <f>IF(COUNTIF($Q$11:$Q92, $Q92)&gt;1, "", $Q92)</f>
        <v/>
      </c>
      <c r="S92" s="58" t="str">
        <f t="shared" si="15"/>
        <v/>
      </c>
      <c r="T92" s="61" t="str">
        <f t="shared" si="16"/>
        <v/>
      </c>
      <c r="U92" s="58" t="str">
        <f t="shared" si="17"/>
        <v/>
      </c>
      <c r="W92" s="25" t="str">
        <f>IF(OR($P92="", NOT($U92="")), "", IF(COUNTIF($P$11:$P92, $P92)&gt;1, "", "X"))</f>
        <v/>
      </c>
      <c r="X92" s="25" t="str">
        <f t="shared" si="18"/>
        <v/>
      </c>
      <c r="Z92" s="25" t="str">
        <f t="shared" si="19"/>
        <v/>
      </c>
      <c r="AB92" s="25" t="str">
        <f>IF($B92="", "", IF(AND($B92&gt;='Client Report'!$BA$3, $B92&lt;='Client Report'!$BA$4), "X", ""))</f>
        <v/>
      </c>
      <c r="AC92" s="25" t="str">
        <f>IF($O92="", "", IF('Client Report'!$AG$3="", "X", IF(Expenses!$C92='Client Report'!$AG$3, "X", "")))</f>
        <v/>
      </c>
      <c r="AD92" s="66" t="str">
        <f t="shared" si="20"/>
        <v/>
      </c>
      <c r="AE92" s="25" t="str">
        <f>IF($AD92="", "", COUNTIF($AD$11:$AD$2510, "&lt;"&amp;$AD92)+1+COUNTIF($AD$11:$AD92, $AD92)-1)</f>
        <v/>
      </c>
      <c r="AF92" s="25" t="str">
        <f t="shared" si="21"/>
        <v/>
      </c>
      <c r="AH92" s="25" t="str">
        <f>IF('Client List'!$B92="", "", 'Client List'!$B92)</f>
        <v/>
      </c>
    </row>
    <row r="93" spans="1:34" x14ac:dyDescent="0.25">
      <c r="A93" s="21"/>
      <c r="B93" s="80"/>
      <c r="C93" s="81"/>
      <c r="D93" s="82"/>
      <c r="E93" s="83"/>
      <c r="F93" s="83"/>
      <c r="G93" s="84"/>
      <c r="H93" s="85"/>
      <c r="I93" s="21"/>
      <c r="J93" s="39" t="str">
        <f t="shared" si="11"/>
        <v/>
      </c>
      <c r="K93" s="21"/>
      <c r="O93" s="25" t="str">
        <f t="shared" si="12"/>
        <v/>
      </c>
      <c r="P93" s="25" t="str">
        <f t="shared" si="13"/>
        <v/>
      </c>
      <c r="Q93" s="25" t="str">
        <f t="shared" si="14"/>
        <v/>
      </c>
      <c r="R93" s="25" t="str">
        <f>IF(COUNTIF($Q$11:$Q93, $Q93)&gt;1, "", $Q93)</f>
        <v/>
      </c>
      <c r="S93" s="58" t="str">
        <f t="shared" si="15"/>
        <v/>
      </c>
      <c r="T93" s="61" t="str">
        <f t="shared" si="16"/>
        <v/>
      </c>
      <c r="U93" s="58" t="str">
        <f t="shared" si="17"/>
        <v/>
      </c>
      <c r="W93" s="25" t="str">
        <f>IF(OR($P93="", NOT($U93="")), "", IF(COUNTIF($P$11:$P93, $P93)&gt;1, "", "X"))</f>
        <v/>
      </c>
      <c r="X93" s="25" t="str">
        <f t="shared" si="18"/>
        <v/>
      </c>
      <c r="Z93" s="25" t="str">
        <f t="shared" si="19"/>
        <v/>
      </c>
      <c r="AB93" s="25" t="str">
        <f>IF($B93="", "", IF(AND($B93&gt;='Client Report'!$BA$3, $B93&lt;='Client Report'!$BA$4), "X", ""))</f>
        <v/>
      </c>
      <c r="AC93" s="25" t="str">
        <f>IF($O93="", "", IF('Client Report'!$AG$3="", "X", IF(Expenses!$C93='Client Report'!$AG$3, "X", "")))</f>
        <v/>
      </c>
      <c r="AD93" s="66" t="str">
        <f t="shared" si="20"/>
        <v/>
      </c>
      <c r="AE93" s="25" t="str">
        <f>IF($AD93="", "", COUNTIF($AD$11:$AD$2510, "&lt;"&amp;$AD93)+1+COUNTIF($AD$11:$AD93, $AD93)-1)</f>
        <v/>
      </c>
      <c r="AF93" s="25" t="str">
        <f t="shared" si="21"/>
        <v/>
      </c>
      <c r="AH93" s="25" t="str">
        <f>IF('Client List'!$B93="", "", 'Client List'!$B93)</f>
        <v/>
      </c>
    </row>
    <row r="94" spans="1:34" x14ac:dyDescent="0.25">
      <c r="A94" s="21"/>
      <c r="B94" s="80"/>
      <c r="C94" s="81"/>
      <c r="D94" s="82"/>
      <c r="E94" s="83"/>
      <c r="F94" s="83"/>
      <c r="G94" s="84"/>
      <c r="H94" s="85"/>
      <c r="I94" s="21"/>
      <c r="J94" s="39" t="str">
        <f t="shared" si="11"/>
        <v/>
      </c>
      <c r="K94" s="21"/>
      <c r="O94" s="25" t="str">
        <f t="shared" si="12"/>
        <v/>
      </c>
      <c r="P94" s="25" t="str">
        <f t="shared" si="13"/>
        <v/>
      </c>
      <c r="Q94" s="25" t="str">
        <f t="shared" si="14"/>
        <v/>
      </c>
      <c r="R94" s="25" t="str">
        <f>IF(COUNTIF($Q$11:$Q94, $Q94)&gt;1, "", $Q94)</f>
        <v/>
      </c>
      <c r="S94" s="58" t="str">
        <f t="shared" si="15"/>
        <v/>
      </c>
      <c r="T94" s="61" t="str">
        <f t="shared" si="16"/>
        <v/>
      </c>
      <c r="U94" s="58" t="str">
        <f t="shared" si="17"/>
        <v/>
      </c>
      <c r="W94" s="25" t="str">
        <f>IF(OR($P94="", NOT($U94="")), "", IF(COUNTIF($P$11:$P94, $P94)&gt;1, "", "X"))</f>
        <v/>
      </c>
      <c r="X94" s="25" t="str">
        <f t="shared" si="18"/>
        <v/>
      </c>
      <c r="Z94" s="25" t="str">
        <f t="shared" si="19"/>
        <v/>
      </c>
      <c r="AB94" s="25" t="str">
        <f>IF($B94="", "", IF(AND($B94&gt;='Client Report'!$BA$3, $B94&lt;='Client Report'!$BA$4), "X", ""))</f>
        <v/>
      </c>
      <c r="AC94" s="25" t="str">
        <f>IF($O94="", "", IF('Client Report'!$AG$3="", "X", IF(Expenses!$C94='Client Report'!$AG$3, "X", "")))</f>
        <v/>
      </c>
      <c r="AD94" s="66" t="str">
        <f t="shared" si="20"/>
        <v/>
      </c>
      <c r="AE94" s="25" t="str">
        <f>IF($AD94="", "", COUNTIF($AD$11:$AD$2510, "&lt;"&amp;$AD94)+1+COUNTIF($AD$11:$AD94, $AD94)-1)</f>
        <v/>
      </c>
      <c r="AF94" s="25" t="str">
        <f t="shared" si="21"/>
        <v/>
      </c>
      <c r="AH94" s="25" t="str">
        <f>IF('Client List'!$B94="", "", 'Client List'!$B94)</f>
        <v/>
      </c>
    </row>
    <row r="95" spans="1:34" x14ac:dyDescent="0.25">
      <c r="A95" s="21"/>
      <c r="B95" s="80"/>
      <c r="C95" s="81"/>
      <c r="D95" s="82"/>
      <c r="E95" s="83"/>
      <c r="F95" s="83"/>
      <c r="G95" s="84"/>
      <c r="H95" s="85"/>
      <c r="I95" s="21"/>
      <c r="J95" s="39" t="str">
        <f t="shared" si="11"/>
        <v/>
      </c>
      <c r="K95" s="21"/>
      <c r="O95" s="25" t="str">
        <f t="shared" si="12"/>
        <v/>
      </c>
      <c r="P95" s="25" t="str">
        <f t="shared" si="13"/>
        <v/>
      </c>
      <c r="Q95" s="25" t="str">
        <f t="shared" si="14"/>
        <v/>
      </c>
      <c r="R95" s="25" t="str">
        <f>IF(COUNTIF($Q$11:$Q95, $Q95)&gt;1, "", $Q95)</f>
        <v/>
      </c>
      <c r="S95" s="58" t="str">
        <f t="shared" si="15"/>
        <v/>
      </c>
      <c r="T95" s="61" t="str">
        <f t="shared" si="16"/>
        <v/>
      </c>
      <c r="U95" s="58" t="str">
        <f t="shared" si="17"/>
        <v/>
      </c>
      <c r="W95" s="25" t="str">
        <f>IF(OR($P95="", NOT($U95="")), "", IF(COUNTIF($P$11:$P95, $P95)&gt;1, "", "X"))</f>
        <v/>
      </c>
      <c r="X95" s="25" t="str">
        <f t="shared" si="18"/>
        <v/>
      </c>
      <c r="Z95" s="25" t="str">
        <f t="shared" si="19"/>
        <v/>
      </c>
      <c r="AB95" s="25" t="str">
        <f>IF($B95="", "", IF(AND($B95&gt;='Client Report'!$BA$3, $B95&lt;='Client Report'!$BA$4), "X", ""))</f>
        <v/>
      </c>
      <c r="AC95" s="25" t="str">
        <f>IF($O95="", "", IF('Client Report'!$AG$3="", "X", IF(Expenses!$C95='Client Report'!$AG$3, "X", "")))</f>
        <v/>
      </c>
      <c r="AD95" s="66" t="str">
        <f t="shared" si="20"/>
        <v/>
      </c>
      <c r="AE95" s="25" t="str">
        <f>IF($AD95="", "", COUNTIF($AD$11:$AD$2510, "&lt;"&amp;$AD95)+1+COUNTIF($AD$11:$AD95, $AD95)-1)</f>
        <v/>
      </c>
      <c r="AF95" s="25" t="str">
        <f t="shared" si="21"/>
        <v/>
      </c>
      <c r="AH95" s="25" t="str">
        <f>IF('Client List'!$B95="", "", 'Client List'!$B95)</f>
        <v/>
      </c>
    </row>
    <row r="96" spans="1:34" x14ac:dyDescent="0.25">
      <c r="A96" s="21"/>
      <c r="B96" s="80"/>
      <c r="C96" s="81"/>
      <c r="D96" s="82"/>
      <c r="E96" s="83"/>
      <c r="F96" s="83"/>
      <c r="G96" s="84"/>
      <c r="H96" s="85"/>
      <c r="I96" s="21"/>
      <c r="J96" s="39" t="str">
        <f t="shared" si="11"/>
        <v/>
      </c>
      <c r="K96" s="21"/>
      <c r="O96" s="25" t="str">
        <f t="shared" si="12"/>
        <v/>
      </c>
      <c r="P96" s="25" t="str">
        <f t="shared" si="13"/>
        <v/>
      </c>
      <c r="Q96" s="25" t="str">
        <f t="shared" si="14"/>
        <v/>
      </c>
      <c r="R96" s="25" t="str">
        <f>IF(COUNTIF($Q$11:$Q96, $Q96)&gt;1, "", $Q96)</f>
        <v/>
      </c>
      <c r="S96" s="58" t="str">
        <f t="shared" si="15"/>
        <v/>
      </c>
      <c r="T96" s="61" t="str">
        <f t="shared" si="16"/>
        <v/>
      </c>
      <c r="U96" s="58" t="str">
        <f t="shared" si="17"/>
        <v/>
      </c>
      <c r="W96" s="25" t="str">
        <f>IF(OR($P96="", NOT($U96="")), "", IF(COUNTIF($P$11:$P96, $P96)&gt;1, "", "X"))</f>
        <v/>
      </c>
      <c r="X96" s="25" t="str">
        <f t="shared" si="18"/>
        <v/>
      </c>
      <c r="Z96" s="25" t="str">
        <f t="shared" si="19"/>
        <v/>
      </c>
      <c r="AB96" s="25" t="str">
        <f>IF($B96="", "", IF(AND($B96&gt;='Client Report'!$BA$3, $B96&lt;='Client Report'!$BA$4), "X", ""))</f>
        <v/>
      </c>
      <c r="AC96" s="25" t="str">
        <f>IF($O96="", "", IF('Client Report'!$AG$3="", "X", IF(Expenses!$C96='Client Report'!$AG$3, "X", "")))</f>
        <v/>
      </c>
      <c r="AD96" s="66" t="str">
        <f t="shared" si="20"/>
        <v/>
      </c>
      <c r="AE96" s="25" t="str">
        <f>IF($AD96="", "", COUNTIF($AD$11:$AD$2510, "&lt;"&amp;$AD96)+1+COUNTIF($AD$11:$AD96, $AD96)-1)</f>
        <v/>
      </c>
      <c r="AF96" s="25" t="str">
        <f t="shared" si="21"/>
        <v/>
      </c>
      <c r="AH96" s="25" t="str">
        <f>IF('Client List'!$B96="", "", 'Client List'!$B96)</f>
        <v/>
      </c>
    </row>
    <row r="97" spans="1:34" x14ac:dyDescent="0.25">
      <c r="A97" s="21"/>
      <c r="B97" s="80"/>
      <c r="C97" s="81"/>
      <c r="D97" s="82"/>
      <c r="E97" s="83"/>
      <c r="F97" s="83"/>
      <c r="G97" s="84"/>
      <c r="H97" s="85"/>
      <c r="I97" s="21"/>
      <c r="J97" s="39" t="str">
        <f t="shared" si="11"/>
        <v/>
      </c>
      <c r="K97" s="21"/>
      <c r="O97" s="25" t="str">
        <f t="shared" si="12"/>
        <v/>
      </c>
      <c r="P97" s="25" t="str">
        <f t="shared" si="13"/>
        <v/>
      </c>
      <c r="Q97" s="25" t="str">
        <f t="shared" si="14"/>
        <v/>
      </c>
      <c r="R97" s="25" t="str">
        <f>IF(COUNTIF($Q$11:$Q97, $Q97)&gt;1, "", $Q97)</f>
        <v/>
      </c>
      <c r="S97" s="58" t="str">
        <f t="shared" si="15"/>
        <v/>
      </c>
      <c r="T97" s="61" t="str">
        <f t="shared" si="16"/>
        <v/>
      </c>
      <c r="U97" s="58" t="str">
        <f t="shared" si="17"/>
        <v/>
      </c>
      <c r="W97" s="25" t="str">
        <f>IF(OR($P97="", NOT($U97="")), "", IF(COUNTIF($P$11:$P97, $P97)&gt;1, "", "X"))</f>
        <v/>
      </c>
      <c r="X97" s="25" t="str">
        <f t="shared" si="18"/>
        <v/>
      </c>
      <c r="Z97" s="25" t="str">
        <f t="shared" si="19"/>
        <v/>
      </c>
      <c r="AB97" s="25" t="str">
        <f>IF($B97="", "", IF(AND($B97&gt;='Client Report'!$BA$3, $B97&lt;='Client Report'!$BA$4), "X", ""))</f>
        <v/>
      </c>
      <c r="AC97" s="25" t="str">
        <f>IF($O97="", "", IF('Client Report'!$AG$3="", "X", IF(Expenses!$C97='Client Report'!$AG$3, "X", "")))</f>
        <v/>
      </c>
      <c r="AD97" s="66" t="str">
        <f t="shared" si="20"/>
        <v/>
      </c>
      <c r="AE97" s="25" t="str">
        <f>IF($AD97="", "", COUNTIF($AD$11:$AD$2510, "&lt;"&amp;$AD97)+1+COUNTIF($AD$11:$AD97, $AD97)-1)</f>
        <v/>
      </c>
      <c r="AF97" s="25" t="str">
        <f t="shared" si="21"/>
        <v/>
      </c>
      <c r="AH97" s="25" t="str">
        <f>IF('Client List'!$B97="", "", 'Client List'!$B97)</f>
        <v/>
      </c>
    </row>
    <row r="98" spans="1:34" x14ac:dyDescent="0.25">
      <c r="A98" s="21"/>
      <c r="B98" s="80"/>
      <c r="C98" s="81"/>
      <c r="D98" s="82"/>
      <c r="E98" s="83"/>
      <c r="F98" s="83"/>
      <c r="G98" s="84"/>
      <c r="H98" s="85"/>
      <c r="I98" s="21"/>
      <c r="J98" s="39" t="str">
        <f t="shared" si="11"/>
        <v/>
      </c>
      <c r="K98" s="21"/>
      <c r="O98" s="25" t="str">
        <f t="shared" si="12"/>
        <v/>
      </c>
      <c r="P98" s="25" t="str">
        <f t="shared" si="13"/>
        <v/>
      </c>
      <c r="Q98" s="25" t="str">
        <f t="shared" si="14"/>
        <v/>
      </c>
      <c r="R98" s="25" t="str">
        <f>IF(COUNTIF($Q$11:$Q98, $Q98)&gt;1, "", $Q98)</f>
        <v/>
      </c>
      <c r="S98" s="58" t="str">
        <f t="shared" si="15"/>
        <v/>
      </c>
      <c r="T98" s="61" t="str">
        <f t="shared" si="16"/>
        <v/>
      </c>
      <c r="U98" s="58" t="str">
        <f t="shared" si="17"/>
        <v/>
      </c>
      <c r="W98" s="25" t="str">
        <f>IF(OR($P98="", NOT($U98="")), "", IF(COUNTIF($P$11:$P98, $P98)&gt;1, "", "X"))</f>
        <v/>
      </c>
      <c r="X98" s="25" t="str">
        <f t="shared" si="18"/>
        <v/>
      </c>
      <c r="Z98" s="25" t="str">
        <f t="shared" si="19"/>
        <v/>
      </c>
      <c r="AB98" s="25" t="str">
        <f>IF($B98="", "", IF(AND($B98&gt;='Client Report'!$BA$3, $B98&lt;='Client Report'!$BA$4), "X", ""))</f>
        <v/>
      </c>
      <c r="AC98" s="25" t="str">
        <f>IF($O98="", "", IF('Client Report'!$AG$3="", "X", IF(Expenses!$C98='Client Report'!$AG$3, "X", "")))</f>
        <v/>
      </c>
      <c r="AD98" s="66" t="str">
        <f t="shared" si="20"/>
        <v/>
      </c>
      <c r="AE98" s="25" t="str">
        <f>IF($AD98="", "", COUNTIF($AD$11:$AD$2510, "&lt;"&amp;$AD98)+1+COUNTIF($AD$11:$AD98, $AD98)-1)</f>
        <v/>
      </c>
      <c r="AF98" s="25" t="str">
        <f t="shared" si="21"/>
        <v/>
      </c>
      <c r="AH98" s="25" t="str">
        <f>IF('Client List'!$B98="", "", 'Client List'!$B98)</f>
        <v/>
      </c>
    </row>
    <row r="99" spans="1:34" x14ac:dyDescent="0.25">
      <c r="A99" s="21"/>
      <c r="B99" s="80"/>
      <c r="C99" s="81"/>
      <c r="D99" s="82"/>
      <c r="E99" s="83"/>
      <c r="F99" s="83"/>
      <c r="G99" s="84"/>
      <c r="H99" s="85"/>
      <c r="I99" s="21"/>
      <c r="J99" s="39" t="str">
        <f t="shared" si="11"/>
        <v/>
      </c>
      <c r="K99" s="21"/>
      <c r="O99" s="25" t="str">
        <f t="shared" si="12"/>
        <v/>
      </c>
      <c r="P99" s="25" t="str">
        <f t="shared" si="13"/>
        <v/>
      </c>
      <c r="Q99" s="25" t="str">
        <f t="shared" si="14"/>
        <v/>
      </c>
      <c r="R99" s="25" t="str">
        <f>IF(COUNTIF($Q$11:$Q99, $Q99)&gt;1, "", $Q99)</f>
        <v/>
      </c>
      <c r="S99" s="58" t="str">
        <f t="shared" si="15"/>
        <v/>
      </c>
      <c r="T99" s="61" t="str">
        <f t="shared" si="16"/>
        <v/>
      </c>
      <c r="U99" s="58" t="str">
        <f t="shared" si="17"/>
        <v/>
      </c>
      <c r="W99" s="25" t="str">
        <f>IF(OR($P99="", NOT($U99="")), "", IF(COUNTIF($P$11:$P99, $P99)&gt;1, "", "X"))</f>
        <v/>
      </c>
      <c r="X99" s="25" t="str">
        <f t="shared" si="18"/>
        <v/>
      </c>
      <c r="Z99" s="25" t="str">
        <f t="shared" si="19"/>
        <v/>
      </c>
      <c r="AB99" s="25" t="str">
        <f>IF($B99="", "", IF(AND($B99&gt;='Client Report'!$BA$3, $B99&lt;='Client Report'!$BA$4), "X", ""))</f>
        <v/>
      </c>
      <c r="AC99" s="25" t="str">
        <f>IF($O99="", "", IF('Client Report'!$AG$3="", "X", IF(Expenses!$C99='Client Report'!$AG$3, "X", "")))</f>
        <v/>
      </c>
      <c r="AD99" s="66" t="str">
        <f t="shared" si="20"/>
        <v/>
      </c>
      <c r="AE99" s="25" t="str">
        <f>IF($AD99="", "", COUNTIF($AD$11:$AD$2510, "&lt;"&amp;$AD99)+1+COUNTIF($AD$11:$AD99, $AD99)-1)</f>
        <v/>
      </c>
      <c r="AF99" s="25" t="str">
        <f t="shared" si="21"/>
        <v/>
      </c>
      <c r="AH99" s="25" t="str">
        <f>IF('Client List'!$B99="", "", 'Client List'!$B99)</f>
        <v/>
      </c>
    </row>
    <row r="100" spans="1:34" x14ac:dyDescent="0.25">
      <c r="A100" s="21"/>
      <c r="B100" s="80"/>
      <c r="C100" s="81"/>
      <c r="D100" s="82"/>
      <c r="E100" s="83"/>
      <c r="F100" s="83"/>
      <c r="G100" s="84"/>
      <c r="H100" s="85"/>
      <c r="I100" s="21"/>
      <c r="J100" s="39" t="str">
        <f t="shared" si="11"/>
        <v/>
      </c>
      <c r="K100" s="21"/>
      <c r="O100" s="25" t="str">
        <f t="shared" si="12"/>
        <v/>
      </c>
      <c r="P100" s="25" t="str">
        <f t="shared" si="13"/>
        <v/>
      </c>
      <c r="Q100" s="25" t="str">
        <f t="shared" si="14"/>
        <v/>
      </c>
      <c r="R100" s="25" t="str">
        <f>IF(COUNTIF($Q$11:$Q100, $Q100)&gt;1, "", $Q100)</f>
        <v/>
      </c>
      <c r="S100" s="58" t="str">
        <f t="shared" si="15"/>
        <v/>
      </c>
      <c r="T100" s="61" t="str">
        <f t="shared" si="16"/>
        <v/>
      </c>
      <c r="U100" s="58" t="str">
        <f t="shared" si="17"/>
        <v/>
      </c>
      <c r="W100" s="25" t="str">
        <f>IF(OR($P100="", NOT($U100="")), "", IF(COUNTIF($P$11:$P100, $P100)&gt;1, "", "X"))</f>
        <v/>
      </c>
      <c r="X100" s="25" t="str">
        <f t="shared" si="18"/>
        <v/>
      </c>
      <c r="Z100" s="25" t="str">
        <f t="shared" si="19"/>
        <v/>
      </c>
      <c r="AB100" s="25" t="str">
        <f>IF($B100="", "", IF(AND($B100&gt;='Client Report'!$BA$3, $B100&lt;='Client Report'!$BA$4), "X", ""))</f>
        <v/>
      </c>
      <c r="AC100" s="25" t="str">
        <f>IF($O100="", "", IF('Client Report'!$AG$3="", "X", IF(Expenses!$C100='Client Report'!$AG$3, "X", "")))</f>
        <v/>
      </c>
      <c r="AD100" s="66" t="str">
        <f t="shared" si="20"/>
        <v/>
      </c>
      <c r="AE100" s="25" t="str">
        <f>IF($AD100="", "", COUNTIF($AD$11:$AD$2510, "&lt;"&amp;$AD100)+1+COUNTIF($AD$11:$AD100, $AD100)-1)</f>
        <v/>
      </c>
      <c r="AF100" s="25" t="str">
        <f t="shared" si="21"/>
        <v/>
      </c>
      <c r="AH100" s="25" t="str">
        <f>IF('Client List'!$B100="", "", 'Client List'!$B100)</f>
        <v/>
      </c>
    </row>
    <row r="101" spans="1:34" x14ac:dyDescent="0.25">
      <c r="A101" s="21"/>
      <c r="B101" s="80"/>
      <c r="C101" s="81"/>
      <c r="D101" s="82"/>
      <c r="E101" s="83"/>
      <c r="F101" s="83"/>
      <c r="G101" s="84"/>
      <c r="H101" s="85"/>
      <c r="I101" s="21"/>
      <c r="J101" s="39" t="str">
        <f t="shared" si="11"/>
        <v/>
      </c>
      <c r="K101" s="21"/>
      <c r="O101" s="25" t="str">
        <f t="shared" si="12"/>
        <v/>
      </c>
      <c r="P101" s="25" t="str">
        <f t="shared" si="13"/>
        <v/>
      </c>
      <c r="Q101" s="25" t="str">
        <f t="shared" si="14"/>
        <v/>
      </c>
      <c r="R101" s="25" t="str">
        <f>IF(COUNTIF($Q$11:$Q101, $Q101)&gt;1, "", $Q101)</f>
        <v/>
      </c>
      <c r="S101" s="58" t="str">
        <f t="shared" si="15"/>
        <v/>
      </c>
      <c r="T101" s="61" t="str">
        <f t="shared" si="16"/>
        <v/>
      </c>
      <c r="U101" s="58" t="str">
        <f t="shared" si="17"/>
        <v/>
      </c>
      <c r="W101" s="25" t="str">
        <f>IF(OR($P101="", NOT($U101="")), "", IF(COUNTIF($P$11:$P101, $P101)&gt;1, "", "X"))</f>
        <v/>
      </c>
      <c r="X101" s="25" t="str">
        <f t="shared" si="18"/>
        <v/>
      </c>
      <c r="Z101" s="25" t="str">
        <f t="shared" si="19"/>
        <v/>
      </c>
      <c r="AB101" s="25" t="str">
        <f>IF($B101="", "", IF(AND($B101&gt;='Client Report'!$BA$3, $B101&lt;='Client Report'!$BA$4), "X", ""))</f>
        <v/>
      </c>
      <c r="AC101" s="25" t="str">
        <f>IF($O101="", "", IF('Client Report'!$AG$3="", "X", IF(Expenses!$C101='Client Report'!$AG$3, "X", "")))</f>
        <v/>
      </c>
      <c r="AD101" s="66" t="str">
        <f t="shared" si="20"/>
        <v/>
      </c>
      <c r="AE101" s="25" t="str">
        <f>IF($AD101="", "", COUNTIF($AD$11:$AD$2510, "&lt;"&amp;$AD101)+1+COUNTIF($AD$11:$AD101, $AD101)-1)</f>
        <v/>
      </c>
      <c r="AF101" s="25" t="str">
        <f t="shared" si="21"/>
        <v/>
      </c>
      <c r="AH101" s="25" t="str">
        <f>IF('Client List'!$B101="", "", 'Client List'!$B101)</f>
        <v/>
      </c>
    </row>
    <row r="102" spans="1:34" x14ac:dyDescent="0.25">
      <c r="A102" s="21"/>
      <c r="B102" s="80"/>
      <c r="C102" s="81"/>
      <c r="D102" s="82"/>
      <c r="E102" s="83"/>
      <c r="F102" s="83"/>
      <c r="G102" s="84"/>
      <c r="H102" s="85"/>
      <c r="I102" s="21"/>
      <c r="J102" s="39" t="str">
        <f t="shared" si="11"/>
        <v/>
      </c>
      <c r="K102" s="21"/>
      <c r="O102" s="25" t="str">
        <f t="shared" si="12"/>
        <v/>
      </c>
      <c r="P102" s="25" t="str">
        <f t="shared" si="13"/>
        <v/>
      </c>
      <c r="Q102" s="25" t="str">
        <f t="shared" si="14"/>
        <v/>
      </c>
      <c r="R102" s="25" t="str">
        <f>IF(COUNTIF($Q$11:$Q102, $Q102)&gt;1, "", $Q102)</f>
        <v/>
      </c>
      <c r="S102" s="58" t="str">
        <f t="shared" si="15"/>
        <v/>
      </c>
      <c r="T102" s="61" t="str">
        <f t="shared" si="16"/>
        <v/>
      </c>
      <c r="U102" s="58" t="str">
        <f t="shared" si="17"/>
        <v/>
      </c>
      <c r="W102" s="25" t="str">
        <f>IF(OR($P102="", NOT($U102="")), "", IF(COUNTIF($P$11:$P102, $P102)&gt;1, "", "X"))</f>
        <v/>
      </c>
      <c r="X102" s="25" t="str">
        <f t="shared" si="18"/>
        <v/>
      </c>
      <c r="Z102" s="25" t="str">
        <f t="shared" si="19"/>
        <v/>
      </c>
      <c r="AB102" s="25" t="str">
        <f>IF($B102="", "", IF(AND($B102&gt;='Client Report'!$BA$3, $B102&lt;='Client Report'!$BA$4), "X", ""))</f>
        <v/>
      </c>
      <c r="AC102" s="25" t="str">
        <f>IF($O102="", "", IF('Client Report'!$AG$3="", "X", IF(Expenses!$C102='Client Report'!$AG$3, "X", "")))</f>
        <v/>
      </c>
      <c r="AD102" s="66" t="str">
        <f t="shared" si="20"/>
        <v/>
      </c>
      <c r="AE102" s="25" t="str">
        <f>IF($AD102="", "", COUNTIF($AD$11:$AD$2510, "&lt;"&amp;$AD102)+1+COUNTIF($AD$11:$AD102, $AD102)-1)</f>
        <v/>
      </c>
      <c r="AF102" s="25" t="str">
        <f t="shared" si="21"/>
        <v/>
      </c>
      <c r="AH102" s="25" t="str">
        <f>IF('Client List'!$B102="", "", 'Client List'!$B102)</f>
        <v/>
      </c>
    </row>
    <row r="103" spans="1:34" x14ac:dyDescent="0.25">
      <c r="A103" s="21"/>
      <c r="B103" s="80"/>
      <c r="C103" s="81"/>
      <c r="D103" s="82"/>
      <c r="E103" s="83"/>
      <c r="F103" s="83"/>
      <c r="G103" s="84"/>
      <c r="H103" s="85"/>
      <c r="I103" s="21"/>
      <c r="J103" s="39" t="str">
        <f t="shared" si="11"/>
        <v/>
      </c>
      <c r="K103" s="21"/>
      <c r="O103" s="25" t="str">
        <f t="shared" si="12"/>
        <v/>
      </c>
      <c r="P103" s="25" t="str">
        <f t="shared" si="13"/>
        <v/>
      </c>
      <c r="Q103" s="25" t="str">
        <f t="shared" si="14"/>
        <v/>
      </c>
      <c r="R103" s="25" t="str">
        <f>IF(COUNTIF($Q$11:$Q103, $Q103)&gt;1, "", $Q103)</f>
        <v/>
      </c>
      <c r="S103" s="58" t="str">
        <f t="shared" si="15"/>
        <v/>
      </c>
      <c r="T103" s="61" t="str">
        <f t="shared" si="16"/>
        <v/>
      </c>
      <c r="U103" s="58" t="str">
        <f t="shared" si="17"/>
        <v/>
      </c>
      <c r="W103" s="25" t="str">
        <f>IF(OR($P103="", NOT($U103="")), "", IF(COUNTIF($P$11:$P103, $P103)&gt;1, "", "X"))</f>
        <v/>
      </c>
      <c r="X103" s="25" t="str">
        <f t="shared" si="18"/>
        <v/>
      </c>
      <c r="Z103" s="25" t="str">
        <f t="shared" si="19"/>
        <v/>
      </c>
      <c r="AB103" s="25" t="str">
        <f>IF($B103="", "", IF(AND($B103&gt;='Client Report'!$BA$3, $B103&lt;='Client Report'!$BA$4), "X", ""))</f>
        <v/>
      </c>
      <c r="AC103" s="25" t="str">
        <f>IF($O103="", "", IF('Client Report'!$AG$3="", "X", IF(Expenses!$C103='Client Report'!$AG$3, "X", "")))</f>
        <v/>
      </c>
      <c r="AD103" s="66" t="str">
        <f t="shared" si="20"/>
        <v/>
      </c>
      <c r="AE103" s="25" t="str">
        <f>IF($AD103="", "", COUNTIF($AD$11:$AD$2510, "&lt;"&amp;$AD103)+1+COUNTIF($AD$11:$AD103, $AD103)-1)</f>
        <v/>
      </c>
      <c r="AF103" s="25" t="str">
        <f t="shared" si="21"/>
        <v/>
      </c>
      <c r="AH103" s="25" t="str">
        <f>IF('Client List'!$B103="", "", 'Client List'!$B103)</f>
        <v/>
      </c>
    </row>
    <row r="104" spans="1:34" x14ac:dyDescent="0.25">
      <c r="A104" s="21"/>
      <c r="B104" s="80"/>
      <c r="C104" s="81"/>
      <c r="D104" s="82"/>
      <c r="E104" s="83"/>
      <c r="F104" s="83"/>
      <c r="G104" s="84"/>
      <c r="H104" s="85"/>
      <c r="I104" s="21"/>
      <c r="J104" s="39" t="str">
        <f t="shared" si="11"/>
        <v/>
      </c>
      <c r="K104" s="21"/>
      <c r="O104" s="25" t="str">
        <f t="shared" si="12"/>
        <v/>
      </c>
      <c r="P104" s="25" t="str">
        <f t="shared" si="13"/>
        <v/>
      </c>
      <c r="Q104" s="25" t="str">
        <f t="shared" si="14"/>
        <v/>
      </c>
      <c r="R104" s="25" t="str">
        <f>IF(COUNTIF($Q$11:$Q104, $Q104)&gt;1, "", $Q104)</f>
        <v/>
      </c>
      <c r="S104" s="58" t="str">
        <f t="shared" si="15"/>
        <v/>
      </c>
      <c r="T104" s="61" t="str">
        <f t="shared" si="16"/>
        <v/>
      </c>
      <c r="U104" s="58" t="str">
        <f t="shared" si="17"/>
        <v/>
      </c>
      <c r="W104" s="25" t="str">
        <f>IF(OR($P104="", NOT($U104="")), "", IF(COUNTIF($P$11:$P104, $P104)&gt;1, "", "X"))</f>
        <v/>
      </c>
      <c r="X104" s="25" t="str">
        <f t="shared" si="18"/>
        <v/>
      </c>
      <c r="Z104" s="25" t="str">
        <f t="shared" si="19"/>
        <v/>
      </c>
      <c r="AB104" s="25" t="str">
        <f>IF($B104="", "", IF(AND($B104&gt;='Client Report'!$BA$3, $B104&lt;='Client Report'!$BA$4), "X", ""))</f>
        <v/>
      </c>
      <c r="AC104" s="25" t="str">
        <f>IF($O104="", "", IF('Client Report'!$AG$3="", "X", IF(Expenses!$C104='Client Report'!$AG$3, "X", "")))</f>
        <v/>
      </c>
      <c r="AD104" s="66" t="str">
        <f t="shared" si="20"/>
        <v/>
      </c>
      <c r="AE104" s="25" t="str">
        <f>IF($AD104="", "", COUNTIF($AD$11:$AD$2510, "&lt;"&amp;$AD104)+1+COUNTIF($AD$11:$AD104, $AD104)-1)</f>
        <v/>
      </c>
      <c r="AF104" s="25" t="str">
        <f t="shared" si="21"/>
        <v/>
      </c>
      <c r="AH104" s="25" t="str">
        <f>IF('Client List'!$B104="", "", 'Client List'!$B104)</f>
        <v/>
      </c>
    </row>
    <row r="105" spans="1:34" x14ac:dyDescent="0.25">
      <c r="A105" s="21"/>
      <c r="B105" s="80"/>
      <c r="C105" s="81"/>
      <c r="D105" s="82"/>
      <c r="E105" s="83"/>
      <c r="F105" s="83"/>
      <c r="G105" s="84"/>
      <c r="H105" s="85"/>
      <c r="I105" s="21"/>
      <c r="J105" s="39" t="str">
        <f t="shared" si="11"/>
        <v/>
      </c>
      <c r="K105" s="21"/>
      <c r="O105" s="25" t="str">
        <f t="shared" si="12"/>
        <v/>
      </c>
      <c r="P105" s="25" t="str">
        <f t="shared" si="13"/>
        <v/>
      </c>
      <c r="Q105" s="25" t="str">
        <f t="shared" si="14"/>
        <v/>
      </c>
      <c r="R105" s="25" t="str">
        <f>IF(COUNTIF($Q$11:$Q105, $Q105)&gt;1, "", $Q105)</f>
        <v/>
      </c>
      <c r="S105" s="58" t="str">
        <f t="shared" si="15"/>
        <v/>
      </c>
      <c r="T105" s="61" t="str">
        <f t="shared" si="16"/>
        <v/>
      </c>
      <c r="U105" s="58" t="str">
        <f t="shared" si="17"/>
        <v/>
      </c>
      <c r="W105" s="25" t="str">
        <f>IF(OR($P105="", NOT($U105="")), "", IF(COUNTIF($P$11:$P105, $P105)&gt;1, "", "X"))</f>
        <v/>
      </c>
      <c r="X105" s="25" t="str">
        <f t="shared" si="18"/>
        <v/>
      </c>
      <c r="Z105" s="25" t="str">
        <f t="shared" si="19"/>
        <v/>
      </c>
      <c r="AB105" s="25" t="str">
        <f>IF($B105="", "", IF(AND($B105&gt;='Client Report'!$BA$3, $B105&lt;='Client Report'!$BA$4), "X", ""))</f>
        <v/>
      </c>
      <c r="AC105" s="25" t="str">
        <f>IF($O105="", "", IF('Client Report'!$AG$3="", "X", IF(Expenses!$C105='Client Report'!$AG$3, "X", "")))</f>
        <v/>
      </c>
      <c r="AD105" s="66" t="str">
        <f t="shared" si="20"/>
        <v/>
      </c>
      <c r="AE105" s="25" t="str">
        <f>IF($AD105="", "", COUNTIF($AD$11:$AD$2510, "&lt;"&amp;$AD105)+1+COUNTIF($AD$11:$AD105, $AD105)-1)</f>
        <v/>
      </c>
      <c r="AF105" s="25" t="str">
        <f t="shared" si="21"/>
        <v/>
      </c>
      <c r="AH105" s="25" t="str">
        <f>IF('Client List'!$B105="", "", 'Client List'!$B105)</f>
        <v/>
      </c>
    </row>
    <row r="106" spans="1:34" x14ac:dyDescent="0.25">
      <c r="A106" s="21"/>
      <c r="B106" s="80"/>
      <c r="C106" s="81"/>
      <c r="D106" s="82"/>
      <c r="E106" s="83"/>
      <c r="F106" s="83"/>
      <c r="G106" s="84"/>
      <c r="H106" s="85"/>
      <c r="I106" s="21"/>
      <c r="J106" s="39" t="str">
        <f t="shared" si="11"/>
        <v/>
      </c>
      <c r="K106" s="21"/>
      <c r="O106" s="25" t="str">
        <f t="shared" si="12"/>
        <v/>
      </c>
      <c r="P106" s="25" t="str">
        <f t="shared" si="13"/>
        <v/>
      </c>
      <c r="Q106" s="25" t="str">
        <f t="shared" si="14"/>
        <v/>
      </c>
      <c r="R106" s="25" t="str">
        <f>IF(COUNTIF($Q$11:$Q106, $Q106)&gt;1, "", $Q106)</f>
        <v/>
      </c>
      <c r="S106" s="58" t="str">
        <f t="shared" si="15"/>
        <v/>
      </c>
      <c r="T106" s="61" t="str">
        <f t="shared" si="16"/>
        <v/>
      </c>
      <c r="U106" s="58" t="str">
        <f t="shared" si="17"/>
        <v/>
      </c>
      <c r="W106" s="25" t="str">
        <f>IF(OR($P106="", NOT($U106="")), "", IF(COUNTIF($P$11:$P106, $P106)&gt;1, "", "X"))</f>
        <v/>
      </c>
      <c r="X106" s="25" t="str">
        <f t="shared" si="18"/>
        <v/>
      </c>
      <c r="Z106" s="25" t="str">
        <f t="shared" si="19"/>
        <v/>
      </c>
      <c r="AB106" s="25" t="str">
        <f>IF($B106="", "", IF(AND($B106&gt;='Client Report'!$BA$3, $B106&lt;='Client Report'!$BA$4), "X", ""))</f>
        <v/>
      </c>
      <c r="AC106" s="25" t="str">
        <f>IF($O106="", "", IF('Client Report'!$AG$3="", "X", IF(Expenses!$C106='Client Report'!$AG$3, "X", "")))</f>
        <v/>
      </c>
      <c r="AD106" s="66" t="str">
        <f t="shared" si="20"/>
        <v/>
      </c>
      <c r="AE106" s="25" t="str">
        <f>IF($AD106="", "", COUNTIF($AD$11:$AD$2510, "&lt;"&amp;$AD106)+1+COUNTIF($AD$11:$AD106, $AD106)-1)</f>
        <v/>
      </c>
      <c r="AF106" s="25" t="str">
        <f t="shared" si="21"/>
        <v/>
      </c>
      <c r="AH106" s="25" t="str">
        <f>IF('Client List'!$B106="", "", 'Client List'!$B106)</f>
        <v/>
      </c>
    </row>
    <row r="107" spans="1:34" x14ac:dyDescent="0.25">
      <c r="A107" s="21"/>
      <c r="B107" s="80"/>
      <c r="C107" s="81"/>
      <c r="D107" s="82"/>
      <c r="E107" s="83"/>
      <c r="F107" s="83"/>
      <c r="G107" s="84"/>
      <c r="H107" s="85"/>
      <c r="I107" s="21"/>
      <c r="J107" s="39" t="str">
        <f t="shared" si="11"/>
        <v/>
      </c>
      <c r="K107" s="21"/>
      <c r="O107" s="25" t="str">
        <f t="shared" si="12"/>
        <v/>
      </c>
      <c r="P107" s="25" t="str">
        <f t="shared" si="13"/>
        <v/>
      </c>
      <c r="Q107" s="25" t="str">
        <f t="shared" si="14"/>
        <v/>
      </c>
      <c r="R107" s="25" t="str">
        <f>IF(COUNTIF($Q$11:$Q107, $Q107)&gt;1, "", $Q107)</f>
        <v/>
      </c>
      <c r="S107" s="58" t="str">
        <f t="shared" si="15"/>
        <v/>
      </c>
      <c r="T107" s="61" t="str">
        <f t="shared" si="16"/>
        <v/>
      </c>
      <c r="U107" s="58" t="str">
        <f t="shared" si="17"/>
        <v/>
      </c>
      <c r="W107" s="25" t="str">
        <f>IF(OR($P107="", NOT($U107="")), "", IF(COUNTIF($P$11:$P107, $P107)&gt;1, "", "X"))</f>
        <v/>
      </c>
      <c r="X107" s="25" t="str">
        <f t="shared" si="18"/>
        <v/>
      </c>
      <c r="Z107" s="25" t="str">
        <f t="shared" si="19"/>
        <v/>
      </c>
      <c r="AB107" s="25" t="str">
        <f>IF($B107="", "", IF(AND($B107&gt;='Client Report'!$BA$3, $B107&lt;='Client Report'!$BA$4), "X", ""))</f>
        <v/>
      </c>
      <c r="AC107" s="25" t="str">
        <f>IF($O107="", "", IF('Client Report'!$AG$3="", "X", IF(Expenses!$C107='Client Report'!$AG$3, "X", "")))</f>
        <v/>
      </c>
      <c r="AD107" s="66" t="str">
        <f t="shared" si="20"/>
        <v/>
      </c>
      <c r="AE107" s="25" t="str">
        <f>IF($AD107="", "", COUNTIF($AD$11:$AD$2510, "&lt;"&amp;$AD107)+1+COUNTIF($AD$11:$AD107, $AD107)-1)</f>
        <v/>
      </c>
      <c r="AF107" s="25" t="str">
        <f t="shared" si="21"/>
        <v/>
      </c>
      <c r="AH107" s="25" t="str">
        <f>IF('Client List'!$B107="", "", 'Client List'!$B107)</f>
        <v/>
      </c>
    </row>
    <row r="108" spans="1:34" x14ac:dyDescent="0.25">
      <c r="A108" s="21"/>
      <c r="B108" s="80"/>
      <c r="C108" s="81"/>
      <c r="D108" s="82"/>
      <c r="E108" s="83"/>
      <c r="F108" s="83"/>
      <c r="G108" s="84"/>
      <c r="H108" s="85"/>
      <c r="I108" s="21"/>
      <c r="J108" s="39" t="str">
        <f t="shared" si="11"/>
        <v/>
      </c>
      <c r="K108" s="21"/>
      <c r="O108" s="25" t="str">
        <f t="shared" si="12"/>
        <v/>
      </c>
      <c r="P108" s="25" t="str">
        <f t="shared" si="13"/>
        <v/>
      </c>
      <c r="Q108" s="25" t="str">
        <f t="shared" si="14"/>
        <v/>
      </c>
      <c r="R108" s="25" t="str">
        <f>IF(COUNTIF($Q$11:$Q108, $Q108)&gt;1, "", $Q108)</f>
        <v/>
      </c>
      <c r="S108" s="58" t="str">
        <f t="shared" si="15"/>
        <v/>
      </c>
      <c r="T108" s="61" t="str">
        <f t="shared" si="16"/>
        <v/>
      </c>
      <c r="U108" s="58" t="str">
        <f t="shared" si="17"/>
        <v/>
      </c>
      <c r="W108" s="25" t="str">
        <f>IF(OR($P108="", NOT($U108="")), "", IF(COUNTIF($P$11:$P108, $P108)&gt;1, "", "X"))</f>
        <v/>
      </c>
      <c r="X108" s="25" t="str">
        <f t="shared" si="18"/>
        <v/>
      </c>
      <c r="Z108" s="25" t="str">
        <f t="shared" si="19"/>
        <v/>
      </c>
      <c r="AB108" s="25" t="str">
        <f>IF($B108="", "", IF(AND($B108&gt;='Client Report'!$BA$3, $B108&lt;='Client Report'!$BA$4), "X", ""))</f>
        <v/>
      </c>
      <c r="AC108" s="25" t="str">
        <f>IF($O108="", "", IF('Client Report'!$AG$3="", "X", IF(Expenses!$C108='Client Report'!$AG$3, "X", "")))</f>
        <v/>
      </c>
      <c r="AD108" s="66" t="str">
        <f t="shared" si="20"/>
        <v/>
      </c>
      <c r="AE108" s="25" t="str">
        <f>IF($AD108="", "", COUNTIF($AD$11:$AD$2510, "&lt;"&amp;$AD108)+1+COUNTIF($AD$11:$AD108, $AD108)-1)</f>
        <v/>
      </c>
      <c r="AF108" s="25" t="str">
        <f t="shared" si="21"/>
        <v/>
      </c>
      <c r="AH108" s="25" t="str">
        <f>IF('Client List'!$B108="", "", 'Client List'!$B108)</f>
        <v/>
      </c>
    </row>
    <row r="109" spans="1:34" x14ac:dyDescent="0.25">
      <c r="A109" s="21"/>
      <c r="B109" s="80"/>
      <c r="C109" s="81"/>
      <c r="D109" s="82"/>
      <c r="E109" s="83"/>
      <c r="F109" s="83"/>
      <c r="G109" s="84"/>
      <c r="H109" s="85"/>
      <c r="I109" s="21"/>
      <c r="J109" s="39" t="str">
        <f t="shared" si="11"/>
        <v/>
      </c>
      <c r="K109" s="21"/>
      <c r="O109" s="25" t="str">
        <f t="shared" si="12"/>
        <v/>
      </c>
      <c r="P109" s="25" t="str">
        <f t="shared" si="13"/>
        <v/>
      </c>
      <c r="Q109" s="25" t="str">
        <f t="shared" si="14"/>
        <v/>
      </c>
      <c r="R109" s="25" t="str">
        <f>IF(COUNTIF($Q$11:$Q109, $Q109)&gt;1, "", $Q109)</f>
        <v/>
      </c>
      <c r="S109" s="58" t="str">
        <f t="shared" si="15"/>
        <v/>
      </c>
      <c r="T109" s="61" t="str">
        <f t="shared" si="16"/>
        <v/>
      </c>
      <c r="U109" s="58" t="str">
        <f t="shared" si="17"/>
        <v/>
      </c>
      <c r="W109" s="25" t="str">
        <f>IF(OR($P109="", NOT($U109="")), "", IF(COUNTIF($P$11:$P109, $P109)&gt;1, "", "X"))</f>
        <v/>
      </c>
      <c r="X109" s="25" t="str">
        <f t="shared" si="18"/>
        <v/>
      </c>
      <c r="Z109" s="25" t="str">
        <f t="shared" si="19"/>
        <v/>
      </c>
      <c r="AB109" s="25" t="str">
        <f>IF($B109="", "", IF(AND($B109&gt;='Client Report'!$BA$3, $B109&lt;='Client Report'!$BA$4), "X", ""))</f>
        <v/>
      </c>
      <c r="AC109" s="25" t="str">
        <f>IF($O109="", "", IF('Client Report'!$AG$3="", "X", IF(Expenses!$C109='Client Report'!$AG$3, "X", "")))</f>
        <v/>
      </c>
      <c r="AD109" s="66" t="str">
        <f t="shared" si="20"/>
        <v/>
      </c>
      <c r="AE109" s="25" t="str">
        <f>IF($AD109="", "", COUNTIF($AD$11:$AD$2510, "&lt;"&amp;$AD109)+1+COUNTIF($AD$11:$AD109, $AD109)-1)</f>
        <v/>
      </c>
      <c r="AF109" s="25" t="str">
        <f t="shared" si="21"/>
        <v/>
      </c>
      <c r="AH109" s="25" t="str">
        <f>IF('Client List'!$B109="", "", 'Client List'!$B109)</f>
        <v/>
      </c>
    </row>
    <row r="110" spans="1:34" x14ac:dyDescent="0.25">
      <c r="A110" s="21"/>
      <c r="B110" s="80"/>
      <c r="C110" s="81"/>
      <c r="D110" s="82"/>
      <c r="E110" s="83"/>
      <c r="F110" s="83"/>
      <c r="G110" s="84"/>
      <c r="H110" s="85"/>
      <c r="I110" s="21"/>
      <c r="J110" s="39" t="str">
        <f t="shared" si="11"/>
        <v/>
      </c>
      <c r="K110" s="21"/>
      <c r="O110" s="25" t="str">
        <f t="shared" si="12"/>
        <v/>
      </c>
      <c r="P110" s="25" t="str">
        <f t="shared" si="13"/>
        <v/>
      </c>
      <c r="Q110" s="25" t="str">
        <f t="shared" si="14"/>
        <v/>
      </c>
      <c r="R110" s="25" t="str">
        <f>IF(COUNTIF($Q$11:$Q110, $Q110)&gt;1, "", $Q110)</f>
        <v/>
      </c>
      <c r="S110" s="58" t="str">
        <f t="shared" si="15"/>
        <v/>
      </c>
      <c r="T110" s="61" t="str">
        <f t="shared" si="16"/>
        <v/>
      </c>
      <c r="U110" s="58" t="str">
        <f t="shared" si="17"/>
        <v/>
      </c>
      <c r="W110" s="25" t="str">
        <f>IF(OR($P110="", NOT($U110="")), "", IF(COUNTIF($P$11:$P110, $P110)&gt;1, "", "X"))</f>
        <v/>
      </c>
      <c r="X110" s="25" t="str">
        <f t="shared" si="18"/>
        <v/>
      </c>
      <c r="Z110" s="25" t="str">
        <f t="shared" si="19"/>
        <v/>
      </c>
      <c r="AB110" s="25" t="str">
        <f>IF($B110="", "", IF(AND($B110&gt;='Client Report'!$BA$3, $B110&lt;='Client Report'!$BA$4), "X", ""))</f>
        <v/>
      </c>
      <c r="AC110" s="25" t="str">
        <f>IF($O110="", "", IF('Client Report'!$AG$3="", "X", IF(Expenses!$C110='Client Report'!$AG$3, "X", "")))</f>
        <v/>
      </c>
      <c r="AD110" s="66" t="str">
        <f t="shared" si="20"/>
        <v/>
      </c>
      <c r="AE110" s="25" t="str">
        <f>IF($AD110="", "", COUNTIF($AD$11:$AD$2510, "&lt;"&amp;$AD110)+1+COUNTIF($AD$11:$AD110, $AD110)-1)</f>
        <v/>
      </c>
      <c r="AF110" s="25" t="str">
        <f t="shared" si="21"/>
        <v/>
      </c>
      <c r="AH110" s="25" t="str">
        <f>IF('Client List'!$B110="", "", 'Client List'!$B110)</f>
        <v/>
      </c>
    </row>
    <row r="111" spans="1:34" x14ac:dyDescent="0.25">
      <c r="A111" s="21"/>
      <c r="B111" s="80"/>
      <c r="C111" s="81"/>
      <c r="D111" s="82"/>
      <c r="E111" s="83"/>
      <c r="F111" s="83"/>
      <c r="G111" s="84"/>
      <c r="H111" s="85"/>
      <c r="I111" s="21"/>
      <c r="J111" s="39" t="str">
        <f t="shared" si="11"/>
        <v/>
      </c>
      <c r="K111" s="21"/>
      <c r="O111" s="25" t="str">
        <f t="shared" si="12"/>
        <v/>
      </c>
      <c r="P111" s="25" t="str">
        <f t="shared" si="13"/>
        <v/>
      </c>
      <c r="Q111" s="25" t="str">
        <f t="shared" si="14"/>
        <v/>
      </c>
      <c r="R111" s="25" t="str">
        <f>IF(COUNTIF($Q$11:$Q111, $Q111)&gt;1, "", $Q111)</f>
        <v/>
      </c>
      <c r="S111" s="58" t="str">
        <f t="shared" si="15"/>
        <v/>
      </c>
      <c r="T111" s="61" t="str">
        <f t="shared" si="16"/>
        <v/>
      </c>
      <c r="U111" s="58" t="str">
        <f t="shared" si="17"/>
        <v/>
      </c>
      <c r="W111" s="25" t="str">
        <f>IF(OR($P111="", NOT($U111="")), "", IF(COUNTIF($P$11:$P111, $P111)&gt;1, "", "X"))</f>
        <v/>
      </c>
      <c r="X111" s="25" t="str">
        <f t="shared" si="18"/>
        <v/>
      </c>
      <c r="Z111" s="25" t="str">
        <f t="shared" si="19"/>
        <v/>
      </c>
      <c r="AB111" s="25" t="str">
        <f>IF($B111="", "", IF(AND($B111&gt;='Client Report'!$BA$3, $B111&lt;='Client Report'!$BA$4), "X", ""))</f>
        <v/>
      </c>
      <c r="AC111" s="25" t="str">
        <f>IF($O111="", "", IF('Client Report'!$AG$3="", "X", IF(Expenses!$C111='Client Report'!$AG$3, "X", "")))</f>
        <v/>
      </c>
      <c r="AD111" s="66" t="str">
        <f t="shared" si="20"/>
        <v/>
      </c>
      <c r="AE111" s="25" t="str">
        <f>IF($AD111="", "", COUNTIF($AD$11:$AD$2510, "&lt;"&amp;$AD111)+1+COUNTIF($AD$11:$AD111, $AD111)-1)</f>
        <v/>
      </c>
      <c r="AF111" s="25" t="str">
        <f t="shared" si="21"/>
        <v/>
      </c>
      <c r="AH111" s="25" t="str">
        <f>IF('Client List'!$B111="", "", 'Client List'!$B111)</f>
        <v/>
      </c>
    </row>
    <row r="112" spans="1:34" x14ac:dyDescent="0.25">
      <c r="A112" s="21"/>
      <c r="B112" s="80"/>
      <c r="C112" s="81"/>
      <c r="D112" s="82"/>
      <c r="E112" s="83"/>
      <c r="F112" s="83"/>
      <c r="G112" s="84"/>
      <c r="H112" s="85"/>
      <c r="I112" s="21"/>
      <c r="J112" s="39" t="str">
        <f t="shared" si="11"/>
        <v/>
      </c>
      <c r="K112" s="21"/>
      <c r="O112" s="25" t="str">
        <f t="shared" si="12"/>
        <v/>
      </c>
      <c r="P112" s="25" t="str">
        <f t="shared" si="13"/>
        <v/>
      </c>
      <c r="Q112" s="25" t="str">
        <f t="shared" si="14"/>
        <v/>
      </c>
      <c r="R112" s="25" t="str">
        <f>IF(COUNTIF($Q$11:$Q112, $Q112)&gt;1, "", $Q112)</f>
        <v/>
      </c>
      <c r="S112" s="58" t="str">
        <f t="shared" si="15"/>
        <v/>
      </c>
      <c r="T112" s="61" t="str">
        <f t="shared" si="16"/>
        <v/>
      </c>
      <c r="U112" s="58" t="str">
        <f t="shared" si="17"/>
        <v/>
      </c>
      <c r="W112" s="25" t="str">
        <f>IF(OR($P112="", NOT($U112="")), "", IF(COUNTIF($P$11:$P112, $P112)&gt;1, "", "X"))</f>
        <v/>
      </c>
      <c r="X112" s="25" t="str">
        <f t="shared" si="18"/>
        <v/>
      </c>
      <c r="Z112" s="25" t="str">
        <f t="shared" si="19"/>
        <v/>
      </c>
      <c r="AB112" s="25" t="str">
        <f>IF($B112="", "", IF(AND($B112&gt;='Client Report'!$BA$3, $B112&lt;='Client Report'!$BA$4), "X", ""))</f>
        <v/>
      </c>
      <c r="AC112" s="25" t="str">
        <f>IF($O112="", "", IF('Client Report'!$AG$3="", "X", IF(Expenses!$C112='Client Report'!$AG$3, "X", "")))</f>
        <v/>
      </c>
      <c r="AD112" s="66" t="str">
        <f t="shared" si="20"/>
        <v/>
      </c>
      <c r="AE112" s="25" t="str">
        <f>IF($AD112="", "", COUNTIF($AD$11:$AD$2510, "&lt;"&amp;$AD112)+1+COUNTIF($AD$11:$AD112, $AD112)-1)</f>
        <v/>
      </c>
      <c r="AF112" s="25" t="str">
        <f t="shared" si="21"/>
        <v/>
      </c>
      <c r="AH112" s="25" t="str">
        <f>IF('Client List'!$B112="", "", 'Client List'!$B112)</f>
        <v/>
      </c>
    </row>
    <row r="113" spans="1:34" x14ac:dyDescent="0.25">
      <c r="A113" s="21"/>
      <c r="B113" s="80"/>
      <c r="C113" s="81"/>
      <c r="D113" s="82"/>
      <c r="E113" s="83"/>
      <c r="F113" s="83"/>
      <c r="G113" s="84"/>
      <c r="H113" s="85"/>
      <c r="I113" s="21"/>
      <c r="J113" s="39" t="str">
        <f t="shared" si="11"/>
        <v/>
      </c>
      <c r="K113" s="21"/>
      <c r="O113" s="25" t="str">
        <f t="shared" si="12"/>
        <v/>
      </c>
      <c r="P113" s="25" t="str">
        <f t="shared" si="13"/>
        <v/>
      </c>
      <c r="Q113" s="25" t="str">
        <f t="shared" si="14"/>
        <v/>
      </c>
      <c r="R113" s="25" t="str">
        <f>IF(COUNTIF($Q$11:$Q113, $Q113)&gt;1, "", $Q113)</f>
        <v/>
      </c>
      <c r="S113" s="58" t="str">
        <f t="shared" si="15"/>
        <v/>
      </c>
      <c r="T113" s="61" t="str">
        <f t="shared" si="16"/>
        <v/>
      </c>
      <c r="U113" s="58" t="str">
        <f t="shared" si="17"/>
        <v/>
      </c>
      <c r="W113" s="25" t="str">
        <f>IF(OR($P113="", NOT($U113="")), "", IF(COUNTIF($P$11:$P113, $P113)&gt;1, "", "X"))</f>
        <v/>
      </c>
      <c r="X113" s="25" t="str">
        <f t="shared" si="18"/>
        <v/>
      </c>
      <c r="Z113" s="25" t="str">
        <f t="shared" si="19"/>
        <v/>
      </c>
      <c r="AB113" s="25" t="str">
        <f>IF($B113="", "", IF(AND($B113&gt;='Client Report'!$BA$3, $B113&lt;='Client Report'!$BA$4), "X", ""))</f>
        <v/>
      </c>
      <c r="AC113" s="25" t="str">
        <f>IF($O113="", "", IF('Client Report'!$AG$3="", "X", IF(Expenses!$C113='Client Report'!$AG$3, "X", "")))</f>
        <v/>
      </c>
      <c r="AD113" s="66" t="str">
        <f t="shared" si="20"/>
        <v/>
      </c>
      <c r="AE113" s="25" t="str">
        <f>IF($AD113="", "", COUNTIF($AD$11:$AD$2510, "&lt;"&amp;$AD113)+1+COUNTIF($AD$11:$AD113, $AD113)-1)</f>
        <v/>
      </c>
      <c r="AF113" s="25" t="str">
        <f t="shared" si="21"/>
        <v/>
      </c>
      <c r="AH113" s="25" t="str">
        <f>IF('Client List'!$B113="", "", 'Client List'!$B113)</f>
        <v/>
      </c>
    </row>
    <row r="114" spans="1:34" x14ac:dyDescent="0.25">
      <c r="A114" s="21"/>
      <c r="B114" s="80"/>
      <c r="C114" s="81"/>
      <c r="D114" s="82"/>
      <c r="E114" s="83"/>
      <c r="F114" s="83"/>
      <c r="G114" s="84"/>
      <c r="H114" s="85"/>
      <c r="I114" s="21"/>
      <c r="J114" s="39" t="str">
        <f t="shared" si="11"/>
        <v/>
      </c>
      <c r="K114" s="21"/>
      <c r="O114" s="25" t="str">
        <f t="shared" si="12"/>
        <v/>
      </c>
      <c r="P114" s="25" t="str">
        <f t="shared" si="13"/>
        <v/>
      </c>
      <c r="Q114" s="25" t="str">
        <f t="shared" si="14"/>
        <v/>
      </c>
      <c r="R114" s="25" t="str">
        <f>IF(COUNTIF($Q$11:$Q114, $Q114)&gt;1, "", $Q114)</f>
        <v/>
      </c>
      <c r="S114" s="58" t="str">
        <f t="shared" si="15"/>
        <v/>
      </c>
      <c r="T114" s="61" t="str">
        <f t="shared" si="16"/>
        <v/>
      </c>
      <c r="U114" s="58" t="str">
        <f t="shared" si="17"/>
        <v/>
      </c>
      <c r="W114" s="25" t="str">
        <f>IF(OR($P114="", NOT($U114="")), "", IF(COUNTIF($P$11:$P114, $P114)&gt;1, "", "X"))</f>
        <v/>
      </c>
      <c r="X114" s="25" t="str">
        <f t="shared" si="18"/>
        <v/>
      </c>
      <c r="Z114" s="25" t="str">
        <f t="shared" si="19"/>
        <v/>
      </c>
      <c r="AB114" s="25" t="str">
        <f>IF($B114="", "", IF(AND($B114&gt;='Client Report'!$BA$3, $B114&lt;='Client Report'!$BA$4), "X", ""))</f>
        <v/>
      </c>
      <c r="AC114" s="25" t="str">
        <f>IF($O114="", "", IF('Client Report'!$AG$3="", "X", IF(Expenses!$C114='Client Report'!$AG$3, "X", "")))</f>
        <v/>
      </c>
      <c r="AD114" s="66" t="str">
        <f t="shared" si="20"/>
        <v/>
      </c>
      <c r="AE114" s="25" t="str">
        <f>IF($AD114="", "", COUNTIF($AD$11:$AD$2510, "&lt;"&amp;$AD114)+1+COUNTIF($AD$11:$AD114, $AD114)-1)</f>
        <v/>
      </c>
      <c r="AF114" s="25" t="str">
        <f t="shared" si="21"/>
        <v/>
      </c>
      <c r="AH114" s="25" t="str">
        <f>IF('Client List'!$B114="", "", 'Client List'!$B114)</f>
        <v/>
      </c>
    </row>
    <row r="115" spans="1:34" x14ac:dyDescent="0.25">
      <c r="A115" s="21"/>
      <c r="B115" s="80"/>
      <c r="C115" s="81"/>
      <c r="D115" s="82"/>
      <c r="E115" s="83"/>
      <c r="F115" s="83"/>
      <c r="G115" s="84"/>
      <c r="H115" s="85"/>
      <c r="I115" s="21"/>
      <c r="J115" s="39" t="str">
        <f t="shared" si="11"/>
        <v/>
      </c>
      <c r="K115" s="21"/>
      <c r="O115" s="25" t="str">
        <f t="shared" si="12"/>
        <v/>
      </c>
      <c r="P115" s="25" t="str">
        <f t="shared" si="13"/>
        <v/>
      </c>
      <c r="Q115" s="25" t="str">
        <f t="shared" si="14"/>
        <v/>
      </c>
      <c r="R115" s="25" t="str">
        <f>IF(COUNTIF($Q$11:$Q115, $Q115)&gt;1, "", $Q115)</f>
        <v/>
      </c>
      <c r="S115" s="58" t="str">
        <f t="shared" si="15"/>
        <v/>
      </c>
      <c r="T115" s="61" t="str">
        <f t="shared" si="16"/>
        <v/>
      </c>
      <c r="U115" s="58" t="str">
        <f t="shared" si="17"/>
        <v/>
      </c>
      <c r="W115" s="25" t="str">
        <f>IF(OR($P115="", NOT($U115="")), "", IF(COUNTIF($P$11:$P115, $P115)&gt;1, "", "X"))</f>
        <v/>
      </c>
      <c r="X115" s="25" t="str">
        <f t="shared" si="18"/>
        <v/>
      </c>
      <c r="Z115" s="25" t="str">
        <f t="shared" si="19"/>
        <v/>
      </c>
      <c r="AB115" s="25" t="str">
        <f>IF($B115="", "", IF(AND($B115&gt;='Client Report'!$BA$3, $B115&lt;='Client Report'!$BA$4), "X", ""))</f>
        <v/>
      </c>
      <c r="AC115" s="25" t="str">
        <f>IF($O115="", "", IF('Client Report'!$AG$3="", "X", IF(Expenses!$C115='Client Report'!$AG$3, "X", "")))</f>
        <v/>
      </c>
      <c r="AD115" s="66" t="str">
        <f t="shared" si="20"/>
        <v/>
      </c>
      <c r="AE115" s="25" t="str">
        <f>IF($AD115="", "", COUNTIF($AD$11:$AD$2510, "&lt;"&amp;$AD115)+1+COUNTIF($AD$11:$AD115, $AD115)-1)</f>
        <v/>
      </c>
      <c r="AF115" s="25" t="str">
        <f t="shared" si="21"/>
        <v/>
      </c>
      <c r="AH115" s="25" t="str">
        <f>IF('Client List'!$B115="", "", 'Client List'!$B115)</f>
        <v/>
      </c>
    </row>
    <row r="116" spans="1:34" x14ac:dyDescent="0.25">
      <c r="A116" s="21"/>
      <c r="B116" s="80"/>
      <c r="C116" s="81"/>
      <c r="D116" s="82"/>
      <c r="E116" s="83"/>
      <c r="F116" s="83"/>
      <c r="G116" s="84"/>
      <c r="H116" s="85"/>
      <c r="I116" s="21"/>
      <c r="J116" s="39" t="str">
        <f t="shared" si="11"/>
        <v/>
      </c>
      <c r="K116" s="21"/>
      <c r="O116" s="25" t="str">
        <f t="shared" si="12"/>
        <v/>
      </c>
      <c r="P116" s="25" t="str">
        <f t="shared" si="13"/>
        <v/>
      </c>
      <c r="Q116" s="25" t="str">
        <f t="shared" si="14"/>
        <v/>
      </c>
      <c r="R116" s="25" t="str">
        <f>IF(COUNTIF($Q$11:$Q116, $Q116)&gt;1, "", $Q116)</f>
        <v/>
      </c>
      <c r="S116" s="58" t="str">
        <f t="shared" si="15"/>
        <v/>
      </c>
      <c r="T116" s="61" t="str">
        <f t="shared" si="16"/>
        <v/>
      </c>
      <c r="U116" s="58" t="str">
        <f t="shared" si="17"/>
        <v/>
      </c>
      <c r="W116" s="25" t="str">
        <f>IF(OR($P116="", NOT($U116="")), "", IF(COUNTIF($P$11:$P116, $P116)&gt;1, "", "X"))</f>
        <v/>
      </c>
      <c r="X116" s="25" t="str">
        <f t="shared" si="18"/>
        <v/>
      </c>
      <c r="Z116" s="25" t="str">
        <f t="shared" si="19"/>
        <v/>
      </c>
      <c r="AB116" s="25" t="str">
        <f>IF($B116="", "", IF(AND($B116&gt;='Client Report'!$BA$3, $B116&lt;='Client Report'!$BA$4), "X", ""))</f>
        <v/>
      </c>
      <c r="AC116" s="25" t="str">
        <f>IF($O116="", "", IF('Client Report'!$AG$3="", "X", IF(Expenses!$C116='Client Report'!$AG$3, "X", "")))</f>
        <v/>
      </c>
      <c r="AD116" s="66" t="str">
        <f t="shared" si="20"/>
        <v/>
      </c>
      <c r="AE116" s="25" t="str">
        <f>IF($AD116="", "", COUNTIF($AD$11:$AD$2510, "&lt;"&amp;$AD116)+1+COUNTIF($AD$11:$AD116, $AD116)-1)</f>
        <v/>
      </c>
      <c r="AF116" s="25" t="str">
        <f t="shared" si="21"/>
        <v/>
      </c>
      <c r="AH116" s="25" t="str">
        <f>IF('Client List'!$B116="", "", 'Client List'!$B116)</f>
        <v/>
      </c>
    </row>
    <row r="117" spans="1:34" x14ac:dyDescent="0.25">
      <c r="A117" s="21"/>
      <c r="B117" s="80"/>
      <c r="C117" s="81"/>
      <c r="D117" s="82"/>
      <c r="E117" s="83"/>
      <c r="F117" s="83"/>
      <c r="G117" s="84"/>
      <c r="H117" s="85"/>
      <c r="I117" s="21"/>
      <c r="J117" s="39" t="str">
        <f t="shared" si="11"/>
        <v/>
      </c>
      <c r="K117" s="21"/>
      <c r="O117" s="25" t="str">
        <f t="shared" si="12"/>
        <v/>
      </c>
      <c r="P117" s="25" t="str">
        <f t="shared" si="13"/>
        <v/>
      </c>
      <c r="Q117" s="25" t="str">
        <f t="shared" si="14"/>
        <v/>
      </c>
      <c r="R117" s="25" t="str">
        <f>IF(COUNTIF($Q$11:$Q117, $Q117)&gt;1, "", $Q117)</f>
        <v/>
      </c>
      <c r="S117" s="58" t="str">
        <f t="shared" si="15"/>
        <v/>
      </c>
      <c r="T117" s="61" t="str">
        <f t="shared" si="16"/>
        <v/>
      </c>
      <c r="U117" s="58" t="str">
        <f t="shared" si="17"/>
        <v/>
      </c>
      <c r="W117" s="25" t="str">
        <f>IF(OR($P117="", NOT($U117="")), "", IF(COUNTIF($P$11:$P117, $P117)&gt;1, "", "X"))</f>
        <v/>
      </c>
      <c r="X117" s="25" t="str">
        <f t="shared" si="18"/>
        <v/>
      </c>
      <c r="Z117" s="25" t="str">
        <f t="shared" si="19"/>
        <v/>
      </c>
      <c r="AB117" s="25" t="str">
        <f>IF($B117="", "", IF(AND($B117&gt;='Client Report'!$BA$3, $B117&lt;='Client Report'!$BA$4), "X", ""))</f>
        <v/>
      </c>
      <c r="AC117" s="25" t="str">
        <f>IF($O117="", "", IF('Client Report'!$AG$3="", "X", IF(Expenses!$C117='Client Report'!$AG$3, "X", "")))</f>
        <v/>
      </c>
      <c r="AD117" s="66" t="str">
        <f t="shared" si="20"/>
        <v/>
      </c>
      <c r="AE117" s="25" t="str">
        <f>IF($AD117="", "", COUNTIF($AD$11:$AD$2510, "&lt;"&amp;$AD117)+1+COUNTIF($AD$11:$AD117, $AD117)-1)</f>
        <v/>
      </c>
      <c r="AF117" s="25" t="str">
        <f t="shared" si="21"/>
        <v/>
      </c>
      <c r="AH117" s="25" t="str">
        <f>IF('Client List'!$B117="", "", 'Client List'!$B117)</f>
        <v/>
      </c>
    </row>
    <row r="118" spans="1:34" x14ac:dyDescent="0.25">
      <c r="A118" s="21"/>
      <c r="B118" s="80"/>
      <c r="C118" s="81"/>
      <c r="D118" s="82"/>
      <c r="E118" s="83"/>
      <c r="F118" s="83"/>
      <c r="G118" s="84"/>
      <c r="H118" s="85"/>
      <c r="I118" s="21"/>
      <c r="J118" s="39" t="str">
        <f t="shared" si="11"/>
        <v/>
      </c>
      <c r="K118" s="21"/>
      <c r="O118" s="25" t="str">
        <f t="shared" si="12"/>
        <v/>
      </c>
      <c r="P118" s="25" t="str">
        <f t="shared" si="13"/>
        <v/>
      </c>
      <c r="Q118" s="25" t="str">
        <f t="shared" si="14"/>
        <v/>
      </c>
      <c r="R118" s="25" t="str">
        <f>IF(COUNTIF($Q$11:$Q118, $Q118)&gt;1, "", $Q118)</f>
        <v/>
      </c>
      <c r="S118" s="58" t="str">
        <f t="shared" si="15"/>
        <v/>
      </c>
      <c r="T118" s="61" t="str">
        <f t="shared" si="16"/>
        <v/>
      </c>
      <c r="U118" s="58" t="str">
        <f t="shared" si="17"/>
        <v/>
      </c>
      <c r="W118" s="25" t="str">
        <f>IF(OR($P118="", NOT($U118="")), "", IF(COUNTIF($P$11:$P118, $P118)&gt;1, "", "X"))</f>
        <v/>
      </c>
      <c r="X118" s="25" t="str">
        <f t="shared" si="18"/>
        <v/>
      </c>
      <c r="Z118" s="25" t="str">
        <f t="shared" si="19"/>
        <v/>
      </c>
      <c r="AB118" s="25" t="str">
        <f>IF($B118="", "", IF(AND($B118&gt;='Client Report'!$BA$3, $B118&lt;='Client Report'!$BA$4), "X", ""))</f>
        <v/>
      </c>
      <c r="AC118" s="25" t="str">
        <f>IF($O118="", "", IF('Client Report'!$AG$3="", "X", IF(Expenses!$C118='Client Report'!$AG$3, "X", "")))</f>
        <v/>
      </c>
      <c r="AD118" s="66" t="str">
        <f t="shared" si="20"/>
        <v/>
      </c>
      <c r="AE118" s="25" t="str">
        <f>IF($AD118="", "", COUNTIF($AD$11:$AD$2510, "&lt;"&amp;$AD118)+1+COUNTIF($AD$11:$AD118, $AD118)-1)</f>
        <v/>
      </c>
      <c r="AF118" s="25" t="str">
        <f t="shared" si="21"/>
        <v/>
      </c>
      <c r="AH118" s="25" t="str">
        <f>IF('Client List'!$B118="", "", 'Client List'!$B118)</f>
        <v/>
      </c>
    </row>
    <row r="119" spans="1:34" x14ac:dyDescent="0.25">
      <c r="A119" s="21"/>
      <c r="B119" s="80"/>
      <c r="C119" s="81"/>
      <c r="D119" s="82"/>
      <c r="E119" s="83"/>
      <c r="F119" s="83"/>
      <c r="G119" s="84"/>
      <c r="H119" s="85"/>
      <c r="I119" s="21"/>
      <c r="J119" s="39" t="str">
        <f t="shared" si="11"/>
        <v/>
      </c>
      <c r="K119" s="21"/>
      <c r="O119" s="25" t="str">
        <f t="shared" si="12"/>
        <v/>
      </c>
      <c r="P119" s="25" t="str">
        <f t="shared" si="13"/>
        <v/>
      </c>
      <c r="Q119" s="25" t="str">
        <f t="shared" si="14"/>
        <v/>
      </c>
      <c r="R119" s="25" t="str">
        <f>IF(COUNTIF($Q$11:$Q119, $Q119)&gt;1, "", $Q119)</f>
        <v/>
      </c>
      <c r="S119" s="58" t="str">
        <f t="shared" si="15"/>
        <v/>
      </c>
      <c r="T119" s="61" t="str">
        <f t="shared" si="16"/>
        <v/>
      </c>
      <c r="U119" s="58" t="str">
        <f t="shared" si="17"/>
        <v/>
      </c>
      <c r="W119" s="25" t="str">
        <f>IF(OR($P119="", NOT($U119="")), "", IF(COUNTIF($P$11:$P119, $P119)&gt;1, "", "X"))</f>
        <v/>
      </c>
      <c r="X119" s="25" t="str">
        <f t="shared" si="18"/>
        <v/>
      </c>
      <c r="Z119" s="25" t="str">
        <f t="shared" si="19"/>
        <v/>
      </c>
      <c r="AB119" s="25" t="str">
        <f>IF($B119="", "", IF(AND($B119&gt;='Client Report'!$BA$3, $B119&lt;='Client Report'!$BA$4), "X", ""))</f>
        <v/>
      </c>
      <c r="AC119" s="25" t="str">
        <f>IF($O119="", "", IF('Client Report'!$AG$3="", "X", IF(Expenses!$C119='Client Report'!$AG$3, "X", "")))</f>
        <v/>
      </c>
      <c r="AD119" s="66" t="str">
        <f t="shared" si="20"/>
        <v/>
      </c>
      <c r="AE119" s="25" t="str">
        <f>IF($AD119="", "", COUNTIF($AD$11:$AD$2510, "&lt;"&amp;$AD119)+1+COUNTIF($AD$11:$AD119, $AD119)-1)</f>
        <v/>
      </c>
      <c r="AF119" s="25" t="str">
        <f t="shared" si="21"/>
        <v/>
      </c>
      <c r="AH119" s="25" t="str">
        <f>IF('Client List'!$B119="", "", 'Client List'!$B119)</f>
        <v/>
      </c>
    </row>
    <row r="120" spans="1:34" x14ac:dyDescent="0.25">
      <c r="A120" s="21"/>
      <c r="B120" s="80"/>
      <c r="C120" s="81"/>
      <c r="D120" s="82"/>
      <c r="E120" s="83"/>
      <c r="F120" s="83"/>
      <c r="G120" s="84"/>
      <c r="H120" s="85"/>
      <c r="I120" s="21"/>
      <c r="J120" s="39" t="str">
        <f t="shared" si="11"/>
        <v/>
      </c>
      <c r="K120" s="21"/>
      <c r="O120" s="25" t="str">
        <f t="shared" si="12"/>
        <v/>
      </c>
      <c r="P120" s="25" t="str">
        <f t="shared" si="13"/>
        <v/>
      </c>
      <c r="Q120" s="25" t="str">
        <f t="shared" si="14"/>
        <v/>
      </c>
      <c r="R120" s="25" t="str">
        <f>IF(COUNTIF($Q$11:$Q120, $Q120)&gt;1, "", $Q120)</f>
        <v/>
      </c>
      <c r="S120" s="58" t="str">
        <f t="shared" si="15"/>
        <v/>
      </c>
      <c r="T120" s="61" t="str">
        <f t="shared" si="16"/>
        <v/>
      </c>
      <c r="U120" s="58" t="str">
        <f t="shared" si="17"/>
        <v/>
      </c>
      <c r="W120" s="25" t="str">
        <f>IF(OR($P120="", NOT($U120="")), "", IF(COUNTIF($P$11:$P120, $P120)&gt;1, "", "X"))</f>
        <v/>
      </c>
      <c r="X120" s="25" t="str">
        <f t="shared" si="18"/>
        <v/>
      </c>
      <c r="Z120" s="25" t="str">
        <f t="shared" si="19"/>
        <v/>
      </c>
      <c r="AB120" s="25" t="str">
        <f>IF($B120="", "", IF(AND($B120&gt;='Client Report'!$BA$3, $B120&lt;='Client Report'!$BA$4), "X", ""))</f>
        <v/>
      </c>
      <c r="AC120" s="25" t="str">
        <f>IF($O120="", "", IF('Client Report'!$AG$3="", "X", IF(Expenses!$C120='Client Report'!$AG$3, "X", "")))</f>
        <v/>
      </c>
      <c r="AD120" s="66" t="str">
        <f t="shared" si="20"/>
        <v/>
      </c>
      <c r="AE120" s="25" t="str">
        <f>IF($AD120="", "", COUNTIF($AD$11:$AD$2510, "&lt;"&amp;$AD120)+1+COUNTIF($AD$11:$AD120, $AD120)-1)</f>
        <v/>
      </c>
      <c r="AF120" s="25" t="str">
        <f t="shared" si="21"/>
        <v/>
      </c>
      <c r="AH120" s="25" t="str">
        <f>IF('Client List'!$B120="", "", 'Client List'!$B120)</f>
        <v/>
      </c>
    </row>
    <row r="121" spans="1:34" x14ac:dyDescent="0.25">
      <c r="A121" s="21"/>
      <c r="B121" s="80"/>
      <c r="C121" s="81"/>
      <c r="D121" s="82"/>
      <c r="E121" s="83"/>
      <c r="F121" s="83"/>
      <c r="G121" s="84"/>
      <c r="H121" s="85"/>
      <c r="I121" s="21"/>
      <c r="J121" s="39" t="str">
        <f t="shared" si="11"/>
        <v/>
      </c>
      <c r="K121" s="21"/>
      <c r="O121" s="25" t="str">
        <f t="shared" si="12"/>
        <v/>
      </c>
      <c r="P121" s="25" t="str">
        <f t="shared" si="13"/>
        <v/>
      </c>
      <c r="Q121" s="25" t="str">
        <f t="shared" si="14"/>
        <v/>
      </c>
      <c r="R121" s="25" t="str">
        <f>IF(COUNTIF($Q$11:$Q121, $Q121)&gt;1, "", $Q121)</f>
        <v/>
      </c>
      <c r="S121" s="58" t="str">
        <f t="shared" si="15"/>
        <v/>
      </c>
      <c r="T121" s="61" t="str">
        <f t="shared" si="16"/>
        <v/>
      </c>
      <c r="U121" s="58" t="str">
        <f t="shared" si="17"/>
        <v/>
      </c>
      <c r="W121" s="25" t="str">
        <f>IF(OR($P121="", NOT($U121="")), "", IF(COUNTIF($P$11:$P121, $P121)&gt;1, "", "X"))</f>
        <v/>
      </c>
      <c r="X121" s="25" t="str">
        <f t="shared" si="18"/>
        <v/>
      </c>
      <c r="Z121" s="25" t="str">
        <f t="shared" si="19"/>
        <v/>
      </c>
      <c r="AB121" s="25" t="str">
        <f>IF($B121="", "", IF(AND($B121&gt;='Client Report'!$BA$3, $B121&lt;='Client Report'!$BA$4), "X", ""))</f>
        <v/>
      </c>
      <c r="AC121" s="25" t="str">
        <f>IF($O121="", "", IF('Client Report'!$AG$3="", "X", IF(Expenses!$C121='Client Report'!$AG$3, "X", "")))</f>
        <v/>
      </c>
      <c r="AD121" s="66" t="str">
        <f t="shared" si="20"/>
        <v/>
      </c>
      <c r="AE121" s="25" t="str">
        <f>IF($AD121="", "", COUNTIF($AD$11:$AD$2510, "&lt;"&amp;$AD121)+1+COUNTIF($AD$11:$AD121, $AD121)-1)</f>
        <v/>
      </c>
      <c r="AF121" s="25" t="str">
        <f t="shared" si="21"/>
        <v/>
      </c>
      <c r="AH121" s="25" t="str">
        <f>IF('Client List'!$B121="", "", 'Client List'!$B121)</f>
        <v/>
      </c>
    </row>
    <row r="122" spans="1:34" x14ac:dyDescent="0.25">
      <c r="A122" s="21"/>
      <c r="B122" s="80"/>
      <c r="C122" s="81"/>
      <c r="D122" s="82"/>
      <c r="E122" s="83"/>
      <c r="F122" s="83"/>
      <c r="G122" s="84"/>
      <c r="H122" s="85"/>
      <c r="I122" s="21"/>
      <c r="J122" s="39" t="str">
        <f t="shared" si="11"/>
        <v/>
      </c>
      <c r="K122" s="21"/>
      <c r="O122" s="25" t="str">
        <f t="shared" si="12"/>
        <v/>
      </c>
      <c r="P122" s="25" t="str">
        <f t="shared" si="13"/>
        <v/>
      </c>
      <c r="Q122" s="25" t="str">
        <f t="shared" si="14"/>
        <v/>
      </c>
      <c r="R122" s="25" t="str">
        <f>IF(COUNTIF($Q$11:$Q122, $Q122)&gt;1, "", $Q122)</f>
        <v/>
      </c>
      <c r="S122" s="58" t="str">
        <f t="shared" si="15"/>
        <v/>
      </c>
      <c r="T122" s="61" t="str">
        <f t="shared" si="16"/>
        <v/>
      </c>
      <c r="U122" s="58" t="str">
        <f t="shared" si="17"/>
        <v/>
      </c>
      <c r="W122" s="25" t="str">
        <f>IF(OR($P122="", NOT($U122="")), "", IF(COUNTIF($P$11:$P122, $P122)&gt;1, "", "X"))</f>
        <v/>
      </c>
      <c r="X122" s="25" t="str">
        <f t="shared" si="18"/>
        <v/>
      </c>
      <c r="Z122" s="25" t="str">
        <f t="shared" si="19"/>
        <v/>
      </c>
      <c r="AB122" s="25" t="str">
        <f>IF($B122="", "", IF(AND($B122&gt;='Client Report'!$BA$3, $B122&lt;='Client Report'!$BA$4), "X", ""))</f>
        <v/>
      </c>
      <c r="AC122" s="25" t="str">
        <f>IF($O122="", "", IF('Client Report'!$AG$3="", "X", IF(Expenses!$C122='Client Report'!$AG$3, "X", "")))</f>
        <v/>
      </c>
      <c r="AD122" s="66" t="str">
        <f t="shared" si="20"/>
        <v/>
      </c>
      <c r="AE122" s="25" t="str">
        <f>IF($AD122="", "", COUNTIF($AD$11:$AD$2510, "&lt;"&amp;$AD122)+1+COUNTIF($AD$11:$AD122, $AD122)-1)</f>
        <v/>
      </c>
      <c r="AF122" s="25" t="str">
        <f t="shared" si="21"/>
        <v/>
      </c>
      <c r="AH122" s="25" t="str">
        <f>IF('Client List'!$B122="", "", 'Client List'!$B122)</f>
        <v/>
      </c>
    </row>
    <row r="123" spans="1:34" x14ac:dyDescent="0.25">
      <c r="A123" s="21"/>
      <c r="B123" s="80"/>
      <c r="C123" s="81"/>
      <c r="D123" s="82"/>
      <c r="E123" s="83"/>
      <c r="F123" s="83"/>
      <c r="G123" s="84"/>
      <c r="H123" s="85"/>
      <c r="I123" s="21"/>
      <c r="J123" s="39" t="str">
        <f t="shared" si="11"/>
        <v/>
      </c>
      <c r="K123" s="21"/>
      <c r="O123" s="25" t="str">
        <f t="shared" si="12"/>
        <v/>
      </c>
      <c r="P123" s="25" t="str">
        <f t="shared" si="13"/>
        <v/>
      </c>
      <c r="Q123" s="25" t="str">
        <f t="shared" si="14"/>
        <v/>
      </c>
      <c r="R123" s="25" t="str">
        <f>IF(COUNTIF($Q$11:$Q123, $Q123)&gt;1, "", $Q123)</f>
        <v/>
      </c>
      <c r="S123" s="58" t="str">
        <f t="shared" si="15"/>
        <v/>
      </c>
      <c r="T123" s="61" t="str">
        <f t="shared" si="16"/>
        <v/>
      </c>
      <c r="U123" s="58" t="str">
        <f t="shared" si="17"/>
        <v/>
      </c>
      <c r="W123" s="25" t="str">
        <f>IF(OR($P123="", NOT($U123="")), "", IF(COUNTIF($P$11:$P123, $P123)&gt;1, "", "X"))</f>
        <v/>
      </c>
      <c r="X123" s="25" t="str">
        <f t="shared" si="18"/>
        <v/>
      </c>
      <c r="Z123" s="25" t="str">
        <f t="shared" si="19"/>
        <v/>
      </c>
      <c r="AB123" s="25" t="str">
        <f>IF($B123="", "", IF(AND($B123&gt;='Client Report'!$BA$3, $B123&lt;='Client Report'!$BA$4), "X", ""))</f>
        <v/>
      </c>
      <c r="AC123" s="25" t="str">
        <f>IF($O123="", "", IF('Client Report'!$AG$3="", "X", IF(Expenses!$C123='Client Report'!$AG$3, "X", "")))</f>
        <v/>
      </c>
      <c r="AD123" s="66" t="str">
        <f t="shared" si="20"/>
        <v/>
      </c>
      <c r="AE123" s="25" t="str">
        <f>IF($AD123="", "", COUNTIF($AD$11:$AD$2510, "&lt;"&amp;$AD123)+1+COUNTIF($AD$11:$AD123, $AD123)-1)</f>
        <v/>
      </c>
      <c r="AF123" s="25" t="str">
        <f t="shared" si="21"/>
        <v/>
      </c>
      <c r="AH123" s="25" t="str">
        <f>IF('Client List'!$B123="", "", 'Client List'!$B123)</f>
        <v/>
      </c>
    </row>
    <row r="124" spans="1:34" x14ac:dyDescent="0.25">
      <c r="A124" s="21"/>
      <c r="B124" s="80"/>
      <c r="C124" s="81"/>
      <c r="D124" s="82"/>
      <c r="E124" s="83"/>
      <c r="F124" s="83"/>
      <c r="G124" s="84"/>
      <c r="H124" s="85"/>
      <c r="I124" s="21"/>
      <c r="J124" s="39" t="str">
        <f t="shared" si="11"/>
        <v/>
      </c>
      <c r="K124" s="21"/>
      <c r="O124" s="25" t="str">
        <f t="shared" si="12"/>
        <v/>
      </c>
      <c r="P124" s="25" t="str">
        <f t="shared" si="13"/>
        <v/>
      </c>
      <c r="Q124" s="25" t="str">
        <f t="shared" si="14"/>
        <v/>
      </c>
      <c r="R124" s="25" t="str">
        <f>IF(COUNTIF($Q$11:$Q124, $Q124)&gt;1, "", $Q124)</f>
        <v/>
      </c>
      <c r="S124" s="58" t="str">
        <f t="shared" si="15"/>
        <v/>
      </c>
      <c r="T124" s="61" t="str">
        <f t="shared" si="16"/>
        <v/>
      </c>
      <c r="U124" s="58" t="str">
        <f t="shared" si="17"/>
        <v/>
      </c>
      <c r="W124" s="25" t="str">
        <f>IF(OR($P124="", NOT($U124="")), "", IF(COUNTIF($P$11:$P124, $P124)&gt;1, "", "X"))</f>
        <v/>
      </c>
      <c r="X124" s="25" t="str">
        <f t="shared" si="18"/>
        <v/>
      </c>
      <c r="Z124" s="25" t="str">
        <f t="shared" si="19"/>
        <v/>
      </c>
      <c r="AB124" s="25" t="str">
        <f>IF($B124="", "", IF(AND($B124&gt;='Client Report'!$BA$3, $B124&lt;='Client Report'!$BA$4), "X", ""))</f>
        <v/>
      </c>
      <c r="AC124" s="25" t="str">
        <f>IF($O124="", "", IF('Client Report'!$AG$3="", "X", IF(Expenses!$C124='Client Report'!$AG$3, "X", "")))</f>
        <v/>
      </c>
      <c r="AD124" s="66" t="str">
        <f t="shared" si="20"/>
        <v/>
      </c>
      <c r="AE124" s="25" t="str">
        <f>IF($AD124="", "", COUNTIF($AD$11:$AD$2510, "&lt;"&amp;$AD124)+1+COUNTIF($AD$11:$AD124, $AD124)-1)</f>
        <v/>
      </c>
      <c r="AF124" s="25" t="str">
        <f t="shared" si="21"/>
        <v/>
      </c>
      <c r="AH124" s="25" t="str">
        <f>IF('Client List'!$B124="", "", 'Client List'!$B124)</f>
        <v/>
      </c>
    </row>
    <row r="125" spans="1:34" x14ac:dyDescent="0.25">
      <c r="A125" s="21"/>
      <c r="B125" s="80"/>
      <c r="C125" s="81"/>
      <c r="D125" s="82"/>
      <c r="E125" s="83"/>
      <c r="F125" s="83"/>
      <c r="G125" s="84"/>
      <c r="H125" s="85"/>
      <c r="I125" s="21"/>
      <c r="J125" s="39" t="str">
        <f t="shared" si="11"/>
        <v/>
      </c>
      <c r="K125" s="21"/>
      <c r="O125" s="25" t="str">
        <f t="shared" si="12"/>
        <v/>
      </c>
      <c r="P125" s="25" t="str">
        <f t="shared" si="13"/>
        <v/>
      </c>
      <c r="Q125" s="25" t="str">
        <f t="shared" si="14"/>
        <v/>
      </c>
      <c r="R125" s="25" t="str">
        <f>IF(COUNTIF($Q$11:$Q125, $Q125)&gt;1, "", $Q125)</f>
        <v/>
      </c>
      <c r="S125" s="58" t="str">
        <f t="shared" si="15"/>
        <v/>
      </c>
      <c r="T125" s="61" t="str">
        <f t="shared" si="16"/>
        <v/>
      </c>
      <c r="U125" s="58" t="str">
        <f t="shared" si="17"/>
        <v/>
      </c>
      <c r="W125" s="25" t="str">
        <f>IF(OR($P125="", NOT($U125="")), "", IF(COUNTIF($P$11:$P125, $P125)&gt;1, "", "X"))</f>
        <v/>
      </c>
      <c r="X125" s="25" t="str">
        <f t="shared" si="18"/>
        <v/>
      </c>
      <c r="Z125" s="25" t="str">
        <f t="shared" si="19"/>
        <v/>
      </c>
      <c r="AB125" s="25" t="str">
        <f>IF($B125="", "", IF(AND($B125&gt;='Client Report'!$BA$3, $B125&lt;='Client Report'!$BA$4), "X", ""))</f>
        <v/>
      </c>
      <c r="AC125" s="25" t="str">
        <f>IF($O125="", "", IF('Client Report'!$AG$3="", "X", IF(Expenses!$C125='Client Report'!$AG$3, "X", "")))</f>
        <v/>
      </c>
      <c r="AD125" s="66" t="str">
        <f t="shared" si="20"/>
        <v/>
      </c>
      <c r="AE125" s="25" t="str">
        <f>IF($AD125="", "", COUNTIF($AD$11:$AD$2510, "&lt;"&amp;$AD125)+1+COUNTIF($AD$11:$AD125, $AD125)-1)</f>
        <v/>
      </c>
      <c r="AF125" s="25" t="str">
        <f t="shared" si="21"/>
        <v/>
      </c>
      <c r="AH125" s="25" t="str">
        <f>IF('Client List'!$B125="", "", 'Client List'!$B125)</f>
        <v/>
      </c>
    </row>
    <row r="126" spans="1:34" x14ac:dyDescent="0.25">
      <c r="A126" s="21"/>
      <c r="B126" s="80"/>
      <c r="C126" s="81"/>
      <c r="D126" s="82"/>
      <c r="E126" s="83"/>
      <c r="F126" s="83"/>
      <c r="G126" s="84"/>
      <c r="H126" s="85"/>
      <c r="I126" s="21"/>
      <c r="J126" s="39" t="str">
        <f t="shared" si="11"/>
        <v/>
      </c>
      <c r="K126" s="21"/>
      <c r="O126" s="25" t="str">
        <f t="shared" si="12"/>
        <v/>
      </c>
      <c r="P126" s="25" t="str">
        <f t="shared" si="13"/>
        <v/>
      </c>
      <c r="Q126" s="25" t="str">
        <f t="shared" si="14"/>
        <v/>
      </c>
      <c r="R126" s="25" t="str">
        <f>IF(COUNTIF($Q$11:$Q126, $Q126)&gt;1, "", $Q126)</f>
        <v/>
      </c>
      <c r="S126" s="58" t="str">
        <f t="shared" si="15"/>
        <v/>
      </c>
      <c r="T126" s="61" t="str">
        <f t="shared" si="16"/>
        <v/>
      </c>
      <c r="U126" s="58" t="str">
        <f t="shared" si="17"/>
        <v/>
      </c>
      <c r="W126" s="25" t="str">
        <f>IF(OR($P126="", NOT($U126="")), "", IF(COUNTIF($P$11:$P126, $P126)&gt;1, "", "X"))</f>
        <v/>
      </c>
      <c r="X126" s="25" t="str">
        <f t="shared" si="18"/>
        <v/>
      </c>
      <c r="Z126" s="25" t="str">
        <f t="shared" si="19"/>
        <v/>
      </c>
      <c r="AB126" s="25" t="str">
        <f>IF($B126="", "", IF(AND($B126&gt;='Client Report'!$BA$3, $B126&lt;='Client Report'!$BA$4), "X", ""))</f>
        <v/>
      </c>
      <c r="AC126" s="25" t="str">
        <f>IF($O126="", "", IF('Client Report'!$AG$3="", "X", IF(Expenses!$C126='Client Report'!$AG$3, "X", "")))</f>
        <v/>
      </c>
      <c r="AD126" s="66" t="str">
        <f t="shared" si="20"/>
        <v/>
      </c>
      <c r="AE126" s="25" t="str">
        <f>IF($AD126="", "", COUNTIF($AD$11:$AD$2510, "&lt;"&amp;$AD126)+1+COUNTIF($AD$11:$AD126, $AD126)-1)</f>
        <v/>
      </c>
      <c r="AF126" s="25" t="str">
        <f t="shared" si="21"/>
        <v/>
      </c>
      <c r="AH126" s="25" t="str">
        <f>IF('Client List'!$B126="", "", 'Client List'!$B126)</f>
        <v/>
      </c>
    </row>
    <row r="127" spans="1:34" x14ac:dyDescent="0.25">
      <c r="A127" s="21"/>
      <c r="B127" s="80"/>
      <c r="C127" s="81"/>
      <c r="D127" s="82"/>
      <c r="E127" s="83"/>
      <c r="F127" s="83"/>
      <c r="G127" s="84"/>
      <c r="H127" s="85"/>
      <c r="I127" s="21"/>
      <c r="J127" s="39" t="str">
        <f t="shared" si="11"/>
        <v/>
      </c>
      <c r="K127" s="21"/>
      <c r="O127" s="25" t="str">
        <f t="shared" si="12"/>
        <v/>
      </c>
      <c r="P127" s="25" t="str">
        <f t="shared" si="13"/>
        <v/>
      </c>
      <c r="Q127" s="25" t="str">
        <f t="shared" si="14"/>
        <v/>
      </c>
      <c r="R127" s="25" t="str">
        <f>IF(COUNTIF($Q$11:$Q127, $Q127)&gt;1, "", $Q127)</f>
        <v/>
      </c>
      <c r="S127" s="58" t="str">
        <f t="shared" si="15"/>
        <v/>
      </c>
      <c r="T127" s="61" t="str">
        <f t="shared" si="16"/>
        <v/>
      </c>
      <c r="U127" s="58" t="str">
        <f t="shared" si="17"/>
        <v/>
      </c>
      <c r="W127" s="25" t="str">
        <f>IF(OR($P127="", NOT($U127="")), "", IF(COUNTIF($P$11:$P127, $P127)&gt;1, "", "X"))</f>
        <v/>
      </c>
      <c r="X127" s="25" t="str">
        <f t="shared" si="18"/>
        <v/>
      </c>
      <c r="Z127" s="25" t="str">
        <f t="shared" si="19"/>
        <v/>
      </c>
      <c r="AB127" s="25" t="str">
        <f>IF($B127="", "", IF(AND($B127&gt;='Client Report'!$BA$3, $B127&lt;='Client Report'!$BA$4), "X", ""))</f>
        <v/>
      </c>
      <c r="AC127" s="25" t="str">
        <f>IF($O127="", "", IF('Client Report'!$AG$3="", "X", IF(Expenses!$C127='Client Report'!$AG$3, "X", "")))</f>
        <v/>
      </c>
      <c r="AD127" s="66" t="str">
        <f t="shared" si="20"/>
        <v/>
      </c>
      <c r="AE127" s="25" t="str">
        <f>IF($AD127="", "", COUNTIF($AD$11:$AD$2510, "&lt;"&amp;$AD127)+1+COUNTIF($AD$11:$AD127, $AD127)-1)</f>
        <v/>
      </c>
      <c r="AF127" s="25" t="str">
        <f t="shared" si="21"/>
        <v/>
      </c>
      <c r="AH127" s="25" t="str">
        <f>IF('Client List'!$B127="", "", 'Client List'!$B127)</f>
        <v/>
      </c>
    </row>
    <row r="128" spans="1:34" x14ac:dyDescent="0.25">
      <c r="A128" s="21"/>
      <c r="B128" s="80"/>
      <c r="C128" s="81"/>
      <c r="D128" s="82"/>
      <c r="E128" s="83"/>
      <c r="F128" s="83"/>
      <c r="G128" s="84"/>
      <c r="H128" s="85"/>
      <c r="I128" s="21"/>
      <c r="J128" s="39" t="str">
        <f t="shared" si="11"/>
        <v/>
      </c>
      <c r="K128" s="21"/>
      <c r="O128" s="25" t="str">
        <f t="shared" si="12"/>
        <v/>
      </c>
      <c r="P128" s="25" t="str">
        <f t="shared" si="13"/>
        <v/>
      </c>
      <c r="Q128" s="25" t="str">
        <f t="shared" si="14"/>
        <v/>
      </c>
      <c r="R128" s="25" t="str">
        <f>IF(COUNTIF($Q$11:$Q128, $Q128)&gt;1, "", $Q128)</f>
        <v/>
      </c>
      <c r="S128" s="58" t="str">
        <f t="shared" si="15"/>
        <v/>
      </c>
      <c r="T128" s="61" t="str">
        <f t="shared" si="16"/>
        <v/>
      </c>
      <c r="U128" s="58" t="str">
        <f t="shared" si="17"/>
        <v/>
      </c>
      <c r="W128" s="25" t="str">
        <f>IF(OR($P128="", NOT($U128="")), "", IF(COUNTIF($P$11:$P128, $P128)&gt;1, "", "X"))</f>
        <v/>
      </c>
      <c r="X128" s="25" t="str">
        <f t="shared" si="18"/>
        <v/>
      </c>
      <c r="Z128" s="25" t="str">
        <f t="shared" si="19"/>
        <v/>
      </c>
      <c r="AB128" s="25" t="str">
        <f>IF($B128="", "", IF(AND($B128&gt;='Client Report'!$BA$3, $B128&lt;='Client Report'!$BA$4), "X", ""))</f>
        <v/>
      </c>
      <c r="AC128" s="25" t="str">
        <f>IF($O128="", "", IF('Client Report'!$AG$3="", "X", IF(Expenses!$C128='Client Report'!$AG$3, "X", "")))</f>
        <v/>
      </c>
      <c r="AD128" s="66" t="str">
        <f t="shared" si="20"/>
        <v/>
      </c>
      <c r="AE128" s="25" t="str">
        <f>IF($AD128="", "", COUNTIF($AD$11:$AD$2510, "&lt;"&amp;$AD128)+1+COUNTIF($AD$11:$AD128, $AD128)-1)</f>
        <v/>
      </c>
      <c r="AF128" s="25" t="str">
        <f t="shared" si="21"/>
        <v/>
      </c>
      <c r="AH128" s="25" t="str">
        <f>IF('Client List'!$B128="", "", 'Client List'!$B128)</f>
        <v/>
      </c>
    </row>
    <row r="129" spans="1:34" x14ac:dyDescent="0.25">
      <c r="A129" s="21"/>
      <c r="B129" s="80"/>
      <c r="C129" s="81"/>
      <c r="D129" s="82"/>
      <c r="E129" s="83"/>
      <c r="F129" s="83"/>
      <c r="G129" s="84"/>
      <c r="H129" s="85"/>
      <c r="I129" s="21"/>
      <c r="J129" s="39" t="str">
        <f t="shared" si="11"/>
        <v/>
      </c>
      <c r="K129" s="21"/>
      <c r="O129" s="25" t="str">
        <f t="shared" si="12"/>
        <v/>
      </c>
      <c r="P129" s="25" t="str">
        <f t="shared" si="13"/>
        <v/>
      </c>
      <c r="Q129" s="25" t="str">
        <f t="shared" si="14"/>
        <v/>
      </c>
      <c r="R129" s="25" t="str">
        <f>IF(COUNTIF($Q$11:$Q129, $Q129)&gt;1, "", $Q129)</f>
        <v/>
      </c>
      <c r="S129" s="58" t="str">
        <f t="shared" si="15"/>
        <v/>
      </c>
      <c r="T129" s="61" t="str">
        <f t="shared" si="16"/>
        <v/>
      </c>
      <c r="U129" s="58" t="str">
        <f t="shared" si="17"/>
        <v/>
      </c>
      <c r="W129" s="25" t="str">
        <f>IF(OR($P129="", NOT($U129="")), "", IF(COUNTIF($P$11:$P129, $P129)&gt;1, "", "X"))</f>
        <v/>
      </c>
      <c r="X129" s="25" t="str">
        <f t="shared" si="18"/>
        <v/>
      </c>
      <c r="Z129" s="25" t="str">
        <f t="shared" si="19"/>
        <v/>
      </c>
      <c r="AB129" s="25" t="str">
        <f>IF($B129="", "", IF(AND($B129&gt;='Client Report'!$BA$3, $B129&lt;='Client Report'!$BA$4), "X", ""))</f>
        <v/>
      </c>
      <c r="AC129" s="25" t="str">
        <f>IF($O129="", "", IF('Client Report'!$AG$3="", "X", IF(Expenses!$C129='Client Report'!$AG$3, "X", "")))</f>
        <v/>
      </c>
      <c r="AD129" s="66" t="str">
        <f t="shared" si="20"/>
        <v/>
      </c>
      <c r="AE129" s="25" t="str">
        <f>IF($AD129="", "", COUNTIF($AD$11:$AD$2510, "&lt;"&amp;$AD129)+1+COUNTIF($AD$11:$AD129, $AD129)-1)</f>
        <v/>
      </c>
      <c r="AF129" s="25" t="str">
        <f t="shared" si="21"/>
        <v/>
      </c>
      <c r="AH129" s="25" t="str">
        <f>IF('Client List'!$B129="", "", 'Client List'!$B129)</f>
        <v/>
      </c>
    </row>
    <row r="130" spans="1:34" x14ac:dyDescent="0.25">
      <c r="A130" s="21"/>
      <c r="B130" s="80"/>
      <c r="C130" s="81"/>
      <c r="D130" s="82"/>
      <c r="E130" s="83"/>
      <c r="F130" s="83"/>
      <c r="G130" s="84"/>
      <c r="H130" s="85"/>
      <c r="I130" s="21"/>
      <c r="J130" s="39" t="str">
        <f t="shared" si="11"/>
        <v/>
      </c>
      <c r="K130" s="21"/>
      <c r="O130" s="25" t="str">
        <f t="shared" si="12"/>
        <v/>
      </c>
      <c r="P130" s="25" t="str">
        <f t="shared" si="13"/>
        <v/>
      </c>
      <c r="Q130" s="25" t="str">
        <f t="shared" si="14"/>
        <v/>
      </c>
      <c r="R130" s="25" t="str">
        <f>IF(COUNTIF($Q$11:$Q130, $Q130)&gt;1, "", $Q130)</f>
        <v/>
      </c>
      <c r="S130" s="58" t="str">
        <f t="shared" si="15"/>
        <v/>
      </c>
      <c r="T130" s="61" t="str">
        <f t="shared" si="16"/>
        <v/>
      </c>
      <c r="U130" s="58" t="str">
        <f t="shared" si="17"/>
        <v/>
      </c>
      <c r="W130" s="25" t="str">
        <f>IF(OR($P130="", NOT($U130="")), "", IF(COUNTIF($P$11:$P130, $P130)&gt;1, "", "X"))</f>
        <v/>
      </c>
      <c r="X130" s="25" t="str">
        <f t="shared" si="18"/>
        <v/>
      </c>
      <c r="Z130" s="25" t="str">
        <f t="shared" si="19"/>
        <v/>
      </c>
      <c r="AB130" s="25" t="str">
        <f>IF($B130="", "", IF(AND($B130&gt;='Client Report'!$BA$3, $B130&lt;='Client Report'!$BA$4), "X", ""))</f>
        <v/>
      </c>
      <c r="AC130" s="25" t="str">
        <f>IF($O130="", "", IF('Client Report'!$AG$3="", "X", IF(Expenses!$C130='Client Report'!$AG$3, "X", "")))</f>
        <v/>
      </c>
      <c r="AD130" s="66" t="str">
        <f t="shared" si="20"/>
        <v/>
      </c>
      <c r="AE130" s="25" t="str">
        <f>IF($AD130="", "", COUNTIF($AD$11:$AD$2510, "&lt;"&amp;$AD130)+1+COUNTIF($AD$11:$AD130, $AD130)-1)</f>
        <v/>
      </c>
      <c r="AF130" s="25" t="str">
        <f t="shared" si="21"/>
        <v/>
      </c>
      <c r="AH130" s="25" t="str">
        <f>IF('Client List'!$B130="", "", 'Client List'!$B130)</f>
        <v/>
      </c>
    </row>
    <row r="131" spans="1:34" x14ac:dyDescent="0.25">
      <c r="A131" s="21"/>
      <c r="B131" s="80"/>
      <c r="C131" s="81"/>
      <c r="D131" s="82"/>
      <c r="E131" s="83"/>
      <c r="F131" s="83"/>
      <c r="G131" s="84"/>
      <c r="H131" s="85"/>
      <c r="I131" s="21"/>
      <c r="J131" s="39" t="str">
        <f t="shared" si="11"/>
        <v/>
      </c>
      <c r="K131" s="21"/>
      <c r="O131" s="25" t="str">
        <f t="shared" si="12"/>
        <v/>
      </c>
      <c r="P131" s="25" t="str">
        <f t="shared" si="13"/>
        <v/>
      </c>
      <c r="Q131" s="25" t="str">
        <f t="shared" si="14"/>
        <v/>
      </c>
      <c r="R131" s="25" t="str">
        <f>IF(COUNTIF($Q$11:$Q131, $Q131)&gt;1, "", $Q131)</f>
        <v/>
      </c>
      <c r="S131" s="58" t="str">
        <f t="shared" si="15"/>
        <v/>
      </c>
      <c r="T131" s="61" t="str">
        <f t="shared" si="16"/>
        <v/>
      </c>
      <c r="U131" s="58" t="str">
        <f t="shared" si="17"/>
        <v/>
      </c>
      <c r="W131" s="25" t="str">
        <f>IF(OR($P131="", NOT($U131="")), "", IF(COUNTIF($P$11:$P131, $P131)&gt;1, "", "X"))</f>
        <v/>
      </c>
      <c r="X131" s="25" t="str">
        <f t="shared" si="18"/>
        <v/>
      </c>
      <c r="Z131" s="25" t="str">
        <f t="shared" si="19"/>
        <v/>
      </c>
      <c r="AB131" s="25" t="str">
        <f>IF($B131="", "", IF(AND($B131&gt;='Client Report'!$BA$3, $B131&lt;='Client Report'!$BA$4), "X", ""))</f>
        <v/>
      </c>
      <c r="AC131" s="25" t="str">
        <f>IF($O131="", "", IF('Client Report'!$AG$3="", "X", IF(Expenses!$C131='Client Report'!$AG$3, "X", "")))</f>
        <v/>
      </c>
      <c r="AD131" s="66" t="str">
        <f t="shared" si="20"/>
        <v/>
      </c>
      <c r="AE131" s="25" t="str">
        <f>IF($AD131="", "", COUNTIF($AD$11:$AD$2510, "&lt;"&amp;$AD131)+1+COUNTIF($AD$11:$AD131, $AD131)-1)</f>
        <v/>
      </c>
      <c r="AF131" s="25" t="str">
        <f t="shared" si="21"/>
        <v/>
      </c>
      <c r="AH131" s="25" t="str">
        <f>IF('Client List'!$B131="", "", 'Client List'!$B131)</f>
        <v/>
      </c>
    </row>
    <row r="132" spans="1:34" x14ac:dyDescent="0.25">
      <c r="A132" s="21"/>
      <c r="B132" s="80"/>
      <c r="C132" s="81"/>
      <c r="D132" s="82"/>
      <c r="E132" s="83"/>
      <c r="F132" s="83"/>
      <c r="G132" s="84"/>
      <c r="H132" s="85"/>
      <c r="I132" s="21"/>
      <c r="J132" s="39" t="str">
        <f t="shared" si="11"/>
        <v/>
      </c>
      <c r="K132" s="21"/>
      <c r="O132" s="25" t="str">
        <f t="shared" si="12"/>
        <v/>
      </c>
      <c r="P132" s="25" t="str">
        <f t="shared" si="13"/>
        <v/>
      </c>
      <c r="Q132" s="25" t="str">
        <f t="shared" si="14"/>
        <v/>
      </c>
      <c r="R132" s="25" t="str">
        <f>IF(COUNTIF($Q$11:$Q132, $Q132)&gt;1, "", $Q132)</f>
        <v/>
      </c>
      <c r="S132" s="58" t="str">
        <f t="shared" si="15"/>
        <v/>
      </c>
      <c r="T132" s="61" t="str">
        <f t="shared" si="16"/>
        <v/>
      </c>
      <c r="U132" s="58" t="str">
        <f t="shared" si="17"/>
        <v/>
      </c>
      <c r="W132" s="25" t="str">
        <f>IF(OR($P132="", NOT($U132="")), "", IF(COUNTIF($P$11:$P132, $P132)&gt;1, "", "X"))</f>
        <v/>
      </c>
      <c r="X132" s="25" t="str">
        <f t="shared" si="18"/>
        <v/>
      </c>
      <c r="Z132" s="25" t="str">
        <f t="shared" si="19"/>
        <v/>
      </c>
      <c r="AB132" s="25" t="str">
        <f>IF($B132="", "", IF(AND($B132&gt;='Client Report'!$BA$3, $B132&lt;='Client Report'!$BA$4), "X", ""))</f>
        <v/>
      </c>
      <c r="AC132" s="25" t="str">
        <f>IF($O132="", "", IF('Client Report'!$AG$3="", "X", IF(Expenses!$C132='Client Report'!$AG$3, "X", "")))</f>
        <v/>
      </c>
      <c r="AD132" s="66" t="str">
        <f t="shared" si="20"/>
        <v/>
      </c>
      <c r="AE132" s="25" t="str">
        <f>IF($AD132="", "", COUNTIF($AD$11:$AD$2510, "&lt;"&amp;$AD132)+1+COUNTIF($AD$11:$AD132, $AD132)-1)</f>
        <v/>
      </c>
      <c r="AF132" s="25" t="str">
        <f t="shared" si="21"/>
        <v/>
      </c>
      <c r="AH132" s="25" t="str">
        <f>IF('Client List'!$B132="", "", 'Client List'!$B132)</f>
        <v/>
      </c>
    </row>
    <row r="133" spans="1:34" x14ac:dyDescent="0.25">
      <c r="A133" s="21"/>
      <c r="B133" s="80"/>
      <c r="C133" s="81"/>
      <c r="D133" s="82"/>
      <c r="E133" s="83"/>
      <c r="F133" s="83"/>
      <c r="G133" s="84"/>
      <c r="H133" s="85"/>
      <c r="I133" s="21"/>
      <c r="J133" s="39" t="str">
        <f t="shared" si="11"/>
        <v/>
      </c>
      <c r="K133" s="21"/>
      <c r="O133" s="25" t="str">
        <f t="shared" si="12"/>
        <v/>
      </c>
      <c r="P133" s="25" t="str">
        <f t="shared" si="13"/>
        <v/>
      </c>
      <c r="Q133" s="25" t="str">
        <f t="shared" si="14"/>
        <v/>
      </c>
      <c r="R133" s="25" t="str">
        <f>IF(COUNTIF($Q$11:$Q133, $Q133)&gt;1, "", $Q133)</f>
        <v/>
      </c>
      <c r="S133" s="58" t="str">
        <f t="shared" si="15"/>
        <v/>
      </c>
      <c r="T133" s="61" t="str">
        <f t="shared" si="16"/>
        <v/>
      </c>
      <c r="U133" s="58" t="str">
        <f t="shared" si="17"/>
        <v/>
      </c>
      <c r="W133" s="25" t="str">
        <f>IF(OR($P133="", NOT($U133="")), "", IF(COUNTIF($P$11:$P133, $P133)&gt;1, "", "X"))</f>
        <v/>
      </c>
      <c r="X133" s="25" t="str">
        <f t="shared" si="18"/>
        <v/>
      </c>
      <c r="Z133" s="25" t="str">
        <f t="shared" si="19"/>
        <v/>
      </c>
      <c r="AB133" s="25" t="str">
        <f>IF($B133="", "", IF(AND($B133&gt;='Client Report'!$BA$3, $B133&lt;='Client Report'!$BA$4), "X", ""))</f>
        <v/>
      </c>
      <c r="AC133" s="25" t="str">
        <f>IF($O133="", "", IF('Client Report'!$AG$3="", "X", IF(Expenses!$C133='Client Report'!$AG$3, "X", "")))</f>
        <v/>
      </c>
      <c r="AD133" s="66" t="str">
        <f t="shared" si="20"/>
        <v/>
      </c>
      <c r="AE133" s="25" t="str">
        <f>IF($AD133="", "", COUNTIF($AD$11:$AD$2510, "&lt;"&amp;$AD133)+1+COUNTIF($AD$11:$AD133, $AD133)-1)</f>
        <v/>
      </c>
      <c r="AF133" s="25" t="str">
        <f t="shared" si="21"/>
        <v/>
      </c>
      <c r="AH133" s="25" t="str">
        <f>IF('Client List'!$B133="", "", 'Client List'!$B133)</f>
        <v/>
      </c>
    </row>
    <row r="134" spans="1:34" x14ac:dyDescent="0.25">
      <c r="A134" s="21"/>
      <c r="B134" s="80"/>
      <c r="C134" s="81"/>
      <c r="D134" s="82"/>
      <c r="E134" s="83"/>
      <c r="F134" s="83"/>
      <c r="G134" s="84"/>
      <c r="H134" s="85"/>
      <c r="I134" s="21"/>
      <c r="J134" s="39" t="str">
        <f t="shared" si="11"/>
        <v/>
      </c>
      <c r="K134" s="21"/>
      <c r="O134" s="25" t="str">
        <f t="shared" si="12"/>
        <v/>
      </c>
      <c r="P134" s="25" t="str">
        <f t="shared" si="13"/>
        <v/>
      </c>
      <c r="Q134" s="25" t="str">
        <f t="shared" si="14"/>
        <v/>
      </c>
      <c r="R134" s="25" t="str">
        <f>IF(COUNTIF($Q$11:$Q134, $Q134)&gt;1, "", $Q134)</f>
        <v/>
      </c>
      <c r="S134" s="58" t="str">
        <f t="shared" si="15"/>
        <v/>
      </c>
      <c r="T134" s="61" t="str">
        <f t="shared" si="16"/>
        <v/>
      </c>
      <c r="U134" s="58" t="str">
        <f t="shared" si="17"/>
        <v/>
      </c>
      <c r="W134" s="25" t="str">
        <f>IF(OR($P134="", NOT($U134="")), "", IF(COUNTIF($P$11:$P134, $P134)&gt;1, "", "X"))</f>
        <v/>
      </c>
      <c r="X134" s="25" t="str">
        <f t="shared" si="18"/>
        <v/>
      </c>
      <c r="Z134" s="25" t="str">
        <f t="shared" si="19"/>
        <v/>
      </c>
      <c r="AB134" s="25" t="str">
        <f>IF($B134="", "", IF(AND($B134&gt;='Client Report'!$BA$3, $B134&lt;='Client Report'!$BA$4), "X", ""))</f>
        <v/>
      </c>
      <c r="AC134" s="25" t="str">
        <f>IF($O134="", "", IF('Client Report'!$AG$3="", "X", IF(Expenses!$C134='Client Report'!$AG$3, "X", "")))</f>
        <v/>
      </c>
      <c r="AD134" s="66" t="str">
        <f t="shared" si="20"/>
        <v/>
      </c>
      <c r="AE134" s="25" t="str">
        <f>IF($AD134="", "", COUNTIF($AD$11:$AD$2510, "&lt;"&amp;$AD134)+1+COUNTIF($AD$11:$AD134, $AD134)-1)</f>
        <v/>
      </c>
      <c r="AF134" s="25" t="str">
        <f t="shared" si="21"/>
        <v/>
      </c>
      <c r="AH134" s="25" t="str">
        <f>IF('Client List'!$B134="", "", 'Client List'!$B134)</f>
        <v/>
      </c>
    </row>
    <row r="135" spans="1:34" x14ac:dyDescent="0.25">
      <c r="A135" s="21"/>
      <c r="B135" s="80"/>
      <c r="C135" s="81"/>
      <c r="D135" s="82"/>
      <c r="E135" s="83"/>
      <c r="F135" s="83"/>
      <c r="G135" s="84"/>
      <c r="H135" s="85"/>
      <c r="I135" s="21"/>
      <c r="J135" s="39" t="str">
        <f t="shared" si="11"/>
        <v/>
      </c>
      <c r="K135" s="21"/>
      <c r="O135" s="25" t="str">
        <f t="shared" si="12"/>
        <v/>
      </c>
      <c r="P135" s="25" t="str">
        <f t="shared" si="13"/>
        <v/>
      </c>
      <c r="Q135" s="25" t="str">
        <f t="shared" si="14"/>
        <v/>
      </c>
      <c r="R135" s="25" t="str">
        <f>IF(COUNTIF($Q$11:$Q135, $Q135)&gt;1, "", $Q135)</f>
        <v/>
      </c>
      <c r="S135" s="58" t="str">
        <f t="shared" si="15"/>
        <v/>
      </c>
      <c r="T135" s="61" t="str">
        <f t="shared" si="16"/>
        <v/>
      </c>
      <c r="U135" s="58" t="str">
        <f t="shared" si="17"/>
        <v/>
      </c>
      <c r="W135" s="25" t="str">
        <f>IF(OR($P135="", NOT($U135="")), "", IF(COUNTIF($P$11:$P135, $P135)&gt;1, "", "X"))</f>
        <v/>
      </c>
      <c r="X135" s="25" t="str">
        <f t="shared" si="18"/>
        <v/>
      </c>
      <c r="Z135" s="25" t="str">
        <f t="shared" si="19"/>
        <v/>
      </c>
      <c r="AB135" s="25" t="str">
        <f>IF($B135="", "", IF(AND($B135&gt;='Client Report'!$BA$3, $B135&lt;='Client Report'!$BA$4), "X", ""))</f>
        <v/>
      </c>
      <c r="AC135" s="25" t="str">
        <f>IF($O135="", "", IF('Client Report'!$AG$3="", "X", IF(Expenses!$C135='Client Report'!$AG$3, "X", "")))</f>
        <v/>
      </c>
      <c r="AD135" s="66" t="str">
        <f t="shared" si="20"/>
        <v/>
      </c>
      <c r="AE135" s="25" t="str">
        <f>IF($AD135="", "", COUNTIF($AD$11:$AD$2510, "&lt;"&amp;$AD135)+1+COUNTIF($AD$11:$AD135, $AD135)-1)</f>
        <v/>
      </c>
      <c r="AF135" s="25" t="str">
        <f t="shared" si="21"/>
        <v/>
      </c>
      <c r="AH135" s="25" t="str">
        <f>IF('Client List'!$B135="", "", 'Client List'!$B135)</f>
        <v/>
      </c>
    </row>
    <row r="136" spans="1:34" x14ac:dyDescent="0.25">
      <c r="A136" s="21"/>
      <c r="B136" s="80"/>
      <c r="C136" s="81"/>
      <c r="D136" s="82"/>
      <c r="E136" s="83"/>
      <c r="F136" s="83"/>
      <c r="G136" s="84"/>
      <c r="H136" s="85"/>
      <c r="I136" s="21"/>
      <c r="J136" s="39" t="str">
        <f t="shared" si="11"/>
        <v/>
      </c>
      <c r="K136" s="21"/>
      <c r="O136" s="25" t="str">
        <f t="shared" si="12"/>
        <v/>
      </c>
      <c r="P136" s="25" t="str">
        <f t="shared" si="13"/>
        <v/>
      </c>
      <c r="Q136" s="25" t="str">
        <f t="shared" si="14"/>
        <v/>
      </c>
      <c r="R136" s="25" t="str">
        <f>IF(COUNTIF($Q$11:$Q136, $Q136)&gt;1, "", $Q136)</f>
        <v/>
      </c>
      <c r="S136" s="58" t="str">
        <f t="shared" si="15"/>
        <v/>
      </c>
      <c r="T136" s="61" t="str">
        <f t="shared" si="16"/>
        <v/>
      </c>
      <c r="U136" s="58" t="str">
        <f t="shared" si="17"/>
        <v/>
      </c>
      <c r="W136" s="25" t="str">
        <f>IF(OR($P136="", NOT($U136="")), "", IF(COUNTIF($P$11:$P136, $P136)&gt;1, "", "X"))</f>
        <v/>
      </c>
      <c r="X136" s="25" t="str">
        <f t="shared" si="18"/>
        <v/>
      </c>
      <c r="Z136" s="25" t="str">
        <f t="shared" si="19"/>
        <v/>
      </c>
      <c r="AB136" s="25" t="str">
        <f>IF($B136="", "", IF(AND($B136&gt;='Client Report'!$BA$3, $B136&lt;='Client Report'!$BA$4), "X", ""))</f>
        <v/>
      </c>
      <c r="AC136" s="25" t="str">
        <f>IF($O136="", "", IF('Client Report'!$AG$3="", "X", IF(Expenses!$C136='Client Report'!$AG$3, "X", "")))</f>
        <v/>
      </c>
      <c r="AD136" s="66" t="str">
        <f t="shared" si="20"/>
        <v/>
      </c>
      <c r="AE136" s="25" t="str">
        <f>IF($AD136="", "", COUNTIF($AD$11:$AD$2510, "&lt;"&amp;$AD136)+1+COUNTIF($AD$11:$AD136, $AD136)-1)</f>
        <v/>
      </c>
      <c r="AF136" s="25" t="str">
        <f t="shared" si="21"/>
        <v/>
      </c>
      <c r="AH136" s="25" t="str">
        <f>IF('Client List'!$B136="", "", 'Client List'!$B136)</f>
        <v/>
      </c>
    </row>
    <row r="137" spans="1:34" x14ac:dyDescent="0.25">
      <c r="A137" s="21"/>
      <c r="B137" s="80"/>
      <c r="C137" s="81"/>
      <c r="D137" s="82"/>
      <c r="E137" s="83"/>
      <c r="F137" s="83"/>
      <c r="G137" s="84"/>
      <c r="H137" s="85"/>
      <c r="I137" s="21"/>
      <c r="J137" s="39" t="str">
        <f t="shared" si="11"/>
        <v/>
      </c>
      <c r="K137" s="21"/>
      <c r="O137" s="25" t="str">
        <f t="shared" si="12"/>
        <v/>
      </c>
      <c r="P137" s="25" t="str">
        <f t="shared" si="13"/>
        <v/>
      </c>
      <c r="Q137" s="25" t="str">
        <f t="shared" si="14"/>
        <v/>
      </c>
      <c r="R137" s="25" t="str">
        <f>IF(COUNTIF($Q$11:$Q137, $Q137)&gt;1, "", $Q137)</f>
        <v/>
      </c>
      <c r="S137" s="58" t="str">
        <f t="shared" si="15"/>
        <v/>
      </c>
      <c r="T137" s="61" t="str">
        <f t="shared" si="16"/>
        <v/>
      </c>
      <c r="U137" s="58" t="str">
        <f t="shared" si="17"/>
        <v/>
      </c>
      <c r="W137" s="25" t="str">
        <f>IF(OR($P137="", NOT($U137="")), "", IF(COUNTIF($P$11:$P137, $P137)&gt;1, "", "X"))</f>
        <v/>
      </c>
      <c r="X137" s="25" t="str">
        <f t="shared" si="18"/>
        <v/>
      </c>
      <c r="Z137" s="25" t="str">
        <f t="shared" si="19"/>
        <v/>
      </c>
      <c r="AB137" s="25" t="str">
        <f>IF($B137="", "", IF(AND($B137&gt;='Client Report'!$BA$3, $B137&lt;='Client Report'!$BA$4), "X", ""))</f>
        <v/>
      </c>
      <c r="AC137" s="25" t="str">
        <f>IF($O137="", "", IF('Client Report'!$AG$3="", "X", IF(Expenses!$C137='Client Report'!$AG$3, "X", "")))</f>
        <v/>
      </c>
      <c r="AD137" s="66" t="str">
        <f t="shared" si="20"/>
        <v/>
      </c>
      <c r="AE137" s="25" t="str">
        <f>IF($AD137="", "", COUNTIF($AD$11:$AD$2510, "&lt;"&amp;$AD137)+1+COUNTIF($AD$11:$AD137, $AD137)-1)</f>
        <v/>
      </c>
      <c r="AF137" s="25" t="str">
        <f t="shared" si="21"/>
        <v/>
      </c>
      <c r="AH137" s="25" t="str">
        <f>IF('Client List'!$B137="", "", 'Client List'!$B137)</f>
        <v/>
      </c>
    </row>
    <row r="138" spans="1:34" x14ac:dyDescent="0.25">
      <c r="A138" s="21"/>
      <c r="B138" s="80"/>
      <c r="C138" s="81"/>
      <c r="D138" s="82"/>
      <c r="E138" s="83"/>
      <c r="F138" s="83"/>
      <c r="G138" s="84"/>
      <c r="H138" s="85"/>
      <c r="I138" s="21"/>
      <c r="J138" s="39" t="str">
        <f t="shared" si="11"/>
        <v/>
      </c>
      <c r="K138" s="21"/>
      <c r="O138" s="25" t="str">
        <f t="shared" si="12"/>
        <v/>
      </c>
      <c r="P138" s="25" t="str">
        <f t="shared" si="13"/>
        <v/>
      </c>
      <c r="Q138" s="25" t="str">
        <f t="shared" si="14"/>
        <v/>
      </c>
      <c r="R138" s="25" t="str">
        <f>IF(COUNTIF($Q$11:$Q138, $Q138)&gt;1, "", $Q138)</f>
        <v/>
      </c>
      <c r="S138" s="58" t="str">
        <f t="shared" si="15"/>
        <v/>
      </c>
      <c r="T138" s="61" t="str">
        <f t="shared" si="16"/>
        <v/>
      </c>
      <c r="U138" s="58" t="str">
        <f t="shared" si="17"/>
        <v/>
      </c>
      <c r="W138" s="25" t="str">
        <f>IF(OR($P138="", NOT($U138="")), "", IF(COUNTIF($P$11:$P138, $P138)&gt;1, "", "X"))</f>
        <v/>
      </c>
      <c r="X138" s="25" t="str">
        <f t="shared" si="18"/>
        <v/>
      </c>
      <c r="Z138" s="25" t="str">
        <f t="shared" si="19"/>
        <v/>
      </c>
      <c r="AB138" s="25" t="str">
        <f>IF($B138="", "", IF(AND($B138&gt;='Client Report'!$BA$3, $B138&lt;='Client Report'!$BA$4), "X", ""))</f>
        <v/>
      </c>
      <c r="AC138" s="25" t="str">
        <f>IF($O138="", "", IF('Client Report'!$AG$3="", "X", IF(Expenses!$C138='Client Report'!$AG$3, "X", "")))</f>
        <v/>
      </c>
      <c r="AD138" s="66" t="str">
        <f t="shared" si="20"/>
        <v/>
      </c>
      <c r="AE138" s="25" t="str">
        <f>IF($AD138="", "", COUNTIF($AD$11:$AD$2510, "&lt;"&amp;$AD138)+1+COUNTIF($AD$11:$AD138, $AD138)-1)</f>
        <v/>
      </c>
      <c r="AF138" s="25" t="str">
        <f t="shared" si="21"/>
        <v/>
      </c>
      <c r="AH138" s="25" t="str">
        <f>IF('Client List'!$B138="", "", 'Client List'!$B138)</f>
        <v/>
      </c>
    </row>
    <row r="139" spans="1:34" x14ac:dyDescent="0.25">
      <c r="A139" s="21"/>
      <c r="B139" s="80"/>
      <c r="C139" s="81"/>
      <c r="D139" s="82"/>
      <c r="E139" s="83"/>
      <c r="F139" s="83"/>
      <c r="G139" s="84"/>
      <c r="H139" s="85"/>
      <c r="I139" s="21"/>
      <c r="J139" s="39" t="str">
        <f t="shared" si="11"/>
        <v/>
      </c>
      <c r="K139" s="21"/>
      <c r="O139" s="25" t="str">
        <f t="shared" si="12"/>
        <v/>
      </c>
      <c r="P139" s="25" t="str">
        <f t="shared" si="13"/>
        <v/>
      </c>
      <c r="Q139" s="25" t="str">
        <f t="shared" si="14"/>
        <v/>
      </c>
      <c r="R139" s="25" t="str">
        <f>IF(COUNTIF($Q$11:$Q139, $Q139)&gt;1, "", $Q139)</f>
        <v/>
      </c>
      <c r="S139" s="58" t="str">
        <f t="shared" si="15"/>
        <v/>
      </c>
      <c r="T139" s="61" t="str">
        <f t="shared" si="16"/>
        <v/>
      </c>
      <c r="U139" s="58" t="str">
        <f t="shared" si="17"/>
        <v/>
      </c>
      <c r="W139" s="25" t="str">
        <f>IF(OR($P139="", NOT($U139="")), "", IF(COUNTIF($P$11:$P139, $P139)&gt;1, "", "X"))</f>
        <v/>
      </c>
      <c r="X139" s="25" t="str">
        <f t="shared" si="18"/>
        <v/>
      </c>
      <c r="Z139" s="25" t="str">
        <f t="shared" si="19"/>
        <v/>
      </c>
      <c r="AB139" s="25" t="str">
        <f>IF($B139="", "", IF(AND($B139&gt;='Client Report'!$BA$3, $B139&lt;='Client Report'!$BA$4), "X", ""))</f>
        <v/>
      </c>
      <c r="AC139" s="25" t="str">
        <f>IF($O139="", "", IF('Client Report'!$AG$3="", "X", IF(Expenses!$C139='Client Report'!$AG$3, "X", "")))</f>
        <v/>
      </c>
      <c r="AD139" s="66" t="str">
        <f t="shared" si="20"/>
        <v/>
      </c>
      <c r="AE139" s="25" t="str">
        <f>IF($AD139="", "", COUNTIF($AD$11:$AD$2510, "&lt;"&amp;$AD139)+1+COUNTIF($AD$11:$AD139, $AD139)-1)</f>
        <v/>
      </c>
      <c r="AF139" s="25" t="str">
        <f t="shared" si="21"/>
        <v/>
      </c>
      <c r="AH139" s="25" t="str">
        <f>IF('Client List'!$B139="", "", 'Client List'!$B139)</f>
        <v/>
      </c>
    </row>
    <row r="140" spans="1:34" x14ac:dyDescent="0.25">
      <c r="A140" s="21"/>
      <c r="B140" s="80"/>
      <c r="C140" s="81"/>
      <c r="D140" s="82"/>
      <c r="E140" s="83"/>
      <c r="F140" s="83"/>
      <c r="G140" s="84"/>
      <c r="H140" s="85"/>
      <c r="I140" s="21"/>
      <c r="J140" s="39" t="str">
        <f t="shared" ref="J140:J203" si="22">IFERROR(IF($G140="", "", IF($F140="", $G140, ROUND($G140*$U140, 2))), "")</f>
        <v/>
      </c>
      <c r="K140" s="21"/>
      <c r="O140" s="25" t="str">
        <f t="shared" ref="O140:O203" si="23">IF(COUNTIF($B140:$H140, "")&lt;7, "X", "")</f>
        <v/>
      </c>
      <c r="P140" s="25" t="str">
        <f t="shared" ref="P140:P203" si="24">IF(AND(NOT($B140=""), NOT($F140="")), _xlfn.CONCAT($B140, " - ", $F140), "")</f>
        <v/>
      </c>
      <c r="Q140" s="25" t="str">
        <f t="shared" ref="Q140:Q203" si="25">IF(AND(NOT($B140=""), NOT($F140=""), NOT($H140="")), _xlfn.CONCAT($B140, " - ", $F140), "")</f>
        <v/>
      </c>
      <c r="R140" s="25" t="str">
        <f>IF(COUNTIF($Q$11:$Q140, $Q140)&gt;1, "", $Q140)</f>
        <v/>
      </c>
      <c r="S140" s="58" t="str">
        <f t="shared" ref="S140:S203" si="26">IF($R140="", "", $H140)</f>
        <v/>
      </c>
      <c r="T140" s="61" t="str">
        <f t="shared" ref="T140:T203" si="27">IF(P140="", "", IFERROR(INDEX($S$11:$S$2510, MATCH($P140, $R$11:$R$2510, 0)), ""))</f>
        <v/>
      </c>
      <c r="U140" s="58" t="str">
        <f t="shared" ref="U140:U203" si="28">IF($P140="", "", IF($H140="", $T140, $H140))</f>
        <v/>
      </c>
      <c r="W140" s="25" t="str">
        <f>IF(OR($P140="", NOT($U140="")), "", IF(COUNTIF($P$11:$P140, $P140)&gt;1, "", "X"))</f>
        <v/>
      </c>
      <c r="X140" s="25" t="str">
        <f t="shared" ref="X140:X203" si="29">IF(T140=U140, "", "X")</f>
        <v/>
      </c>
      <c r="Z140" s="25" t="str">
        <f t="shared" ref="Z140:Z203" si="30">IF(OR($B140="", $C140=""), "", _xlfn.CONCAT($C140, " - ", TEXT($B140, "mmm yyyy")))</f>
        <v/>
      </c>
      <c r="AB140" s="25" t="str">
        <f>IF($B140="", "", IF(AND($B140&gt;='Client Report'!$BA$3, $B140&lt;='Client Report'!$BA$4), "X", ""))</f>
        <v/>
      </c>
      <c r="AC140" s="25" t="str">
        <f>IF($O140="", "", IF('Client Report'!$AG$3="", "X", IF(Expenses!$C140='Client Report'!$AG$3, "X", "")))</f>
        <v/>
      </c>
      <c r="AD140" s="66" t="str">
        <f t="shared" ref="AD140:AD203" si="31">IF(OR($AB140="", $AC140=""), "", $B140)</f>
        <v/>
      </c>
      <c r="AE140" s="25" t="str">
        <f>IF($AD140="", "", COUNTIF($AD$11:$AD$2510, "&lt;"&amp;$AD140)+1+COUNTIF($AD$11:$AD140, $AD140)-1)</f>
        <v/>
      </c>
      <c r="AF140" s="25" t="str">
        <f t="shared" ref="AF140:AF203" si="32">IF($AE140="", "", "X")</f>
        <v/>
      </c>
      <c r="AH140" s="25" t="str">
        <f>IF('Client List'!$B140="", "", 'Client List'!$B140)</f>
        <v/>
      </c>
    </row>
    <row r="141" spans="1:34" x14ac:dyDescent="0.25">
      <c r="A141" s="21"/>
      <c r="B141" s="80"/>
      <c r="C141" s="81"/>
      <c r="D141" s="82"/>
      <c r="E141" s="83"/>
      <c r="F141" s="83"/>
      <c r="G141" s="84"/>
      <c r="H141" s="85"/>
      <c r="I141" s="21"/>
      <c r="J141" s="39" t="str">
        <f t="shared" si="22"/>
        <v/>
      </c>
      <c r="K141" s="21"/>
      <c r="O141" s="25" t="str">
        <f t="shared" si="23"/>
        <v/>
      </c>
      <c r="P141" s="25" t="str">
        <f t="shared" si="24"/>
        <v/>
      </c>
      <c r="Q141" s="25" t="str">
        <f t="shared" si="25"/>
        <v/>
      </c>
      <c r="R141" s="25" t="str">
        <f>IF(COUNTIF($Q$11:$Q141, $Q141)&gt;1, "", $Q141)</f>
        <v/>
      </c>
      <c r="S141" s="58" t="str">
        <f t="shared" si="26"/>
        <v/>
      </c>
      <c r="T141" s="61" t="str">
        <f t="shared" si="27"/>
        <v/>
      </c>
      <c r="U141" s="58" t="str">
        <f t="shared" si="28"/>
        <v/>
      </c>
      <c r="W141" s="25" t="str">
        <f>IF(OR($P141="", NOT($U141="")), "", IF(COUNTIF($P$11:$P141, $P141)&gt;1, "", "X"))</f>
        <v/>
      </c>
      <c r="X141" s="25" t="str">
        <f t="shared" si="29"/>
        <v/>
      </c>
      <c r="Z141" s="25" t="str">
        <f t="shared" si="30"/>
        <v/>
      </c>
      <c r="AB141" s="25" t="str">
        <f>IF($B141="", "", IF(AND($B141&gt;='Client Report'!$BA$3, $B141&lt;='Client Report'!$BA$4), "X", ""))</f>
        <v/>
      </c>
      <c r="AC141" s="25" t="str">
        <f>IF($O141="", "", IF('Client Report'!$AG$3="", "X", IF(Expenses!$C141='Client Report'!$AG$3, "X", "")))</f>
        <v/>
      </c>
      <c r="AD141" s="66" t="str">
        <f t="shared" si="31"/>
        <v/>
      </c>
      <c r="AE141" s="25" t="str">
        <f>IF($AD141="", "", COUNTIF($AD$11:$AD$2510, "&lt;"&amp;$AD141)+1+COUNTIF($AD$11:$AD141, $AD141)-1)</f>
        <v/>
      </c>
      <c r="AF141" s="25" t="str">
        <f t="shared" si="32"/>
        <v/>
      </c>
      <c r="AH141" s="25" t="str">
        <f>IF('Client List'!$B141="", "", 'Client List'!$B141)</f>
        <v/>
      </c>
    </row>
    <row r="142" spans="1:34" x14ac:dyDescent="0.25">
      <c r="A142" s="21"/>
      <c r="B142" s="80"/>
      <c r="C142" s="81"/>
      <c r="D142" s="82"/>
      <c r="E142" s="83"/>
      <c r="F142" s="83"/>
      <c r="G142" s="84"/>
      <c r="H142" s="85"/>
      <c r="I142" s="21"/>
      <c r="J142" s="39" t="str">
        <f t="shared" si="22"/>
        <v/>
      </c>
      <c r="K142" s="21"/>
      <c r="O142" s="25" t="str">
        <f t="shared" si="23"/>
        <v/>
      </c>
      <c r="P142" s="25" t="str">
        <f t="shared" si="24"/>
        <v/>
      </c>
      <c r="Q142" s="25" t="str">
        <f t="shared" si="25"/>
        <v/>
      </c>
      <c r="R142" s="25" t="str">
        <f>IF(COUNTIF($Q$11:$Q142, $Q142)&gt;1, "", $Q142)</f>
        <v/>
      </c>
      <c r="S142" s="58" t="str">
        <f t="shared" si="26"/>
        <v/>
      </c>
      <c r="T142" s="61" t="str">
        <f t="shared" si="27"/>
        <v/>
      </c>
      <c r="U142" s="58" t="str">
        <f t="shared" si="28"/>
        <v/>
      </c>
      <c r="W142" s="25" t="str">
        <f>IF(OR($P142="", NOT($U142="")), "", IF(COUNTIF($P$11:$P142, $P142)&gt;1, "", "X"))</f>
        <v/>
      </c>
      <c r="X142" s="25" t="str">
        <f t="shared" si="29"/>
        <v/>
      </c>
      <c r="Z142" s="25" t="str">
        <f t="shared" si="30"/>
        <v/>
      </c>
      <c r="AB142" s="25" t="str">
        <f>IF($B142="", "", IF(AND($B142&gt;='Client Report'!$BA$3, $B142&lt;='Client Report'!$BA$4), "X", ""))</f>
        <v/>
      </c>
      <c r="AC142" s="25" t="str">
        <f>IF($O142="", "", IF('Client Report'!$AG$3="", "X", IF(Expenses!$C142='Client Report'!$AG$3, "X", "")))</f>
        <v/>
      </c>
      <c r="AD142" s="66" t="str">
        <f t="shared" si="31"/>
        <v/>
      </c>
      <c r="AE142" s="25" t="str">
        <f>IF($AD142="", "", COUNTIF($AD$11:$AD$2510, "&lt;"&amp;$AD142)+1+COUNTIF($AD$11:$AD142, $AD142)-1)</f>
        <v/>
      </c>
      <c r="AF142" s="25" t="str">
        <f t="shared" si="32"/>
        <v/>
      </c>
      <c r="AH142" s="25" t="str">
        <f>IF('Client List'!$B142="", "", 'Client List'!$B142)</f>
        <v/>
      </c>
    </row>
    <row r="143" spans="1:34" x14ac:dyDescent="0.25">
      <c r="A143" s="21"/>
      <c r="B143" s="80"/>
      <c r="C143" s="81"/>
      <c r="D143" s="82"/>
      <c r="E143" s="83"/>
      <c r="F143" s="83"/>
      <c r="G143" s="84"/>
      <c r="H143" s="85"/>
      <c r="I143" s="21"/>
      <c r="J143" s="39" t="str">
        <f t="shared" si="22"/>
        <v/>
      </c>
      <c r="K143" s="21"/>
      <c r="O143" s="25" t="str">
        <f t="shared" si="23"/>
        <v/>
      </c>
      <c r="P143" s="25" t="str">
        <f t="shared" si="24"/>
        <v/>
      </c>
      <c r="Q143" s="25" t="str">
        <f t="shared" si="25"/>
        <v/>
      </c>
      <c r="R143" s="25" t="str">
        <f>IF(COUNTIF($Q$11:$Q143, $Q143)&gt;1, "", $Q143)</f>
        <v/>
      </c>
      <c r="S143" s="58" t="str">
        <f t="shared" si="26"/>
        <v/>
      </c>
      <c r="T143" s="61" t="str">
        <f t="shared" si="27"/>
        <v/>
      </c>
      <c r="U143" s="58" t="str">
        <f t="shared" si="28"/>
        <v/>
      </c>
      <c r="W143" s="25" t="str">
        <f>IF(OR($P143="", NOT($U143="")), "", IF(COUNTIF($P$11:$P143, $P143)&gt;1, "", "X"))</f>
        <v/>
      </c>
      <c r="X143" s="25" t="str">
        <f t="shared" si="29"/>
        <v/>
      </c>
      <c r="Z143" s="25" t="str">
        <f t="shared" si="30"/>
        <v/>
      </c>
      <c r="AB143" s="25" t="str">
        <f>IF($B143="", "", IF(AND($B143&gt;='Client Report'!$BA$3, $B143&lt;='Client Report'!$BA$4), "X", ""))</f>
        <v/>
      </c>
      <c r="AC143" s="25" t="str">
        <f>IF($O143="", "", IF('Client Report'!$AG$3="", "X", IF(Expenses!$C143='Client Report'!$AG$3, "X", "")))</f>
        <v/>
      </c>
      <c r="AD143" s="66" t="str">
        <f t="shared" si="31"/>
        <v/>
      </c>
      <c r="AE143" s="25" t="str">
        <f>IF($AD143="", "", COUNTIF($AD$11:$AD$2510, "&lt;"&amp;$AD143)+1+COUNTIF($AD$11:$AD143, $AD143)-1)</f>
        <v/>
      </c>
      <c r="AF143" s="25" t="str">
        <f t="shared" si="32"/>
        <v/>
      </c>
      <c r="AH143" s="25" t="str">
        <f>IF('Client List'!$B143="", "", 'Client List'!$B143)</f>
        <v/>
      </c>
    </row>
    <row r="144" spans="1:34" x14ac:dyDescent="0.25">
      <c r="A144" s="21"/>
      <c r="B144" s="80"/>
      <c r="C144" s="81"/>
      <c r="D144" s="82"/>
      <c r="E144" s="83"/>
      <c r="F144" s="83"/>
      <c r="G144" s="84"/>
      <c r="H144" s="85"/>
      <c r="I144" s="21"/>
      <c r="J144" s="39" t="str">
        <f t="shared" si="22"/>
        <v/>
      </c>
      <c r="K144" s="21"/>
      <c r="O144" s="25" t="str">
        <f t="shared" si="23"/>
        <v/>
      </c>
      <c r="P144" s="25" t="str">
        <f t="shared" si="24"/>
        <v/>
      </c>
      <c r="Q144" s="25" t="str">
        <f t="shared" si="25"/>
        <v/>
      </c>
      <c r="R144" s="25" t="str">
        <f>IF(COUNTIF($Q$11:$Q144, $Q144)&gt;1, "", $Q144)</f>
        <v/>
      </c>
      <c r="S144" s="58" t="str">
        <f t="shared" si="26"/>
        <v/>
      </c>
      <c r="T144" s="61" t="str">
        <f t="shared" si="27"/>
        <v/>
      </c>
      <c r="U144" s="58" t="str">
        <f t="shared" si="28"/>
        <v/>
      </c>
      <c r="W144" s="25" t="str">
        <f>IF(OR($P144="", NOT($U144="")), "", IF(COUNTIF($P$11:$P144, $P144)&gt;1, "", "X"))</f>
        <v/>
      </c>
      <c r="X144" s="25" t="str">
        <f t="shared" si="29"/>
        <v/>
      </c>
      <c r="Z144" s="25" t="str">
        <f t="shared" si="30"/>
        <v/>
      </c>
      <c r="AB144" s="25" t="str">
        <f>IF($B144="", "", IF(AND($B144&gt;='Client Report'!$BA$3, $B144&lt;='Client Report'!$BA$4), "X", ""))</f>
        <v/>
      </c>
      <c r="AC144" s="25" t="str">
        <f>IF($O144="", "", IF('Client Report'!$AG$3="", "X", IF(Expenses!$C144='Client Report'!$AG$3, "X", "")))</f>
        <v/>
      </c>
      <c r="AD144" s="66" t="str">
        <f t="shared" si="31"/>
        <v/>
      </c>
      <c r="AE144" s="25" t="str">
        <f>IF($AD144="", "", COUNTIF($AD$11:$AD$2510, "&lt;"&amp;$AD144)+1+COUNTIF($AD$11:$AD144, $AD144)-1)</f>
        <v/>
      </c>
      <c r="AF144" s="25" t="str">
        <f t="shared" si="32"/>
        <v/>
      </c>
      <c r="AH144" s="25" t="str">
        <f>IF('Client List'!$B144="", "", 'Client List'!$B144)</f>
        <v/>
      </c>
    </row>
    <row r="145" spans="1:34" x14ac:dyDescent="0.25">
      <c r="A145" s="21"/>
      <c r="B145" s="80"/>
      <c r="C145" s="81"/>
      <c r="D145" s="82"/>
      <c r="E145" s="83"/>
      <c r="F145" s="83"/>
      <c r="G145" s="84"/>
      <c r="H145" s="85"/>
      <c r="I145" s="21"/>
      <c r="J145" s="39" t="str">
        <f t="shared" si="22"/>
        <v/>
      </c>
      <c r="K145" s="21"/>
      <c r="O145" s="25" t="str">
        <f t="shared" si="23"/>
        <v/>
      </c>
      <c r="P145" s="25" t="str">
        <f t="shared" si="24"/>
        <v/>
      </c>
      <c r="Q145" s="25" t="str">
        <f t="shared" si="25"/>
        <v/>
      </c>
      <c r="R145" s="25" t="str">
        <f>IF(COUNTIF($Q$11:$Q145, $Q145)&gt;1, "", $Q145)</f>
        <v/>
      </c>
      <c r="S145" s="58" t="str">
        <f t="shared" si="26"/>
        <v/>
      </c>
      <c r="T145" s="61" t="str">
        <f t="shared" si="27"/>
        <v/>
      </c>
      <c r="U145" s="58" t="str">
        <f t="shared" si="28"/>
        <v/>
      </c>
      <c r="W145" s="25" t="str">
        <f>IF(OR($P145="", NOT($U145="")), "", IF(COUNTIF($P$11:$P145, $P145)&gt;1, "", "X"))</f>
        <v/>
      </c>
      <c r="X145" s="25" t="str">
        <f t="shared" si="29"/>
        <v/>
      </c>
      <c r="Z145" s="25" t="str">
        <f t="shared" si="30"/>
        <v/>
      </c>
      <c r="AB145" s="25" t="str">
        <f>IF($B145="", "", IF(AND($B145&gt;='Client Report'!$BA$3, $B145&lt;='Client Report'!$BA$4), "X", ""))</f>
        <v/>
      </c>
      <c r="AC145" s="25" t="str">
        <f>IF($O145="", "", IF('Client Report'!$AG$3="", "X", IF(Expenses!$C145='Client Report'!$AG$3, "X", "")))</f>
        <v/>
      </c>
      <c r="AD145" s="66" t="str">
        <f t="shared" si="31"/>
        <v/>
      </c>
      <c r="AE145" s="25" t="str">
        <f>IF($AD145="", "", COUNTIF($AD$11:$AD$2510, "&lt;"&amp;$AD145)+1+COUNTIF($AD$11:$AD145, $AD145)-1)</f>
        <v/>
      </c>
      <c r="AF145" s="25" t="str">
        <f t="shared" si="32"/>
        <v/>
      </c>
      <c r="AH145" s="25" t="str">
        <f>IF('Client List'!$B145="", "", 'Client List'!$B145)</f>
        <v/>
      </c>
    </row>
    <row r="146" spans="1:34" x14ac:dyDescent="0.25">
      <c r="A146" s="21"/>
      <c r="B146" s="80"/>
      <c r="C146" s="81"/>
      <c r="D146" s="82"/>
      <c r="E146" s="83"/>
      <c r="F146" s="83"/>
      <c r="G146" s="84"/>
      <c r="H146" s="85"/>
      <c r="I146" s="21"/>
      <c r="J146" s="39" t="str">
        <f t="shared" si="22"/>
        <v/>
      </c>
      <c r="K146" s="21"/>
      <c r="O146" s="25" t="str">
        <f t="shared" si="23"/>
        <v/>
      </c>
      <c r="P146" s="25" t="str">
        <f t="shared" si="24"/>
        <v/>
      </c>
      <c r="Q146" s="25" t="str">
        <f t="shared" si="25"/>
        <v/>
      </c>
      <c r="R146" s="25" t="str">
        <f>IF(COUNTIF($Q$11:$Q146, $Q146)&gt;1, "", $Q146)</f>
        <v/>
      </c>
      <c r="S146" s="58" t="str">
        <f t="shared" si="26"/>
        <v/>
      </c>
      <c r="T146" s="61" t="str">
        <f t="shared" si="27"/>
        <v/>
      </c>
      <c r="U146" s="58" t="str">
        <f t="shared" si="28"/>
        <v/>
      </c>
      <c r="W146" s="25" t="str">
        <f>IF(OR($P146="", NOT($U146="")), "", IF(COUNTIF($P$11:$P146, $P146)&gt;1, "", "X"))</f>
        <v/>
      </c>
      <c r="X146" s="25" t="str">
        <f t="shared" si="29"/>
        <v/>
      </c>
      <c r="Z146" s="25" t="str">
        <f t="shared" si="30"/>
        <v/>
      </c>
      <c r="AB146" s="25" t="str">
        <f>IF($B146="", "", IF(AND($B146&gt;='Client Report'!$BA$3, $B146&lt;='Client Report'!$BA$4), "X", ""))</f>
        <v/>
      </c>
      <c r="AC146" s="25" t="str">
        <f>IF($O146="", "", IF('Client Report'!$AG$3="", "X", IF(Expenses!$C146='Client Report'!$AG$3, "X", "")))</f>
        <v/>
      </c>
      <c r="AD146" s="66" t="str">
        <f t="shared" si="31"/>
        <v/>
      </c>
      <c r="AE146" s="25" t="str">
        <f>IF($AD146="", "", COUNTIF($AD$11:$AD$2510, "&lt;"&amp;$AD146)+1+COUNTIF($AD$11:$AD146, $AD146)-1)</f>
        <v/>
      </c>
      <c r="AF146" s="25" t="str">
        <f t="shared" si="32"/>
        <v/>
      </c>
      <c r="AH146" s="25" t="str">
        <f>IF('Client List'!$B146="", "", 'Client List'!$B146)</f>
        <v/>
      </c>
    </row>
    <row r="147" spans="1:34" x14ac:dyDescent="0.25">
      <c r="A147" s="21"/>
      <c r="B147" s="80"/>
      <c r="C147" s="81"/>
      <c r="D147" s="82"/>
      <c r="E147" s="83"/>
      <c r="F147" s="83"/>
      <c r="G147" s="84"/>
      <c r="H147" s="85"/>
      <c r="I147" s="21"/>
      <c r="J147" s="39" t="str">
        <f t="shared" si="22"/>
        <v/>
      </c>
      <c r="K147" s="21"/>
      <c r="O147" s="25" t="str">
        <f t="shared" si="23"/>
        <v/>
      </c>
      <c r="P147" s="25" t="str">
        <f t="shared" si="24"/>
        <v/>
      </c>
      <c r="Q147" s="25" t="str">
        <f t="shared" si="25"/>
        <v/>
      </c>
      <c r="R147" s="25" t="str">
        <f>IF(COUNTIF($Q$11:$Q147, $Q147)&gt;1, "", $Q147)</f>
        <v/>
      </c>
      <c r="S147" s="58" t="str">
        <f t="shared" si="26"/>
        <v/>
      </c>
      <c r="T147" s="61" t="str">
        <f t="shared" si="27"/>
        <v/>
      </c>
      <c r="U147" s="58" t="str">
        <f t="shared" si="28"/>
        <v/>
      </c>
      <c r="W147" s="25" t="str">
        <f>IF(OR($P147="", NOT($U147="")), "", IF(COUNTIF($P$11:$P147, $P147)&gt;1, "", "X"))</f>
        <v/>
      </c>
      <c r="X147" s="25" t="str">
        <f t="shared" si="29"/>
        <v/>
      </c>
      <c r="Z147" s="25" t="str">
        <f t="shared" si="30"/>
        <v/>
      </c>
      <c r="AB147" s="25" t="str">
        <f>IF($B147="", "", IF(AND($B147&gt;='Client Report'!$BA$3, $B147&lt;='Client Report'!$BA$4), "X", ""))</f>
        <v/>
      </c>
      <c r="AC147" s="25" t="str">
        <f>IF($O147="", "", IF('Client Report'!$AG$3="", "X", IF(Expenses!$C147='Client Report'!$AG$3, "X", "")))</f>
        <v/>
      </c>
      <c r="AD147" s="66" t="str">
        <f t="shared" si="31"/>
        <v/>
      </c>
      <c r="AE147" s="25" t="str">
        <f>IF($AD147="", "", COUNTIF($AD$11:$AD$2510, "&lt;"&amp;$AD147)+1+COUNTIF($AD$11:$AD147, $AD147)-1)</f>
        <v/>
      </c>
      <c r="AF147" s="25" t="str">
        <f t="shared" si="32"/>
        <v/>
      </c>
      <c r="AH147" s="25" t="str">
        <f>IF('Client List'!$B147="", "", 'Client List'!$B147)</f>
        <v/>
      </c>
    </row>
    <row r="148" spans="1:34" x14ac:dyDescent="0.25">
      <c r="A148" s="21"/>
      <c r="B148" s="80"/>
      <c r="C148" s="81"/>
      <c r="D148" s="82"/>
      <c r="E148" s="83"/>
      <c r="F148" s="83"/>
      <c r="G148" s="84"/>
      <c r="H148" s="85"/>
      <c r="I148" s="21"/>
      <c r="J148" s="39" t="str">
        <f t="shared" si="22"/>
        <v/>
      </c>
      <c r="K148" s="21"/>
      <c r="O148" s="25" t="str">
        <f t="shared" si="23"/>
        <v/>
      </c>
      <c r="P148" s="25" t="str">
        <f t="shared" si="24"/>
        <v/>
      </c>
      <c r="Q148" s="25" t="str">
        <f t="shared" si="25"/>
        <v/>
      </c>
      <c r="R148" s="25" t="str">
        <f>IF(COUNTIF($Q$11:$Q148, $Q148)&gt;1, "", $Q148)</f>
        <v/>
      </c>
      <c r="S148" s="58" t="str">
        <f t="shared" si="26"/>
        <v/>
      </c>
      <c r="T148" s="61" t="str">
        <f t="shared" si="27"/>
        <v/>
      </c>
      <c r="U148" s="58" t="str">
        <f t="shared" si="28"/>
        <v/>
      </c>
      <c r="W148" s="25" t="str">
        <f>IF(OR($P148="", NOT($U148="")), "", IF(COUNTIF($P$11:$P148, $P148)&gt;1, "", "X"))</f>
        <v/>
      </c>
      <c r="X148" s="25" t="str">
        <f t="shared" si="29"/>
        <v/>
      </c>
      <c r="Z148" s="25" t="str">
        <f t="shared" si="30"/>
        <v/>
      </c>
      <c r="AB148" s="25" t="str">
        <f>IF($B148="", "", IF(AND($B148&gt;='Client Report'!$BA$3, $B148&lt;='Client Report'!$BA$4), "X", ""))</f>
        <v/>
      </c>
      <c r="AC148" s="25" t="str">
        <f>IF($O148="", "", IF('Client Report'!$AG$3="", "X", IF(Expenses!$C148='Client Report'!$AG$3, "X", "")))</f>
        <v/>
      </c>
      <c r="AD148" s="66" t="str">
        <f t="shared" si="31"/>
        <v/>
      </c>
      <c r="AE148" s="25" t="str">
        <f>IF($AD148="", "", COUNTIF($AD$11:$AD$2510, "&lt;"&amp;$AD148)+1+COUNTIF($AD$11:$AD148, $AD148)-1)</f>
        <v/>
      </c>
      <c r="AF148" s="25" t="str">
        <f t="shared" si="32"/>
        <v/>
      </c>
      <c r="AH148" s="25" t="str">
        <f>IF('Client List'!$B148="", "", 'Client List'!$B148)</f>
        <v/>
      </c>
    </row>
    <row r="149" spans="1:34" x14ac:dyDescent="0.25">
      <c r="A149" s="21"/>
      <c r="B149" s="80"/>
      <c r="C149" s="81"/>
      <c r="D149" s="82"/>
      <c r="E149" s="83"/>
      <c r="F149" s="83"/>
      <c r="G149" s="84"/>
      <c r="H149" s="85"/>
      <c r="I149" s="21"/>
      <c r="J149" s="39" t="str">
        <f t="shared" si="22"/>
        <v/>
      </c>
      <c r="K149" s="21"/>
      <c r="O149" s="25" t="str">
        <f t="shared" si="23"/>
        <v/>
      </c>
      <c r="P149" s="25" t="str">
        <f t="shared" si="24"/>
        <v/>
      </c>
      <c r="Q149" s="25" t="str">
        <f t="shared" si="25"/>
        <v/>
      </c>
      <c r="R149" s="25" t="str">
        <f>IF(COUNTIF($Q$11:$Q149, $Q149)&gt;1, "", $Q149)</f>
        <v/>
      </c>
      <c r="S149" s="58" t="str">
        <f t="shared" si="26"/>
        <v/>
      </c>
      <c r="T149" s="61" t="str">
        <f t="shared" si="27"/>
        <v/>
      </c>
      <c r="U149" s="58" t="str">
        <f t="shared" si="28"/>
        <v/>
      </c>
      <c r="W149" s="25" t="str">
        <f>IF(OR($P149="", NOT($U149="")), "", IF(COUNTIF($P$11:$P149, $P149)&gt;1, "", "X"))</f>
        <v/>
      </c>
      <c r="X149" s="25" t="str">
        <f t="shared" si="29"/>
        <v/>
      </c>
      <c r="Z149" s="25" t="str">
        <f t="shared" si="30"/>
        <v/>
      </c>
      <c r="AB149" s="25" t="str">
        <f>IF($B149="", "", IF(AND($B149&gt;='Client Report'!$BA$3, $B149&lt;='Client Report'!$BA$4), "X", ""))</f>
        <v/>
      </c>
      <c r="AC149" s="25" t="str">
        <f>IF($O149="", "", IF('Client Report'!$AG$3="", "X", IF(Expenses!$C149='Client Report'!$AG$3, "X", "")))</f>
        <v/>
      </c>
      <c r="AD149" s="66" t="str">
        <f t="shared" si="31"/>
        <v/>
      </c>
      <c r="AE149" s="25" t="str">
        <f>IF($AD149="", "", COUNTIF($AD$11:$AD$2510, "&lt;"&amp;$AD149)+1+COUNTIF($AD$11:$AD149, $AD149)-1)</f>
        <v/>
      </c>
      <c r="AF149" s="25" t="str">
        <f t="shared" si="32"/>
        <v/>
      </c>
      <c r="AH149" s="25" t="str">
        <f>IF('Client List'!$B149="", "", 'Client List'!$B149)</f>
        <v/>
      </c>
    </row>
    <row r="150" spans="1:34" x14ac:dyDescent="0.25">
      <c r="A150" s="21"/>
      <c r="B150" s="80"/>
      <c r="C150" s="81"/>
      <c r="D150" s="82"/>
      <c r="E150" s="83"/>
      <c r="F150" s="83"/>
      <c r="G150" s="84"/>
      <c r="H150" s="85"/>
      <c r="I150" s="21"/>
      <c r="J150" s="39" t="str">
        <f t="shared" si="22"/>
        <v/>
      </c>
      <c r="K150" s="21"/>
      <c r="O150" s="25" t="str">
        <f t="shared" si="23"/>
        <v/>
      </c>
      <c r="P150" s="25" t="str">
        <f t="shared" si="24"/>
        <v/>
      </c>
      <c r="Q150" s="25" t="str">
        <f t="shared" si="25"/>
        <v/>
      </c>
      <c r="R150" s="25" t="str">
        <f>IF(COUNTIF($Q$11:$Q150, $Q150)&gt;1, "", $Q150)</f>
        <v/>
      </c>
      <c r="S150" s="58" t="str">
        <f t="shared" si="26"/>
        <v/>
      </c>
      <c r="T150" s="61" t="str">
        <f t="shared" si="27"/>
        <v/>
      </c>
      <c r="U150" s="58" t="str">
        <f t="shared" si="28"/>
        <v/>
      </c>
      <c r="W150" s="25" t="str">
        <f>IF(OR($P150="", NOT($U150="")), "", IF(COUNTIF($P$11:$P150, $P150)&gt;1, "", "X"))</f>
        <v/>
      </c>
      <c r="X150" s="25" t="str">
        <f t="shared" si="29"/>
        <v/>
      </c>
      <c r="Z150" s="25" t="str">
        <f t="shared" si="30"/>
        <v/>
      </c>
      <c r="AB150" s="25" t="str">
        <f>IF($B150="", "", IF(AND($B150&gt;='Client Report'!$BA$3, $B150&lt;='Client Report'!$BA$4), "X", ""))</f>
        <v/>
      </c>
      <c r="AC150" s="25" t="str">
        <f>IF($O150="", "", IF('Client Report'!$AG$3="", "X", IF(Expenses!$C150='Client Report'!$AG$3, "X", "")))</f>
        <v/>
      </c>
      <c r="AD150" s="66" t="str">
        <f t="shared" si="31"/>
        <v/>
      </c>
      <c r="AE150" s="25" t="str">
        <f>IF($AD150="", "", COUNTIF($AD$11:$AD$2510, "&lt;"&amp;$AD150)+1+COUNTIF($AD$11:$AD150, $AD150)-1)</f>
        <v/>
      </c>
      <c r="AF150" s="25" t="str">
        <f t="shared" si="32"/>
        <v/>
      </c>
      <c r="AH150" s="25" t="str">
        <f>IF('Client List'!$B150="", "", 'Client List'!$B150)</f>
        <v/>
      </c>
    </row>
    <row r="151" spans="1:34" x14ac:dyDescent="0.25">
      <c r="A151" s="21"/>
      <c r="B151" s="80"/>
      <c r="C151" s="81"/>
      <c r="D151" s="82"/>
      <c r="E151" s="83"/>
      <c r="F151" s="83"/>
      <c r="G151" s="84"/>
      <c r="H151" s="85"/>
      <c r="I151" s="21"/>
      <c r="J151" s="39" t="str">
        <f t="shared" si="22"/>
        <v/>
      </c>
      <c r="K151" s="21"/>
      <c r="O151" s="25" t="str">
        <f t="shared" si="23"/>
        <v/>
      </c>
      <c r="P151" s="25" t="str">
        <f t="shared" si="24"/>
        <v/>
      </c>
      <c r="Q151" s="25" t="str">
        <f t="shared" si="25"/>
        <v/>
      </c>
      <c r="R151" s="25" t="str">
        <f>IF(COUNTIF($Q$11:$Q151, $Q151)&gt;1, "", $Q151)</f>
        <v/>
      </c>
      <c r="S151" s="58" t="str">
        <f t="shared" si="26"/>
        <v/>
      </c>
      <c r="T151" s="61" t="str">
        <f t="shared" si="27"/>
        <v/>
      </c>
      <c r="U151" s="58" t="str">
        <f t="shared" si="28"/>
        <v/>
      </c>
      <c r="W151" s="25" t="str">
        <f>IF(OR($P151="", NOT($U151="")), "", IF(COUNTIF($P$11:$P151, $P151)&gt;1, "", "X"))</f>
        <v/>
      </c>
      <c r="X151" s="25" t="str">
        <f t="shared" si="29"/>
        <v/>
      </c>
      <c r="Z151" s="25" t="str">
        <f t="shared" si="30"/>
        <v/>
      </c>
      <c r="AB151" s="25" t="str">
        <f>IF($B151="", "", IF(AND($B151&gt;='Client Report'!$BA$3, $B151&lt;='Client Report'!$BA$4), "X", ""))</f>
        <v/>
      </c>
      <c r="AC151" s="25" t="str">
        <f>IF($O151="", "", IF('Client Report'!$AG$3="", "X", IF(Expenses!$C151='Client Report'!$AG$3, "X", "")))</f>
        <v/>
      </c>
      <c r="AD151" s="66" t="str">
        <f t="shared" si="31"/>
        <v/>
      </c>
      <c r="AE151" s="25" t="str">
        <f>IF($AD151="", "", COUNTIF($AD$11:$AD$2510, "&lt;"&amp;$AD151)+1+COUNTIF($AD$11:$AD151, $AD151)-1)</f>
        <v/>
      </c>
      <c r="AF151" s="25" t="str">
        <f t="shared" si="32"/>
        <v/>
      </c>
      <c r="AH151" s="25" t="str">
        <f>IF('Client List'!$B151="", "", 'Client List'!$B151)</f>
        <v/>
      </c>
    </row>
    <row r="152" spans="1:34" x14ac:dyDescent="0.25">
      <c r="A152" s="21"/>
      <c r="B152" s="80"/>
      <c r="C152" s="81"/>
      <c r="D152" s="82"/>
      <c r="E152" s="83"/>
      <c r="F152" s="83"/>
      <c r="G152" s="84"/>
      <c r="H152" s="85"/>
      <c r="I152" s="21"/>
      <c r="J152" s="39" t="str">
        <f t="shared" si="22"/>
        <v/>
      </c>
      <c r="K152" s="21"/>
      <c r="O152" s="25" t="str">
        <f t="shared" si="23"/>
        <v/>
      </c>
      <c r="P152" s="25" t="str">
        <f t="shared" si="24"/>
        <v/>
      </c>
      <c r="Q152" s="25" t="str">
        <f t="shared" si="25"/>
        <v/>
      </c>
      <c r="R152" s="25" t="str">
        <f>IF(COUNTIF($Q$11:$Q152, $Q152)&gt;1, "", $Q152)</f>
        <v/>
      </c>
      <c r="S152" s="58" t="str">
        <f t="shared" si="26"/>
        <v/>
      </c>
      <c r="T152" s="61" t="str">
        <f t="shared" si="27"/>
        <v/>
      </c>
      <c r="U152" s="58" t="str">
        <f t="shared" si="28"/>
        <v/>
      </c>
      <c r="W152" s="25" t="str">
        <f>IF(OR($P152="", NOT($U152="")), "", IF(COUNTIF($P$11:$P152, $P152)&gt;1, "", "X"))</f>
        <v/>
      </c>
      <c r="X152" s="25" t="str">
        <f t="shared" si="29"/>
        <v/>
      </c>
      <c r="Z152" s="25" t="str">
        <f t="shared" si="30"/>
        <v/>
      </c>
      <c r="AB152" s="25" t="str">
        <f>IF($B152="", "", IF(AND($B152&gt;='Client Report'!$BA$3, $B152&lt;='Client Report'!$BA$4), "X", ""))</f>
        <v/>
      </c>
      <c r="AC152" s="25" t="str">
        <f>IF($O152="", "", IF('Client Report'!$AG$3="", "X", IF(Expenses!$C152='Client Report'!$AG$3, "X", "")))</f>
        <v/>
      </c>
      <c r="AD152" s="66" t="str">
        <f t="shared" si="31"/>
        <v/>
      </c>
      <c r="AE152" s="25" t="str">
        <f>IF($AD152="", "", COUNTIF($AD$11:$AD$2510, "&lt;"&amp;$AD152)+1+COUNTIF($AD$11:$AD152, $AD152)-1)</f>
        <v/>
      </c>
      <c r="AF152" s="25" t="str">
        <f t="shared" si="32"/>
        <v/>
      </c>
      <c r="AH152" s="25" t="str">
        <f>IF('Client List'!$B152="", "", 'Client List'!$B152)</f>
        <v/>
      </c>
    </row>
    <row r="153" spans="1:34" x14ac:dyDescent="0.25">
      <c r="A153" s="21"/>
      <c r="B153" s="80"/>
      <c r="C153" s="81"/>
      <c r="D153" s="82"/>
      <c r="E153" s="83"/>
      <c r="F153" s="83"/>
      <c r="G153" s="84"/>
      <c r="H153" s="85"/>
      <c r="I153" s="21"/>
      <c r="J153" s="39" t="str">
        <f t="shared" si="22"/>
        <v/>
      </c>
      <c r="K153" s="21"/>
      <c r="O153" s="25" t="str">
        <f t="shared" si="23"/>
        <v/>
      </c>
      <c r="P153" s="25" t="str">
        <f t="shared" si="24"/>
        <v/>
      </c>
      <c r="Q153" s="25" t="str">
        <f t="shared" si="25"/>
        <v/>
      </c>
      <c r="R153" s="25" t="str">
        <f>IF(COUNTIF($Q$11:$Q153, $Q153)&gt;1, "", $Q153)</f>
        <v/>
      </c>
      <c r="S153" s="58" t="str">
        <f t="shared" si="26"/>
        <v/>
      </c>
      <c r="T153" s="61" t="str">
        <f t="shared" si="27"/>
        <v/>
      </c>
      <c r="U153" s="58" t="str">
        <f t="shared" si="28"/>
        <v/>
      </c>
      <c r="W153" s="25" t="str">
        <f>IF(OR($P153="", NOT($U153="")), "", IF(COUNTIF($P$11:$P153, $P153)&gt;1, "", "X"))</f>
        <v/>
      </c>
      <c r="X153" s="25" t="str">
        <f t="shared" si="29"/>
        <v/>
      </c>
      <c r="Z153" s="25" t="str">
        <f t="shared" si="30"/>
        <v/>
      </c>
      <c r="AB153" s="25" t="str">
        <f>IF($B153="", "", IF(AND($B153&gt;='Client Report'!$BA$3, $B153&lt;='Client Report'!$BA$4), "X", ""))</f>
        <v/>
      </c>
      <c r="AC153" s="25" t="str">
        <f>IF($O153="", "", IF('Client Report'!$AG$3="", "X", IF(Expenses!$C153='Client Report'!$AG$3, "X", "")))</f>
        <v/>
      </c>
      <c r="AD153" s="66" t="str">
        <f t="shared" si="31"/>
        <v/>
      </c>
      <c r="AE153" s="25" t="str">
        <f>IF($AD153="", "", COUNTIF($AD$11:$AD$2510, "&lt;"&amp;$AD153)+1+COUNTIF($AD$11:$AD153, $AD153)-1)</f>
        <v/>
      </c>
      <c r="AF153" s="25" t="str">
        <f t="shared" si="32"/>
        <v/>
      </c>
      <c r="AH153" s="25" t="str">
        <f>IF('Client List'!$B153="", "", 'Client List'!$B153)</f>
        <v/>
      </c>
    </row>
    <row r="154" spans="1:34" x14ac:dyDescent="0.25">
      <c r="A154" s="21"/>
      <c r="B154" s="80"/>
      <c r="C154" s="81"/>
      <c r="D154" s="82"/>
      <c r="E154" s="83"/>
      <c r="F154" s="83"/>
      <c r="G154" s="84"/>
      <c r="H154" s="85"/>
      <c r="I154" s="21"/>
      <c r="J154" s="39" t="str">
        <f t="shared" si="22"/>
        <v/>
      </c>
      <c r="K154" s="21"/>
      <c r="O154" s="25" t="str">
        <f t="shared" si="23"/>
        <v/>
      </c>
      <c r="P154" s="25" t="str">
        <f t="shared" si="24"/>
        <v/>
      </c>
      <c r="Q154" s="25" t="str">
        <f t="shared" si="25"/>
        <v/>
      </c>
      <c r="R154" s="25" t="str">
        <f>IF(COUNTIF($Q$11:$Q154, $Q154)&gt;1, "", $Q154)</f>
        <v/>
      </c>
      <c r="S154" s="58" t="str">
        <f t="shared" si="26"/>
        <v/>
      </c>
      <c r="T154" s="61" t="str">
        <f t="shared" si="27"/>
        <v/>
      </c>
      <c r="U154" s="58" t="str">
        <f t="shared" si="28"/>
        <v/>
      </c>
      <c r="W154" s="25" t="str">
        <f>IF(OR($P154="", NOT($U154="")), "", IF(COUNTIF($P$11:$P154, $P154)&gt;1, "", "X"))</f>
        <v/>
      </c>
      <c r="X154" s="25" t="str">
        <f t="shared" si="29"/>
        <v/>
      </c>
      <c r="Z154" s="25" t="str">
        <f t="shared" si="30"/>
        <v/>
      </c>
      <c r="AB154" s="25" t="str">
        <f>IF($B154="", "", IF(AND($B154&gt;='Client Report'!$BA$3, $B154&lt;='Client Report'!$BA$4), "X", ""))</f>
        <v/>
      </c>
      <c r="AC154" s="25" t="str">
        <f>IF($O154="", "", IF('Client Report'!$AG$3="", "X", IF(Expenses!$C154='Client Report'!$AG$3, "X", "")))</f>
        <v/>
      </c>
      <c r="AD154" s="66" t="str">
        <f t="shared" si="31"/>
        <v/>
      </c>
      <c r="AE154" s="25" t="str">
        <f>IF($AD154="", "", COUNTIF($AD$11:$AD$2510, "&lt;"&amp;$AD154)+1+COUNTIF($AD$11:$AD154, $AD154)-1)</f>
        <v/>
      </c>
      <c r="AF154" s="25" t="str">
        <f t="shared" si="32"/>
        <v/>
      </c>
      <c r="AH154" s="25" t="str">
        <f>IF('Client List'!$B154="", "", 'Client List'!$B154)</f>
        <v/>
      </c>
    </row>
    <row r="155" spans="1:34" x14ac:dyDescent="0.25">
      <c r="A155" s="21"/>
      <c r="B155" s="80"/>
      <c r="C155" s="81"/>
      <c r="D155" s="82"/>
      <c r="E155" s="83"/>
      <c r="F155" s="83"/>
      <c r="G155" s="84"/>
      <c r="H155" s="85"/>
      <c r="I155" s="21"/>
      <c r="J155" s="39" t="str">
        <f t="shared" si="22"/>
        <v/>
      </c>
      <c r="K155" s="21"/>
      <c r="O155" s="25" t="str">
        <f t="shared" si="23"/>
        <v/>
      </c>
      <c r="P155" s="25" t="str">
        <f t="shared" si="24"/>
        <v/>
      </c>
      <c r="Q155" s="25" t="str">
        <f t="shared" si="25"/>
        <v/>
      </c>
      <c r="R155" s="25" t="str">
        <f>IF(COUNTIF($Q$11:$Q155, $Q155)&gt;1, "", $Q155)</f>
        <v/>
      </c>
      <c r="S155" s="58" t="str">
        <f t="shared" si="26"/>
        <v/>
      </c>
      <c r="T155" s="61" t="str">
        <f t="shared" si="27"/>
        <v/>
      </c>
      <c r="U155" s="58" t="str">
        <f t="shared" si="28"/>
        <v/>
      </c>
      <c r="W155" s="25" t="str">
        <f>IF(OR($P155="", NOT($U155="")), "", IF(COUNTIF($P$11:$P155, $P155)&gt;1, "", "X"))</f>
        <v/>
      </c>
      <c r="X155" s="25" t="str">
        <f t="shared" si="29"/>
        <v/>
      </c>
      <c r="Z155" s="25" t="str">
        <f t="shared" si="30"/>
        <v/>
      </c>
      <c r="AB155" s="25" t="str">
        <f>IF($B155="", "", IF(AND($B155&gt;='Client Report'!$BA$3, $B155&lt;='Client Report'!$BA$4), "X", ""))</f>
        <v/>
      </c>
      <c r="AC155" s="25" t="str">
        <f>IF($O155="", "", IF('Client Report'!$AG$3="", "X", IF(Expenses!$C155='Client Report'!$AG$3, "X", "")))</f>
        <v/>
      </c>
      <c r="AD155" s="66" t="str">
        <f t="shared" si="31"/>
        <v/>
      </c>
      <c r="AE155" s="25" t="str">
        <f>IF($AD155="", "", COUNTIF($AD$11:$AD$2510, "&lt;"&amp;$AD155)+1+COUNTIF($AD$11:$AD155, $AD155)-1)</f>
        <v/>
      </c>
      <c r="AF155" s="25" t="str">
        <f t="shared" si="32"/>
        <v/>
      </c>
      <c r="AH155" s="25" t="str">
        <f>IF('Client List'!$B155="", "", 'Client List'!$B155)</f>
        <v/>
      </c>
    </row>
    <row r="156" spans="1:34" x14ac:dyDescent="0.25">
      <c r="A156" s="21"/>
      <c r="B156" s="80"/>
      <c r="C156" s="81"/>
      <c r="D156" s="82"/>
      <c r="E156" s="83"/>
      <c r="F156" s="83"/>
      <c r="G156" s="84"/>
      <c r="H156" s="85"/>
      <c r="I156" s="21"/>
      <c r="J156" s="39" t="str">
        <f t="shared" si="22"/>
        <v/>
      </c>
      <c r="K156" s="21"/>
      <c r="O156" s="25" t="str">
        <f t="shared" si="23"/>
        <v/>
      </c>
      <c r="P156" s="25" t="str">
        <f t="shared" si="24"/>
        <v/>
      </c>
      <c r="Q156" s="25" t="str">
        <f t="shared" si="25"/>
        <v/>
      </c>
      <c r="R156" s="25" t="str">
        <f>IF(COUNTIF($Q$11:$Q156, $Q156)&gt;1, "", $Q156)</f>
        <v/>
      </c>
      <c r="S156" s="58" t="str">
        <f t="shared" si="26"/>
        <v/>
      </c>
      <c r="T156" s="61" t="str">
        <f t="shared" si="27"/>
        <v/>
      </c>
      <c r="U156" s="58" t="str">
        <f t="shared" si="28"/>
        <v/>
      </c>
      <c r="W156" s="25" t="str">
        <f>IF(OR($P156="", NOT($U156="")), "", IF(COUNTIF($P$11:$P156, $P156)&gt;1, "", "X"))</f>
        <v/>
      </c>
      <c r="X156" s="25" t="str">
        <f t="shared" si="29"/>
        <v/>
      </c>
      <c r="Z156" s="25" t="str">
        <f t="shared" si="30"/>
        <v/>
      </c>
      <c r="AB156" s="25" t="str">
        <f>IF($B156="", "", IF(AND($B156&gt;='Client Report'!$BA$3, $B156&lt;='Client Report'!$BA$4), "X", ""))</f>
        <v/>
      </c>
      <c r="AC156" s="25" t="str">
        <f>IF($O156="", "", IF('Client Report'!$AG$3="", "X", IF(Expenses!$C156='Client Report'!$AG$3, "X", "")))</f>
        <v/>
      </c>
      <c r="AD156" s="66" t="str">
        <f t="shared" si="31"/>
        <v/>
      </c>
      <c r="AE156" s="25" t="str">
        <f>IF($AD156="", "", COUNTIF($AD$11:$AD$2510, "&lt;"&amp;$AD156)+1+COUNTIF($AD$11:$AD156, $AD156)-1)</f>
        <v/>
      </c>
      <c r="AF156" s="25" t="str">
        <f t="shared" si="32"/>
        <v/>
      </c>
      <c r="AH156" s="25" t="str">
        <f>IF('Client List'!$B156="", "", 'Client List'!$B156)</f>
        <v/>
      </c>
    </row>
    <row r="157" spans="1:34" x14ac:dyDescent="0.25">
      <c r="A157" s="21"/>
      <c r="B157" s="80"/>
      <c r="C157" s="81"/>
      <c r="D157" s="82"/>
      <c r="E157" s="83"/>
      <c r="F157" s="83"/>
      <c r="G157" s="84"/>
      <c r="H157" s="85"/>
      <c r="I157" s="21"/>
      <c r="J157" s="39" t="str">
        <f t="shared" si="22"/>
        <v/>
      </c>
      <c r="K157" s="21"/>
      <c r="O157" s="25" t="str">
        <f t="shared" si="23"/>
        <v/>
      </c>
      <c r="P157" s="25" t="str">
        <f t="shared" si="24"/>
        <v/>
      </c>
      <c r="Q157" s="25" t="str">
        <f t="shared" si="25"/>
        <v/>
      </c>
      <c r="R157" s="25" t="str">
        <f>IF(COUNTIF($Q$11:$Q157, $Q157)&gt;1, "", $Q157)</f>
        <v/>
      </c>
      <c r="S157" s="58" t="str">
        <f t="shared" si="26"/>
        <v/>
      </c>
      <c r="T157" s="61" t="str">
        <f t="shared" si="27"/>
        <v/>
      </c>
      <c r="U157" s="58" t="str">
        <f t="shared" si="28"/>
        <v/>
      </c>
      <c r="W157" s="25" t="str">
        <f>IF(OR($P157="", NOT($U157="")), "", IF(COUNTIF($P$11:$P157, $P157)&gt;1, "", "X"))</f>
        <v/>
      </c>
      <c r="X157" s="25" t="str">
        <f t="shared" si="29"/>
        <v/>
      </c>
      <c r="Z157" s="25" t="str">
        <f t="shared" si="30"/>
        <v/>
      </c>
      <c r="AB157" s="25" t="str">
        <f>IF($B157="", "", IF(AND($B157&gt;='Client Report'!$BA$3, $B157&lt;='Client Report'!$BA$4), "X", ""))</f>
        <v/>
      </c>
      <c r="AC157" s="25" t="str">
        <f>IF($O157="", "", IF('Client Report'!$AG$3="", "X", IF(Expenses!$C157='Client Report'!$AG$3, "X", "")))</f>
        <v/>
      </c>
      <c r="AD157" s="66" t="str">
        <f t="shared" si="31"/>
        <v/>
      </c>
      <c r="AE157" s="25" t="str">
        <f>IF($AD157="", "", COUNTIF($AD$11:$AD$2510, "&lt;"&amp;$AD157)+1+COUNTIF($AD$11:$AD157, $AD157)-1)</f>
        <v/>
      </c>
      <c r="AF157" s="25" t="str">
        <f t="shared" si="32"/>
        <v/>
      </c>
      <c r="AH157" s="25" t="str">
        <f>IF('Client List'!$B157="", "", 'Client List'!$B157)</f>
        <v/>
      </c>
    </row>
    <row r="158" spans="1:34" x14ac:dyDescent="0.25">
      <c r="A158" s="21"/>
      <c r="B158" s="80"/>
      <c r="C158" s="81"/>
      <c r="D158" s="82"/>
      <c r="E158" s="83"/>
      <c r="F158" s="83"/>
      <c r="G158" s="84"/>
      <c r="H158" s="85"/>
      <c r="I158" s="21"/>
      <c r="J158" s="39" t="str">
        <f t="shared" si="22"/>
        <v/>
      </c>
      <c r="K158" s="21"/>
      <c r="O158" s="25" t="str">
        <f t="shared" si="23"/>
        <v/>
      </c>
      <c r="P158" s="25" t="str">
        <f t="shared" si="24"/>
        <v/>
      </c>
      <c r="Q158" s="25" t="str">
        <f t="shared" si="25"/>
        <v/>
      </c>
      <c r="R158" s="25" t="str">
        <f>IF(COUNTIF($Q$11:$Q158, $Q158)&gt;1, "", $Q158)</f>
        <v/>
      </c>
      <c r="S158" s="58" t="str">
        <f t="shared" si="26"/>
        <v/>
      </c>
      <c r="T158" s="61" t="str">
        <f t="shared" si="27"/>
        <v/>
      </c>
      <c r="U158" s="58" t="str">
        <f t="shared" si="28"/>
        <v/>
      </c>
      <c r="W158" s="25" t="str">
        <f>IF(OR($P158="", NOT($U158="")), "", IF(COUNTIF($P$11:$P158, $P158)&gt;1, "", "X"))</f>
        <v/>
      </c>
      <c r="X158" s="25" t="str">
        <f t="shared" si="29"/>
        <v/>
      </c>
      <c r="Z158" s="25" t="str">
        <f t="shared" si="30"/>
        <v/>
      </c>
      <c r="AB158" s="25" t="str">
        <f>IF($B158="", "", IF(AND($B158&gt;='Client Report'!$BA$3, $B158&lt;='Client Report'!$BA$4), "X", ""))</f>
        <v/>
      </c>
      <c r="AC158" s="25" t="str">
        <f>IF($O158="", "", IF('Client Report'!$AG$3="", "X", IF(Expenses!$C158='Client Report'!$AG$3, "X", "")))</f>
        <v/>
      </c>
      <c r="AD158" s="66" t="str">
        <f t="shared" si="31"/>
        <v/>
      </c>
      <c r="AE158" s="25" t="str">
        <f>IF($AD158="", "", COUNTIF($AD$11:$AD$2510, "&lt;"&amp;$AD158)+1+COUNTIF($AD$11:$AD158, $AD158)-1)</f>
        <v/>
      </c>
      <c r="AF158" s="25" t="str">
        <f t="shared" si="32"/>
        <v/>
      </c>
      <c r="AH158" s="25" t="str">
        <f>IF('Client List'!$B158="", "", 'Client List'!$B158)</f>
        <v/>
      </c>
    </row>
    <row r="159" spans="1:34" x14ac:dyDescent="0.25">
      <c r="A159" s="21"/>
      <c r="B159" s="80"/>
      <c r="C159" s="81"/>
      <c r="D159" s="82"/>
      <c r="E159" s="83"/>
      <c r="F159" s="83"/>
      <c r="G159" s="84"/>
      <c r="H159" s="85"/>
      <c r="I159" s="21"/>
      <c r="J159" s="39" t="str">
        <f t="shared" si="22"/>
        <v/>
      </c>
      <c r="K159" s="21"/>
      <c r="O159" s="25" t="str">
        <f t="shared" si="23"/>
        <v/>
      </c>
      <c r="P159" s="25" t="str">
        <f t="shared" si="24"/>
        <v/>
      </c>
      <c r="Q159" s="25" t="str">
        <f t="shared" si="25"/>
        <v/>
      </c>
      <c r="R159" s="25" t="str">
        <f>IF(COUNTIF($Q$11:$Q159, $Q159)&gt;1, "", $Q159)</f>
        <v/>
      </c>
      <c r="S159" s="58" t="str">
        <f t="shared" si="26"/>
        <v/>
      </c>
      <c r="T159" s="61" t="str">
        <f t="shared" si="27"/>
        <v/>
      </c>
      <c r="U159" s="58" t="str">
        <f t="shared" si="28"/>
        <v/>
      </c>
      <c r="W159" s="25" t="str">
        <f>IF(OR($P159="", NOT($U159="")), "", IF(COUNTIF($P$11:$P159, $P159)&gt;1, "", "X"))</f>
        <v/>
      </c>
      <c r="X159" s="25" t="str">
        <f t="shared" si="29"/>
        <v/>
      </c>
      <c r="Z159" s="25" t="str">
        <f t="shared" si="30"/>
        <v/>
      </c>
      <c r="AB159" s="25" t="str">
        <f>IF($B159="", "", IF(AND($B159&gt;='Client Report'!$BA$3, $B159&lt;='Client Report'!$BA$4), "X", ""))</f>
        <v/>
      </c>
      <c r="AC159" s="25" t="str">
        <f>IF($O159="", "", IF('Client Report'!$AG$3="", "X", IF(Expenses!$C159='Client Report'!$AG$3, "X", "")))</f>
        <v/>
      </c>
      <c r="AD159" s="66" t="str">
        <f t="shared" si="31"/>
        <v/>
      </c>
      <c r="AE159" s="25" t="str">
        <f>IF($AD159="", "", COUNTIF($AD$11:$AD$2510, "&lt;"&amp;$AD159)+1+COUNTIF($AD$11:$AD159, $AD159)-1)</f>
        <v/>
      </c>
      <c r="AF159" s="25" t="str">
        <f t="shared" si="32"/>
        <v/>
      </c>
      <c r="AH159" s="25" t="str">
        <f>IF('Client List'!$B159="", "", 'Client List'!$B159)</f>
        <v/>
      </c>
    </row>
    <row r="160" spans="1:34" x14ac:dyDescent="0.25">
      <c r="A160" s="21"/>
      <c r="B160" s="80"/>
      <c r="C160" s="81"/>
      <c r="D160" s="82"/>
      <c r="E160" s="83"/>
      <c r="F160" s="83"/>
      <c r="G160" s="84"/>
      <c r="H160" s="85"/>
      <c r="I160" s="21"/>
      <c r="J160" s="39" t="str">
        <f t="shared" si="22"/>
        <v/>
      </c>
      <c r="K160" s="21"/>
      <c r="O160" s="25" t="str">
        <f t="shared" si="23"/>
        <v/>
      </c>
      <c r="P160" s="25" t="str">
        <f t="shared" si="24"/>
        <v/>
      </c>
      <c r="Q160" s="25" t="str">
        <f t="shared" si="25"/>
        <v/>
      </c>
      <c r="R160" s="25" t="str">
        <f>IF(COUNTIF($Q$11:$Q160, $Q160)&gt;1, "", $Q160)</f>
        <v/>
      </c>
      <c r="S160" s="58" t="str">
        <f t="shared" si="26"/>
        <v/>
      </c>
      <c r="T160" s="61" t="str">
        <f t="shared" si="27"/>
        <v/>
      </c>
      <c r="U160" s="58" t="str">
        <f t="shared" si="28"/>
        <v/>
      </c>
      <c r="W160" s="25" t="str">
        <f>IF(OR($P160="", NOT($U160="")), "", IF(COUNTIF($P$11:$P160, $P160)&gt;1, "", "X"))</f>
        <v/>
      </c>
      <c r="X160" s="25" t="str">
        <f t="shared" si="29"/>
        <v/>
      </c>
      <c r="Z160" s="25" t="str">
        <f t="shared" si="30"/>
        <v/>
      </c>
      <c r="AB160" s="25" t="str">
        <f>IF($B160="", "", IF(AND($B160&gt;='Client Report'!$BA$3, $B160&lt;='Client Report'!$BA$4), "X", ""))</f>
        <v/>
      </c>
      <c r="AC160" s="25" t="str">
        <f>IF($O160="", "", IF('Client Report'!$AG$3="", "X", IF(Expenses!$C160='Client Report'!$AG$3, "X", "")))</f>
        <v/>
      </c>
      <c r="AD160" s="66" t="str">
        <f t="shared" si="31"/>
        <v/>
      </c>
      <c r="AE160" s="25" t="str">
        <f>IF($AD160="", "", COUNTIF($AD$11:$AD$2510, "&lt;"&amp;$AD160)+1+COUNTIF($AD$11:$AD160, $AD160)-1)</f>
        <v/>
      </c>
      <c r="AF160" s="25" t="str">
        <f t="shared" si="32"/>
        <v/>
      </c>
      <c r="AH160" s="26" t="str">
        <f>IF('Client List'!$B160="", "", 'Client List'!$B160)</f>
        <v/>
      </c>
    </row>
    <row r="161" spans="1:32" x14ac:dyDescent="0.25">
      <c r="A161" s="21"/>
      <c r="B161" s="80"/>
      <c r="C161" s="81"/>
      <c r="D161" s="82"/>
      <c r="E161" s="83"/>
      <c r="F161" s="83"/>
      <c r="G161" s="84"/>
      <c r="H161" s="85"/>
      <c r="I161" s="21"/>
      <c r="J161" s="39" t="str">
        <f t="shared" si="22"/>
        <v/>
      </c>
      <c r="K161" s="21"/>
      <c r="O161" s="25" t="str">
        <f t="shared" si="23"/>
        <v/>
      </c>
      <c r="P161" s="25" t="str">
        <f t="shared" si="24"/>
        <v/>
      </c>
      <c r="Q161" s="25" t="str">
        <f t="shared" si="25"/>
        <v/>
      </c>
      <c r="R161" s="25" t="str">
        <f>IF(COUNTIF($Q$11:$Q161, $Q161)&gt;1, "", $Q161)</f>
        <v/>
      </c>
      <c r="S161" s="58" t="str">
        <f t="shared" si="26"/>
        <v/>
      </c>
      <c r="T161" s="61" t="str">
        <f t="shared" si="27"/>
        <v/>
      </c>
      <c r="U161" s="58" t="str">
        <f t="shared" si="28"/>
        <v/>
      </c>
      <c r="W161" s="25" t="str">
        <f>IF(OR($P161="", NOT($U161="")), "", IF(COUNTIF($P$11:$P161, $P161)&gt;1, "", "X"))</f>
        <v/>
      </c>
      <c r="X161" s="25" t="str">
        <f t="shared" si="29"/>
        <v/>
      </c>
      <c r="Z161" s="25" t="str">
        <f t="shared" si="30"/>
        <v/>
      </c>
      <c r="AB161" s="25" t="str">
        <f>IF($B161="", "", IF(AND($B161&gt;='Client Report'!$BA$3, $B161&lt;='Client Report'!$BA$4), "X", ""))</f>
        <v/>
      </c>
      <c r="AC161" s="25" t="str">
        <f>IF($O161="", "", IF('Client Report'!$AG$3="", "X", IF(Expenses!$C161='Client Report'!$AG$3, "X", "")))</f>
        <v/>
      </c>
      <c r="AD161" s="66" t="str">
        <f t="shared" si="31"/>
        <v/>
      </c>
      <c r="AE161" s="25" t="str">
        <f>IF($AD161="", "", COUNTIF($AD$11:$AD$2510, "&lt;"&amp;$AD161)+1+COUNTIF($AD$11:$AD161, $AD161)-1)</f>
        <v/>
      </c>
      <c r="AF161" s="25" t="str">
        <f t="shared" si="32"/>
        <v/>
      </c>
    </row>
    <row r="162" spans="1:32" x14ac:dyDescent="0.25">
      <c r="A162" s="21"/>
      <c r="B162" s="80"/>
      <c r="C162" s="81"/>
      <c r="D162" s="82"/>
      <c r="E162" s="83"/>
      <c r="F162" s="83"/>
      <c r="G162" s="84"/>
      <c r="H162" s="85"/>
      <c r="I162" s="21"/>
      <c r="J162" s="39" t="str">
        <f t="shared" si="22"/>
        <v/>
      </c>
      <c r="K162" s="21"/>
      <c r="O162" s="25" t="str">
        <f t="shared" si="23"/>
        <v/>
      </c>
      <c r="P162" s="25" t="str">
        <f t="shared" si="24"/>
        <v/>
      </c>
      <c r="Q162" s="25" t="str">
        <f t="shared" si="25"/>
        <v/>
      </c>
      <c r="R162" s="25" t="str">
        <f>IF(COUNTIF($Q$11:$Q162, $Q162)&gt;1, "", $Q162)</f>
        <v/>
      </c>
      <c r="S162" s="58" t="str">
        <f t="shared" si="26"/>
        <v/>
      </c>
      <c r="T162" s="61" t="str">
        <f t="shared" si="27"/>
        <v/>
      </c>
      <c r="U162" s="58" t="str">
        <f t="shared" si="28"/>
        <v/>
      </c>
      <c r="W162" s="25" t="str">
        <f>IF(OR($P162="", NOT($U162="")), "", IF(COUNTIF($P$11:$P162, $P162)&gt;1, "", "X"))</f>
        <v/>
      </c>
      <c r="X162" s="25" t="str">
        <f t="shared" si="29"/>
        <v/>
      </c>
      <c r="Z162" s="25" t="str">
        <f t="shared" si="30"/>
        <v/>
      </c>
      <c r="AB162" s="25" t="str">
        <f>IF($B162="", "", IF(AND($B162&gt;='Client Report'!$BA$3, $B162&lt;='Client Report'!$BA$4), "X", ""))</f>
        <v/>
      </c>
      <c r="AC162" s="25" t="str">
        <f>IF($O162="", "", IF('Client Report'!$AG$3="", "X", IF(Expenses!$C162='Client Report'!$AG$3, "X", "")))</f>
        <v/>
      </c>
      <c r="AD162" s="66" t="str">
        <f t="shared" si="31"/>
        <v/>
      </c>
      <c r="AE162" s="25" t="str">
        <f>IF($AD162="", "", COUNTIF($AD$11:$AD$2510, "&lt;"&amp;$AD162)+1+COUNTIF($AD$11:$AD162, $AD162)-1)</f>
        <v/>
      </c>
      <c r="AF162" s="25" t="str">
        <f t="shared" si="32"/>
        <v/>
      </c>
    </row>
    <row r="163" spans="1:32" x14ac:dyDescent="0.25">
      <c r="A163" s="21"/>
      <c r="B163" s="80"/>
      <c r="C163" s="81"/>
      <c r="D163" s="82"/>
      <c r="E163" s="83"/>
      <c r="F163" s="83"/>
      <c r="G163" s="84"/>
      <c r="H163" s="85"/>
      <c r="I163" s="21"/>
      <c r="J163" s="39" t="str">
        <f t="shared" si="22"/>
        <v/>
      </c>
      <c r="K163" s="21"/>
      <c r="O163" s="25" t="str">
        <f t="shared" si="23"/>
        <v/>
      </c>
      <c r="P163" s="25" t="str">
        <f t="shared" si="24"/>
        <v/>
      </c>
      <c r="Q163" s="25" t="str">
        <f t="shared" si="25"/>
        <v/>
      </c>
      <c r="R163" s="25" t="str">
        <f>IF(COUNTIF($Q$11:$Q163, $Q163)&gt;1, "", $Q163)</f>
        <v/>
      </c>
      <c r="S163" s="58" t="str">
        <f t="shared" si="26"/>
        <v/>
      </c>
      <c r="T163" s="61" t="str">
        <f t="shared" si="27"/>
        <v/>
      </c>
      <c r="U163" s="58" t="str">
        <f t="shared" si="28"/>
        <v/>
      </c>
      <c r="W163" s="25" t="str">
        <f>IF(OR($P163="", NOT($U163="")), "", IF(COUNTIF($P$11:$P163, $P163)&gt;1, "", "X"))</f>
        <v/>
      </c>
      <c r="X163" s="25" t="str">
        <f t="shared" si="29"/>
        <v/>
      </c>
      <c r="Z163" s="25" t="str">
        <f t="shared" si="30"/>
        <v/>
      </c>
      <c r="AB163" s="25" t="str">
        <f>IF($B163="", "", IF(AND($B163&gt;='Client Report'!$BA$3, $B163&lt;='Client Report'!$BA$4), "X", ""))</f>
        <v/>
      </c>
      <c r="AC163" s="25" t="str">
        <f>IF($O163="", "", IF('Client Report'!$AG$3="", "X", IF(Expenses!$C163='Client Report'!$AG$3, "X", "")))</f>
        <v/>
      </c>
      <c r="AD163" s="66" t="str">
        <f t="shared" si="31"/>
        <v/>
      </c>
      <c r="AE163" s="25" t="str">
        <f>IF($AD163="", "", COUNTIF($AD$11:$AD$2510, "&lt;"&amp;$AD163)+1+COUNTIF($AD$11:$AD163, $AD163)-1)</f>
        <v/>
      </c>
      <c r="AF163" s="25" t="str">
        <f t="shared" si="32"/>
        <v/>
      </c>
    </row>
    <row r="164" spans="1:32" x14ac:dyDescent="0.25">
      <c r="A164" s="21"/>
      <c r="B164" s="80"/>
      <c r="C164" s="81"/>
      <c r="D164" s="82"/>
      <c r="E164" s="83"/>
      <c r="F164" s="83"/>
      <c r="G164" s="84"/>
      <c r="H164" s="85"/>
      <c r="I164" s="21"/>
      <c r="J164" s="39" t="str">
        <f t="shared" si="22"/>
        <v/>
      </c>
      <c r="K164" s="21"/>
      <c r="O164" s="25" t="str">
        <f t="shared" si="23"/>
        <v/>
      </c>
      <c r="P164" s="25" t="str">
        <f t="shared" si="24"/>
        <v/>
      </c>
      <c r="Q164" s="25" t="str">
        <f t="shared" si="25"/>
        <v/>
      </c>
      <c r="R164" s="25" t="str">
        <f>IF(COUNTIF($Q$11:$Q164, $Q164)&gt;1, "", $Q164)</f>
        <v/>
      </c>
      <c r="S164" s="58" t="str">
        <f t="shared" si="26"/>
        <v/>
      </c>
      <c r="T164" s="61" t="str">
        <f t="shared" si="27"/>
        <v/>
      </c>
      <c r="U164" s="58" t="str">
        <f t="shared" si="28"/>
        <v/>
      </c>
      <c r="W164" s="25" t="str">
        <f>IF(OR($P164="", NOT($U164="")), "", IF(COUNTIF($P$11:$P164, $P164)&gt;1, "", "X"))</f>
        <v/>
      </c>
      <c r="X164" s="25" t="str">
        <f t="shared" si="29"/>
        <v/>
      </c>
      <c r="Z164" s="25" t="str">
        <f t="shared" si="30"/>
        <v/>
      </c>
      <c r="AB164" s="25" t="str">
        <f>IF($B164="", "", IF(AND($B164&gt;='Client Report'!$BA$3, $B164&lt;='Client Report'!$BA$4), "X", ""))</f>
        <v/>
      </c>
      <c r="AC164" s="25" t="str">
        <f>IF($O164="", "", IF('Client Report'!$AG$3="", "X", IF(Expenses!$C164='Client Report'!$AG$3, "X", "")))</f>
        <v/>
      </c>
      <c r="AD164" s="66" t="str">
        <f t="shared" si="31"/>
        <v/>
      </c>
      <c r="AE164" s="25" t="str">
        <f>IF($AD164="", "", COUNTIF($AD$11:$AD$2510, "&lt;"&amp;$AD164)+1+COUNTIF($AD$11:$AD164, $AD164)-1)</f>
        <v/>
      </c>
      <c r="AF164" s="25" t="str">
        <f t="shared" si="32"/>
        <v/>
      </c>
    </row>
    <row r="165" spans="1:32" x14ac:dyDescent="0.25">
      <c r="A165" s="21"/>
      <c r="B165" s="80"/>
      <c r="C165" s="81"/>
      <c r="D165" s="82"/>
      <c r="E165" s="83"/>
      <c r="F165" s="83"/>
      <c r="G165" s="84"/>
      <c r="H165" s="85"/>
      <c r="I165" s="21"/>
      <c r="J165" s="39" t="str">
        <f t="shared" si="22"/>
        <v/>
      </c>
      <c r="K165" s="21"/>
      <c r="O165" s="25" t="str">
        <f t="shared" si="23"/>
        <v/>
      </c>
      <c r="P165" s="25" t="str">
        <f t="shared" si="24"/>
        <v/>
      </c>
      <c r="Q165" s="25" t="str">
        <f t="shared" si="25"/>
        <v/>
      </c>
      <c r="R165" s="25" t="str">
        <f>IF(COUNTIF($Q$11:$Q165, $Q165)&gt;1, "", $Q165)</f>
        <v/>
      </c>
      <c r="S165" s="58" t="str">
        <f t="shared" si="26"/>
        <v/>
      </c>
      <c r="T165" s="61" t="str">
        <f t="shared" si="27"/>
        <v/>
      </c>
      <c r="U165" s="58" t="str">
        <f t="shared" si="28"/>
        <v/>
      </c>
      <c r="W165" s="25" t="str">
        <f>IF(OR($P165="", NOT($U165="")), "", IF(COUNTIF($P$11:$P165, $P165)&gt;1, "", "X"))</f>
        <v/>
      </c>
      <c r="X165" s="25" t="str">
        <f t="shared" si="29"/>
        <v/>
      </c>
      <c r="Z165" s="25" t="str">
        <f t="shared" si="30"/>
        <v/>
      </c>
      <c r="AB165" s="25" t="str">
        <f>IF($B165="", "", IF(AND($B165&gt;='Client Report'!$BA$3, $B165&lt;='Client Report'!$BA$4), "X", ""))</f>
        <v/>
      </c>
      <c r="AC165" s="25" t="str">
        <f>IF($O165="", "", IF('Client Report'!$AG$3="", "X", IF(Expenses!$C165='Client Report'!$AG$3, "X", "")))</f>
        <v/>
      </c>
      <c r="AD165" s="66" t="str">
        <f t="shared" si="31"/>
        <v/>
      </c>
      <c r="AE165" s="25" t="str">
        <f>IF($AD165="", "", COUNTIF($AD$11:$AD$2510, "&lt;"&amp;$AD165)+1+COUNTIF($AD$11:$AD165, $AD165)-1)</f>
        <v/>
      </c>
      <c r="AF165" s="25" t="str">
        <f t="shared" si="32"/>
        <v/>
      </c>
    </row>
    <row r="166" spans="1:32" x14ac:dyDescent="0.25">
      <c r="A166" s="21"/>
      <c r="B166" s="80"/>
      <c r="C166" s="81"/>
      <c r="D166" s="82"/>
      <c r="E166" s="83"/>
      <c r="F166" s="83"/>
      <c r="G166" s="84"/>
      <c r="H166" s="85"/>
      <c r="I166" s="21"/>
      <c r="J166" s="39" t="str">
        <f t="shared" si="22"/>
        <v/>
      </c>
      <c r="K166" s="21"/>
      <c r="O166" s="25" t="str">
        <f t="shared" si="23"/>
        <v/>
      </c>
      <c r="P166" s="25" t="str">
        <f t="shared" si="24"/>
        <v/>
      </c>
      <c r="Q166" s="25" t="str">
        <f t="shared" si="25"/>
        <v/>
      </c>
      <c r="R166" s="25" t="str">
        <f>IF(COUNTIF($Q$11:$Q166, $Q166)&gt;1, "", $Q166)</f>
        <v/>
      </c>
      <c r="S166" s="58" t="str">
        <f t="shared" si="26"/>
        <v/>
      </c>
      <c r="T166" s="61" t="str">
        <f t="shared" si="27"/>
        <v/>
      </c>
      <c r="U166" s="58" t="str">
        <f t="shared" si="28"/>
        <v/>
      </c>
      <c r="W166" s="25" t="str">
        <f>IF(OR($P166="", NOT($U166="")), "", IF(COUNTIF($P$11:$P166, $P166)&gt;1, "", "X"))</f>
        <v/>
      </c>
      <c r="X166" s="25" t="str">
        <f t="shared" si="29"/>
        <v/>
      </c>
      <c r="Z166" s="25" t="str">
        <f t="shared" si="30"/>
        <v/>
      </c>
      <c r="AB166" s="25" t="str">
        <f>IF($B166="", "", IF(AND($B166&gt;='Client Report'!$BA$3, $B166&lt;='Client Report'!$BA$4), "X", ""))</f>
        <v/>
      </c>
      <c r="AC166" s="25" t="str">
        <f>IF($O166="", "", IF('Client Report'!$AG$3="", "X", IF(Expenses!$C166='Client Report'!$AG$3, "X", "")))</f>
        <v/>
      </c>
      <c r="AD166" s="66" t="str">
        <f t="shared" si="31"/>
        <v/>
      </c>
      <c r="AE166" s="25" t="str">
        <f>IF($AD166="", "", COUNTIF($AD$11:$AD$2510, "&lt;"&amp;$AD166)+1+COUNTIF($AD$11:$AD166, $AD166)-1)</f>
        <v/>
      </c>
      <c r="AF166" s="25" t="str">
        <f t="shared" si="32"/>
        <v/>
      </c>
    </row>
    <row r="167" spans="1:32" x14ac:dyDescent="0.25">
      <c r="A167" s="21"/>
      <c r="B167" s="80"/>
      <c r="C167" s="81"/>
      <c r="D167" s="82"/>
      <c r="E167" s="83"/>
      <c r="F167" s="83"/>
      <c r="G167" s="84"/>
      <c r="H167" s="85"/>
      <c r="I167" s="21"/>
      <c r="J167" s="39" t="str">
        <f t="shared" si="22"/>
        <v/>
      </c>
      <c r="K167" s="21"/>
      <c r="O167" s="25" t="str">
        <f t="shared" si="23"/>
        <v/>
      </c>
      <c r="P167" s="25" t="str">
        <f t="shared" si="24"/>
        <v/>
      </c>
      <c r="Q167" s="25" t="str">
        <f t="shared" si="25"/>
        <v/>
      </c>
      <c r="R167" s="25" t="str">
        <f>IF(COUNTIF($Q$11:$Q167, $Q167)&gt;1, "", $Q167)</f>
        <v/>
      </c>
      <c r="S167" s="58" t="str">
        <f t="shared" si="26"/>
        <v/>
      </c>
      <c r="T167" s="61" t="str">
        <f t="shared" si="27"/>
        <v/>
      </c>
      <c r="U167" s="58" t="str">
        <f t="shared" si="28"/>
        <v/>
      </c>
      <c r="W167" s="25" t="str">
        <f>IF(OR($P167="", NOT($U167="")), "", IF(COUNTIF($P$11:$P167, $P167)&gt;1, "", "X"))</f>
        <v/>
      </c>
      <c r="X167" s="25" t="str">
        <f t="shared" si="29"/>
        <v/>
      </c>
      <c r="Z167" s="25" t="str">
        <f t="shared" si="30"/>
        <v/>
      </c>
      <c r="AB167" s="25" t="str">
        <f>IF($B167="", "", IF(AND($B167&gt;='Client Report'!$BA$3, $B167&lt;='Client Report'!$BA$4), "X", ""))</f>
        <v/>
      </c>
      <c r="AC167" s="25" t="str">
        <f>IF($O167="", "", IF('Client Report'!$AG$3="", "X", IF(Expenses!$C167='Client Report'!$AG$3, "X", "")))</f>
        <v/>
      </c>
      <c r="AD167" s="66" t="str">
        <f t="shared" si="31"/>
        <v/>
      </c>
      <c r="AE167" s="25" t="str">
        <f>IF($AD167="", "", COUNTIF($AD$11:$AD$2510, "&lt;"&amp;$AD167)+1+COUNTIF($AD$11:$AD167, $AD167)-1)</f>
        <v/>
      </c>
      <c r="AF167" s="25" t="str">
        <f t="shared" si="32"/>
        <v/>
      </c>
    </row>
    <row r="168" spans="1:32" x14ac:dyDescent="0.25">
      <c r="A168" s="21"/>
      <c r="B168" s="80"/>
      <c r="C168" s="81"/>
      <c r="D168" s="82"/>
      <c r="E168" s="83"/>
      <c r="F168" s="83"/>
      <c r="G168" s="84"/>
      <c r="H168" s="85"/>
      <c r="I168" s="21"/>
      <c r="J168" s="39" t="str">
        <f t="shared" si="22"/>
        <v/>
      </c>
      <c r="K168" s="21"/>
      <c r="O168" s="25" t="str">
        <f t="shared" si="23"/>
        <v/>
      </c>
      <c r="P168" s="25" t="str">
        <f t="shared" si="24"/>
        <v/>
      </c>
      <c r="Q168" s="25" t="str">
        <f t="shared" si="25"/>
        <v/>
      </c>
      <c r="R168" s="25" t="str">
        <f>IF(COUNTIF($Q$11:$Q168, $Q168)&gt;1, "", $Q168)</f>
        <v/>
      </c>
      <c r="S168" s="58" t="str">
        <f t="shared" si="26"/>
        <v/>
      </c>
      <c r="T168" s="61" t="str">
        <f t="shared" si="27"/>
        <v/>
      </c>
      <c r="U168" s="58" t="str">
        <f t="shared" si="28"/>
        <v/>
      </c>
      <c r="W168" s="25" t="str">
        <f>IF(OR($P168="", NOT($U168="")), "", IF(COUNTIF($P$11:$P168, $P168)&gt;1, "", "X"))</f>
        <v/>
      </c>
      <c r="X168" s="25" t="str">
        <f t="shared" si="29"/>
        <v/>
      </c>
      <c r="Z168" s="25" t="str">
        <f t="shared" si="30"/>
        <v/>
      </c>
      <c r="AB168" s="25" t="str">
        <f>IF($B168="", "", IF(AND($B168&gt;='Client Report'!$BA$3, $B168&lt;='Client Report'!$BA$4), "X", ""))</f>
        <v/>
      </c>
      <c r="AC168" s="25" t="str">
        <f>IF($O168="", "", IF('Client Report'!$AG$3="", "X", IF(Expenses!$C168='Client Report'!$AG$3, "X", "")))</f>
        <v/>
      </c>
      <c r="AD168" s="66" t="str">
        <f t="shared" si="31"/>
        <v/>
      </c>
      <c r="AE168" s="25" t="str">
        <f>IF($AD168="", "", COUNTIF($AD$11:$AD$2510, "&lt;"&amp;$AD168)+1+COUNTIF($AD$11:$AD168, $AD168)-1)</f>
        <v/>
      </c>
      <c r="AF168" s="25" t="str">
        <f t="shared" si="32"/>
        <v/>
      </c>
    </row>
    <row r="169" spans="1:32" x14ac:dyDescent="0.25">
      <c r="A169" s="21"/>
      <c r="B169" s="80"/>
      <c r="C169" s="81"/>
      <c r="D169" s="82"/>
      <c r="E169" s="83"/>
      <c r="F169" s="83"/>
      <c r="G169" s="84"/>
      <c r="H169" s="85"/>
      <c r="I169" s="21"/>
      <c r="J169" s="39" t="str">
        <f t="shared" si="22"/>
        <v/>
      </c>
      <c r="K169" s="21"/>
      <c r="O169" s="25" t="str">
        <f t="shared" si="23"/>
        <v/>
      </c>
      <c r="P169" s="25" t="str">
        <f t="shared" si="24"/>
        <v/>
      </c>
      <c r="Q169" s="25" t="str">
        <f t="shared" si="25"/>
        <v/>
      </c>
      <c r="R169" s="25" t="str">
        <f>IF(COUNTIF($Q$11:$Q169, $Q169)&gt;1, "", $Q169)</f>
        <v/>
      </c>
      <c r="S169" s="58" t="str">
        <f t="shared" si="26"/>
        <v/>
      </c>
      <c r="T169" s="61" t="str">
        <f t="shared" si="27"/>
        <v/>
      </c>
      <c r="U169" s="58" t="str">
        <f t="shared" si="28"/>
        <v/>
      </c>
      <c r="W169" s="25" t="str">
        <f>IF(OR($P169="", NOT($U169="")), "", IF(COUNTIF($P$11:$P169, $P169)&gt;1, "", "X"))</f>
        <v/>
      </c>
      <c r="X169" s="25" t="str">
        <f t="shared" si="29"/>
        <v/>
      </c>
      <c r="Z169" s="25" t="str">
        <f t="shared" si="30"/>
        <v/>
      </c>
      <c r="AB169" s="25" t="str">
        <f>IF($B169="", "", IF(AND($B169&gt;='Client Report'!$BA$3, $B169&lt;='Client Report'!$BA$4), "X", ""))</f>
        <v/>
      </c>
      <c r="AC169" s="25" t="str">
        <f>IF($O169="", "", IF('Client Report'!$AG$3="", "X", IF(Expenses!$C169='Client Report'!$AG$3, "X", "")))</f>
        <v/>
      </c>
      <c r="AD169" s="66" t="str">
        <f t="shared" si="31"/>
        <v/>
      </c>
      <c r="AE169" s="25" t="str">
        <f>IF($AD169="", "", COUNTIF($AD$11:$AD$2510, "&lt;"&amp;$AD169)+1+COUNTIF($AD$11:$AD169, $AD169)-1)</f>
        <v/>
      </c>
      <c r="AF169" s="25" t="str">
        <f t="shared" si="32"/>
        <v/>
      </c>
    </row>
    <row r="170" spans="1:32" x14ac:dyDescent="0.25">
      <c r="A170" s="21"/>
      <c r="B170" s="80"/>
      <c r="C170" s="81"/>
      <c r="D170" s="82"/>
      <c r="E170" s="83"/>
      <c r="F170" s="83"/>
      <c r="G170" s="84"/>
      <c r="H170" s="85"/>
      <c r="I170" s="21"/>
      <c r="J170" s="39" t="str">
        <f t="shared" si="22"/>
        <v/>
      </c>
      <c r="K170" s="21"/>
      <c r="O170" s="25" t="str">
        <f t="shared" si="23"/>
        <v/>
      </c>
      <c r="P170" s="25" t="str">
        <f t="shared" si="24"/>
        <v/>
      </c>
      <c r="Q170" s="25" t="str">
        <f t="shared" si="25"/>
        <v/>
      </c>
      <c r="R170" s="25" t="str">
        <f>IF(COUNTIF($Q$11:$Q170, $Q170)&gt;1, "", $Q170)</f>
        <v/>
      </c>
      <c r="S170" s="58" t="str">
        <f t="shared" si="26"/>
        <v/>
      </c>
      <c r="T170" s="61" t="str">
        <f t="shared" si="27"/>
        <v/>
      </c>
      <c r="U170" s="58" t="str">
        <f t="shared" si="28"/>
        <v/>
      </c>
      <c r="W170" s="25" t="str">
        <f>IF(OR($P170="", NOT($U170="")), "", IF(COUNTIF($P$11:$P170, $P170)&gt;1, "", "X"))</f>
        <v/>
      </c>
      <c r="X170" s="25" t="str">
        <f t="shared" si="29"/>
        <v/>
      </c>
      <c r="Z170" s="25" t="str">
        <f t="shared" si="30"/>
        <v/>
      </c>
      <c r="AB170" s="25" t="str">
        <f>IF($B170="", "", IF(AND($B170&gt;='Client Report'!$BA$3, $B170&lt;='Client Report'!$BA$4), "X", ""))</f>
        <v/>
      </c>
      <c r="AC170" s="25" t="str">
        <f>IF($O170="", "", IF('Client Report'!$AG$3="", "X", IF(Expenses!$C170='Client Report'!$AG$3, "X", "")))</f>
        <v/>
      </c>
      <c r="AD170" s="66" t="str">
        <f t="shared" si="31"/>
        <v/>
      </c>
      <c r="AE170" s="25" t="str">
        <f>IF($AD170="", "", COUNTIF($AD$11:$AD$2510, "&lt;"&amp;$AD170)+1+COUNTIF($AD$11:$AD170, $AD170)-1)</f>
        <v/>
      </c>
      <c r="AF170" s="25" t="str">
        <f t="shared" si="32"/>
        <v/>
      </c>
    </row>
    <row r="171" spans="1:32" x14ac:dyDescent="0.25">
      <c r="A171" s="21"/>
      <c r="B171" s="80"/>
      <c r="C171" s="81"/>
      <c r="D171" s="82"/>
      <c r="E171" s="83"/>
      <c r="F171" s="83"/>
      <c r="G171" s="84"/>
      <c r="H171" s="85"/>
      <c r="I171" s="21"/>
      <c r="J171" s="39" t="str">
        <f t="shared" si="22"/>
        <v/>
      </c>
      <c r="K171" s="21"/>
      <c r="O171" s="25" t="str">
        <f t="shared" si="23"/>
        <v/>
      </c>
      <c r="P171" s="25" t="str">
        <f t="shared" si="24"/>
        <v/>
      </c>
      <c r="Q171" s="25" t="str">
        <f t="shared" si="25"/>
        <v/>
      </c>
      <c r="R171" s="25" t="str">
        <f>IF(COUNTIF($Q$11:$Q171, $Q171)&gt;1, "", $Q171)</f>
        <v/>
      </c>
      <c r="S171" s="58" t="str">
        <f t="shared" si="26"/>
        <v/>
      </c>
      <c r="T171" s="61" t="str">
        <f t="shared" si="27"/>
        <v/>
      </c>
      <c r="U171" s="58" t="str">
        <f t="shared" si="28"/>
        <v/>
      </c>
      <c r="W171" s="25" t="str">
        <f>IF(OR($P171="", NOT($U171="")), "", IF(COUNTIF($P$11:$P171, $P171)&gt;1, "", "X"))</f>
        <v/>
      </c>
      <c r="X171" s="25" t="str">
        <f t="shared" si="29"/>
        <v/>
      </c>
      <c r="Z171" s="25" t="str">
        <f t="shared" si="30"/>
        <v/>
      </c>
      <c r="AB171" s="25" t="str">
        <f>IF($B171="", "", IF(AND($B171&gt;='Client Report'!$BA$3, $B171&lt;='Client Report'!$BA$4), "X", ""))</f>
        <v/>
      </c>
      <c r="AC171" s="25" t="str">
        <f>IF($O171="", "", IF('Client Report'!$AG$3="", "X", IF(Expenses!$C171='Client Report'!$AG$3, "X", "")))</f>
        <v/>
      </c>
      <c r="AD171" s="66" t="str">
        <f t="shared" si="31"/>
        <v/>
      </c>
      <c r="AE171" s="25" t="str">
        <f>IF($AD171="", "", COUNTIF($AD$11:$AD$2510, "&lt;"&amp;$AD171)+1+COUNTIF($AD$11:$AD171, $AD171)-1)</f>
        <v/>
      </c>
      <c r="AF171" s="25" t="str">
        <f t="shared" si="32"/>
        <v/>
      </c>
    </row>
    <row r="172" spans="1:32" x14ac:dyDescent="0.25">
      <c r="A172" s="21"/>
      <c r="B172" s="80"/>
      <c r="C172" s="81"/>
      <c r="D172" s="82"/>
      <c r="E172" s="83"/>
      <c r="F172" s="83"/>
      <c r="G172" s="84"/>
      <c r="H172" s="85"/>
      <c r="I172" s="21"/>
      <c r="J172" s="39" t="str">
        <f t="shared" si="22"/>
        <v/>
      </c>
      <c r="K172" s="21"/>
      <c r="O172" s="25" t="str">
        <f t="shared" si="23"/>
        <v/>
      </c>
      <c r="P172" s="25" t="str">
        <f t="shared" si="24"/>
        <v/>
      </c>
      <c r="Q172" s="25" t="str">
        <f t="shared" si="25"/>
        <v/>
      </c>
      <c r="R172" s="25" t="str">
        <f>IF(COUNTIF($Q$11:$Q172, $Q172)&gt;1, "", $Q172)</f>
        <v/>
      </c>
      <c r="S172" s="58" t="str">
        <f t="shared" si="26"/>
        <v/>
      </c>
      <c r="T172" s="61" t="str">
        <f t="shared" si="27"/>
        <v/>
      </c>
      <c r="U172" s="58" t="str">
        <f t="shared" si="28"/>
        <v/>
      </c>
      <c r="W172" s="25" t="str">
        <f>IF(OR($P172="", NOT($U172="")), "", IF(COUNTIF($P$11:$P172, $P172)&gt;1, "", "X"))</f>
        <v/>
      </c>
      <c r="X172" s="25" t="str">
        <f t="shared" si="29"/>
        <v/>
      </c>
      <c r="Z172" s="25" t="str">
        <f t="shared" si="30"/>
        <v/>
      </c>
      <c r="AB172" s="25" t="str">
        <f>IF($B172="", "", IF(AND($B172&gt;='Client Report'!$BA$3, $B172&lt;='Client Report'!$BA$4), "X", ""))</f>
        <v/>
      </c>
      <c r="AC172" s="25" t="str">
        <f>IF($O172="", "", IF('Client Report'!$AG$3="", "X", IF(Expenses!$C172='Client Report'!$AG$3, "X", "")))</f>
        <v/>
      </c>
      <c r="AD172" s="66" t="str">
        <f t="shared" si="31"/>
        <v/>
      </c>
      <c r="AE172" s="25" t="str">
        <f>IF($AD172="", "", COUNTIF($AD$11:$AD$2510, "&lt;"&amp;$AD172)+1+COUNTIF($AD$11:$AD172, $AD172)-1)</f>
        <v/>
      </c>
      <c r="AF172" s="25" t="str">
        <f t="shared" si="32"/>
        <v/>
      </c>
    </row>
    <row r="173" spans="1:32" x14ac:dyDescent="0.25">
      <c r="A173" s="21"/>
      <c r="B173" s="80"/>
      <c r="C173" s="81"/>
      <c r="D173" s="82"/>
      <c r="E173" s="83"/>
      <c r="F173" s="83"/>
      <c r="G173" s="84"/>
      <c r="H173" s="85"/>
      <c r="I173" s="21"/>
      <c r="J173" s="39" t="str">
        <f t="shared" si="22"/>
        <v/>
      </c>
      <c r="K173" s="21"/>
      <c r="O173" s="25" t="str">
        <f t="shared" si="23"/>
        <v/>
      </c>
      <c r="P173" s="25" t="str">
        <f t="shared" si="24"/>
        <v/>
      </c>
      <c r="Q173" s="25" t="str">
        <f t="shared" si="25"/>
        <v/>
      </c>
      <c r="R173" s="25" t="str">
        <f>IF(COUNTIF($Q$11:$Q173, $Q173)&gt;1, "", $Q173)</f>
        <v/>
      </c>
      <c r="S173" s="58" t="str">
        <f t="shared" si="26"/>
        <v/>
      </c>
      <c r="T173" s="61" t="str">
        <f t="shared" si="27"/>
        <v/>
      </c>
      <c r="U173" s="58" t="str">
        <f t="shared" si="28"/>
        <v/>
      </c>
      <c r="W173" s="25" t="str">
        <f>IF(OR($P173="", NOT($U173="")), "", IF(COUNTIF($P$11:$P173, $P173)&gt;1, "", "X"))</f>
        <v/>
      </c>
      <c r="X173" s="25" t="str">
        <f t="shared" si="29"/>
        <v/>
      </c>
      <c r="Z173" s="25" t="str">
        <f t="shared" si="30"/>
        <v/>
      </c>
      <c r="AB173" s="25" t="str">
        <f>IF($B173="", "", IF(AND($B173&gt;='Client Report'!$BA$3, $B173&lt;='Client Report'!$BA$4), "X", ""))</f>
        <v/>
      </c>
      <c r="AC173" s="25" t="str">
        <f>IF($O173="", "", IF('Client Report'!$AG$3="", "X", IF(Expenses!$C173='Client Report'!$AG$3, "X", "")))</f>
        <v/>
      </c>
      <c r="AD173" s="66" t="str">
        <f t="shared" si="31"/>
        <v/>
      </c>
      <c r="AE173" s="25" t="str">
        <f>IF($AD173="", "", COUNTIF($AD$11:$AD$2510, "&lt;"&amp;$AD173)+1+COUNTIF($AD$11:$AD173, $AD173)-1)</f>
        <v/>
      </c>
      <c r="AF173" s="25" t="str">
        <f t="shared" si="32"/>
        <v/>
      </c>
    </row>
    <row r="174" spans="1:32" x14ac:dyDescent="0.25">
      <c r="A174" s="21"/>
      <c r="B174" s="80"/>
      <c r="C174" s="81"/>
      <c r="D174" s="82"/>
      <c r="E174" s="83"/>
      <c r="F174" s="83"/>
      <c r="G174" s="84"/>
      <c r="H174" s="85"/>
      <c r="I174" s="21"/>
      <c r="J174" s="39" t="str">
        <f t="shared" si="22"/>
        <v/>
      </c>
      <c r="K174" s="21"/>
      <c r="O174" s="25" t="str">
        <f t="shared" si="23"/>
        <v/>
      </c>
      <c r="P174" s="25" t="str">
        <f t="shared" si="24"/>
        <v/>
      </c>
      <c r="Q174" s="25" t="str">
        <f t="shared" si="25"/>
        <v/>
      </c>
      <c r="R174" s="25" t="str">
        <f>IF(COUNTIF($Q$11:$Q174, $Q174)&gt;1, "", $Q174)</f>
        <v/>
      </c>
      <c r="S174" s="58" t="str">
        <f t="shared" si="26"/>
        <v/>
      </c>
      <c r="T174" s="61" t="str">
        <f t="shared" si="27"/>
        <v/>
      </c>
      <c r="U174" s="58" t="str">
        <f t="shared" si="28"/>
        <v/>
      </c>
      <c r="W174" s="25" t="str">
        <f>IF(OR($P174="", NOT($U174="")), "", IF(COUNTIF($P$11:$P174, $P174)&gt;1, "", "X"))</f>
        <v/>
      </c>
      <c r="X174" s="25" t="str">
        <f t="shared" si="29"/>
        <v/>
      </c>
      <c r="Z174" s="25" t="str">
        <f t="shared" si="30"/>
        <v/>
      </c>
      <c r="AB174" s="25" t="str">
        <f>IF($B174="", "", IF(AND($B174&gt;='Client Report'!$BA$3, $B174&lt;='Client Report'!$BA$4), "X", ""))</f>
        <v/>
      </c>
      <c r="AC174" s="25" t="str">
        <f>IF($O174="", "", IF('Client Report'!$AG$3="", "X", IF(Expenses!$C174='Client Report'!$AG$3, "X", "")))</f>
        <v/>
      </c>
      <c r="AD174" s="66" t="str">
        <f t="shared" si="31"/>
        <v/>
      </c>
      <c r="AE174" s="25" t="str">
        <f>IF($AD174="", "", COUNTIF($AD$11:$AD$2510, "&lt;"&amp;$AD174)+1+COUNTIF($AD$11:$AD174, $AD174)-1)</f>
        <v/>
      </c>
      <c r="AF174" s="25" t="str">
        <f t="shared" si="32"/>
        <v/>
      </c>
    </row>
    <row r="175" spans="1:32" x14ac:dyDescent="0.25">
      <c r="A175" s="21"/>
      <c r="B175" s="80"/>
      <c r="C175" s="81"/>
      <c r="D175" s="82"/>
      <c r="E175" s="83"/>
      <c r="F175" s="83"/>
      <c r="G175" s="84"/>
      <c r="H175" s="85"/>
      <c r="I175" s="21"/>
      <c r="J175" s="39" t="str">
        <f t="shared" si="22"/>
        <v/>
      </c>
      <c r="K175" s="21"/>
      <c r="O175" s="25" t="str">
        <f t="shared" si="23"/>
        <v/>
      </c>
      <c r="P175" s="25" t="str">
        <f t="shared" si="24"/>
        <v/>
      </c>
      <c r="Q175" s="25" t="str">
        <f t="shared" si="25"/>
        <v/>
      </c>
      <c r="R175" s="25" t="str">
        <f>IF(COUNTIF($Q$11:$Q175, $Q175)&gt;1, "", $Q175)</f>
        <v/>
      </c>
      <c r="S175" s="58" t="str">
        <f t="shared" si="26"/>
        <v/>
      </c>
      <c r="T175" s="61" t="str">
        <f t="shared" si="27"/>
        <v/>
      </c>
      <c r="U175" s="58" t="str">
        <f t="shared" si="28"/>
        <v/>
      </c>
      <c r="W175" s="25" t="str">
        <f>IF(OR($P175="", NOT($U175="")), "", IF(COUNTIF($P$11:$P175, $P175)&gt;1, "", "X"))</f>
        <v/>
      </c>
      <c r="X175" s="25" t="str">
        <f t="shared" si="29"/>
        <v/>
      </c>
      <c r="Z175" s="25" t="str">
        <f t="shared" si="30"/>
        <v/>
      </c>
      <c r="AB175" s="25" t="str">
        <f>IF($B175="", "", IF(AND($B175&gt;='Client Report'!$BA$3, $B175&lt;='Client Report'!$BA$4), "X", ""))</f>
        <v/>
      </c>
      <c r="AC175" s="25" t="str">
        <f>IF($O175="", "", IF('Client Report'!$AG$3="", "X", IF(Expenses!$C175='Client Report'!$AG$3, "X", "")))</f>
        <v/>
      </c>
      <c r="AD175" s="66" t="str">
        <f t="shared" si="31"/>
        <v/>
      </c>
      <c r="AE175" s="25" t="str">
        <f>IF($AD175="", "", COUNTIF($AD$11:$AD$2510, "&lt;"&amp;$AD175)+1+COUNTIF($AD$11:$AD175, $AD175)-1)</f>
        <v/>
      </c>
      <c r="AF175" s="25" t="str">
        <f t="shared" si="32"/>
        <v/>
      </c>
    </row>
    <row r="176" spans="1:32" x14ac:dyDescent="0.25">
      <c r="A176" s="21"/>
      <c r="B176" s="80"/>
      <c r="C176" s="81"/>
      <c r="D176" s="82"/>
      <c r="E176" s="83"/>
      <c r="F176" s="83"/>
      <c r="G176" s="84"/>
      <c r="H176" s="85"/>
      <c r="I176" s="21"/>
      <c r="J176" s="39" t="str">
        <f t="shared" si="22"/>
        <v/>
      </c>
      <c r="K176" s="21"/>
      <c r="O176" s="25" t="str">
        <f t="shared" si="23"/>
        <v/>
      </c>
      <c r="P176" s="25" t="str">
        <f t="shared" si="24"/>
        <v/>
      </c>
      <c r="Q176" s="25" t="str">
        <f t="shared" si="25"/>
        <v/>
      </c>
      <c r="R176" s="25" t="str">
        <f>IF(COUNTIF($Q$11:$Q176, $Q176)&gt;1, "", $Q176)</f>
        <v/>
      </c>
      <c r="S176" s="58" t="str">
        <f t="shared" si="26"/>
        <v/>
      </c>
      <c r="T176" s="61" t="str">
        <f t="shared" si="27"/>
        <v/>
      </c>
      <c r="U176" s="58" t="str">
        <f t="shared" si="28"/>
        <v/>
      </c>
      <c r="W176" s="25" t="str">
        <f>IF(OR($P176="", NOT($U176="")), "", IF(COUNTIF($P$11:$P176, $P176)&gt;1, "", "X"))</f>
        <v/>
      </c>
      <c r="X176" s="25" t="str">
        <f t="shared" si="29"/>
        <v/>
      </c>
      <c r="Z176" s="25" t="str">
        <f t="shared" si="30"/>
        <v/>
      </c>
      <c r="AB176" s="25" t="str">
        <f>IF($B176="", "", IF(AND($B176&gt;='Client Report'!$BA$3, $B176&lt;='Client Report'!$BA$4), "X", ""))</f>
        <v/>
      </c>
      <c r="AC176" s="25" t="str">
        <f>IF($O176="", "", IF('Client Report'!$AG$3="", "X", IF(Expenses!$C176='Client Report'!$AG$3, "X", "")))</f>
        <v/>
      </c>
      <c r="AD176" s="66" t="str">
        <f t="shared" si="31"/>
        <v/>
      </c>
      <c r="AE176" s="25" t="str">
        <f>IF($AD176="", "", COUNTIF($AD$11:$AD$2510, "&lt;"&amp;$AD176)+1+COUNTIF($AD$11:$AD176, $AD176)-1)</f>
        <v/>
      </c>
      <c r="AF176" s="25" t="str">
        <f t="shared" si="32"/>
        <v/>
      </c>
    </row>
    <row r="177" spans="1:32" x14ac:dyDescent="0.25">
      <c r="A177" s="21"/>
      <c r="B177" s="80"/>
      <c r="C177" s="81"/>
      <c r="D177" s="82"/>
      <c r="E177" s="83"/>
      <c r="F177" s="83"/>
      <c r="G177" s="84"/>
      <c r="H177" s="85"/>
      <c r="I177" s="21"/>
      <c r="J177" s="39" t="str">
        <f t="shared" si="22"/>
        <v/>
      </c>
      <c r="K177" s="21"/>
      <c r="O177" s="25" t="str">
        <f t="shared" si="23"/>
        <v/>
      </c>
      <c r="P177" s="25" t="str">
        <f t="shared" si="24"/>
        <v/>
      </c>
      <c r="Q177" s="25" t="str">
        <f t="shared" si="25"/>
        <v/>
      </c>
      <c r="R177" s="25" t="str">
        <f>IF(COUNTIF($Q$11:$Q177, $Q177)&gt;1, "", $Q177)</f>
        <v/>
      </c>
      <c r="S177" s="58" t="str">
        <f t="shared" si="26"/>
        <v/>
      </c>
      <c r="T177" s="61" t="str">
        <f t="shared" si="27"/>
        <v/>
      </c>
      <c r="U177" s="58" t="str">
        <f t="shared" si="28"/>
        <v/>
      </c>
      <c r="W177" s="25" t="str">
        <f>IF(OR($P177="", NOT($U177="")), "", IF(COUNTIF($P$11:$P177, $P177)&gt;1, "", "X"))</f>
        <v/>
      </c>
      <c r="X177" s="25" t="str">
        <f t="shared" si="29"/>
        <v/>
      </c>
      <c r="Z177" s="25" t="str">
        <f t="shared" si="30"/>
        <v/>
      </c>
      <c r="AB177" s="25" t="str">
        <f>IF($B177="", "", IF(AND($B177&gt;='Client Report'!$BA$3, $B177&lt;='Client Report'!$BA$4), "X", ""))</f>
        <v/>
      </c>
      <c r="AC177" s="25" t="str">
        <f>IF($O177="", "", IF('Client Report'!$AG$3="", "X", IF(Expenses!$C177='Client Report'!$AG$3, "X", "")))</f>
        <v/>
      </c>
      <c r="AD177" s="66" t="str">
        <f t="shared" si="31"/>
        <v/>
      </c>
      <c r="AE177" s="25" t="str">
        <f>IF($AD177="", "", COUNTIF($AD$11:$AD$2510, "&lt;"&amp;$AD177)+1+COUNTIF($AD$11:$AD177, $AD177)-1)</f>
        <v/>
      </c>
      <c r="AF177" s="25" t="str">
        <f t="shared" si="32"/>
        <v/>
      </c>
    </row>
    <row r="178" spans="1:32" x14ac:dyDescent="0.25">
      <c r="A178" s="21"/>
      <c r="B178" s="80"/>
      <c r="C178" s="81"/>
      <c r="D178" s="82"/>
      <c r="E178" s="83"/>
      <c r="F178" s="83"/>
      <c r="G178" s="84"/>
      <c r="H178" s="85"/>
      <c r="I178" s="21"/>
      <c r="J178" s="39" t="str">
        <f t="shared" si="22"/>
        <v/>
      </c>
      <c r="K178" s="21"/>
      <c r="O178" s="25" t="str">
        <f t="shared" si="23"/>
        <v/>
      </c>
      <c r="P178" s="25" t="str">
        <f t="shared" si="24"/>
        <v/>
      </c>
      <c r="Q178" s="25" t="str">
        <f t="shared" si="25"/>
        <v/>
      </c>
      <c r="R178" s="25" t="str">
        <f>IF(COUNTIF($Q$11:$Q178, $Q178)&gt;1, "", $Q178)</f>
        <v/>
      </c>
      <c r="S178" s="58" t="str">
        <f t="shared" si="26"/>
        <v/>
      </c>
      <c r="T178" s="61" t="str">
        <f t="shared" si="27"/>
        <v/>
      </c>
      <c r="U178" s="58" t="str">
        <f t="shared" si="28"/>
        <v/>
      </c>
      <c r="W178" s="25" t="str">
        <f>IF(OR($P178="", NOT($U178="")), "", IF(COUNTIF($P$11:$P178, $P178)&gt;1, "", "X"))</f>
        <v/>
      </c>
      <c r="X178" s="25" t="str">
        <f t="shared" si="29"/>
        <v/>
      </c>
      <c r="Z178" s="25" t="str">
        <f t="shared" si="30"/>
        <v/>
      </c>
      <c r="AB178" s="25" t="str">
        <f>IF($B178="", "", IF(AND($B178&gt;='Client Report'!$BA$3, $B178&lt;='Client Report'!$BA$4), "X", ""))</f>
        <v/>
      </c>
      <c r="AC178" s="25" t="str">
        <f>IF($O178="", "", IF('Client Report'!$AG$3="", "X", IF(Expenses!$C178='Client Report'!$AG$3, "X", "")))</f>
        <v/>
      </c>
      <c r="AD178" s="66" t="str">
        <f t="shared" si="31"/>
        <v/>
      </c>
      <c r="AE178" s="25" t="str">
        <f>IF($AD178="", "", COUNTIF($AD$11:$AD$2510, "&lt;"&amp;$AD178)+1+COUNTIF($AD$11:$AD178, $AD178)-1)</f>
        <v/>
      </c>
      <c r="AF178" s="25" t="str">
        <f t="shared" si="32"/>
        <v/>
      </c>
    </row>
    <row r="179" spans="1:32" x14ac:dyDescent="0.25">
      <c r="A179" s="21"/>
      <c r="B179" s="80"/>
      <c r="C179" s="81"/>
      <c r="D179" s="82"/>
      <c r="E179" s="83"/>
      <c r="F179" s="83"/>
      <c r="G179" s="84"/>
      <c r="H179" s="85"/>
      <c r="I179" s="21"/>
      <c r="J179" s="39" t="str">
        <f t="shared" si="22"/>
        <v/>
      </c>
      <c r="K179" s="21"/>
      <c r="O179" s="25" t="str">
        <f t="shared" si="23"/>
        <v/>
      </c>
      <c r="P179" s="25" t="str">
        <f t="shared" si="24"/>
        <v/>
      </c>
      <c r="Q179" s="25" t="str">
        <f t="shared" si="25"/>
        <v/>
      </c>
      <c r="R179" s="25" t="str">
        <f>IF(COUNTIF($Q$11:$Q179, $Q179)&gt;1, "", $Q179)</f>
        <v/>
      </c>
      <c r="S179" s="58" t="str">
        <f t="shared" si="26"/>
        <v/>
      </c>
      <c r="T179" s="61" t="str">
        <f t="shared" si="27"/>
        <v/>
      </c>
      <c r="U179" s="58" t="str">
        <f t="shared" si="28"/>
        <v/>
      </c>
      <c r="W179" s="25" t="str">
        <f>IF(OR($P179="", NOT($U179="")), "", IF(COUNTIF($P$11:$P179, $P179)&gt;1, "", "X"))</f>
        <v/>
      </c>
      <c r="X179" s="25" t="str">
        <f t="shared" si="29"/>
        <v/>
      </c>
      <c r="Z179" s="25" t="str">
        <f t="shared" si="30"/>
        <v/>
      </c>
      <c r="AB179" s="25" t="str">
        <f>IF($B179="", "", IF(AND($B179&gt;='Client Report'!$BA$3, $B179&lt;='Client Report'!$BA$4), "X", ""))</f>
        <v/>
      </c>
      <c r="AC179" s="25" t="str">
        <f>IF($O179="", "", IF('Client Report'!$AG$3="", "X", IF(Expenses!$C179='Client Report'!$AG$3, "X", "")))</f>
        <v/>
      </c>
      <c r="AD179" s="66" t="str">
        <f t="shared" si="31"/>
        <v/>
      </c>
      <c r="AE179" s="25" t="str">
        <f>IF($AD179="", "", COUNTIF($AD$11:$AD$2510, "&lt;"&amp;$AD179)+1+COUNTIF($AD$11:$AD179, $AD179)-1)</f>
        <v/>
      </c>
      <c r="AF179" s="25" t="str">
        <f t="shared" si="32"/>
        <v/>
      </c>
    </row>
    <row r="180" spans="1:32" x14ac:dyDescent="0.25">
      <c r="A180" s="21"/>
      <c r="B180" s="80"/>
      <c r="C180" s="81"/>
      <c r="D180" s="82"/>
      <c r="E180" s="83"/>
      <c r="F180" s="83"/>
      <c r="G180" s="84"/>
      <c r="H180" s="85"/>
      <c r="I180" s="21"/>
      <c r="J180" s="39" t="str">
        <f t="shared" si="22"/>
        <v/>
      </c>
      <c r="K180" s="21"/>
      <c r="O180" s="25" t="str">
        <f t="shared" si="23"/>
        <v/>
      </c>
      <c r="P180" s="25" t="str">
        <f t="shared" si="24"/>
        <v/>
      </c>
      <c r="Q180" s="25" t="str">
        <f t="shared" si="25"/>
        <v/>
      </c>
      <c r="R180" s="25" t="str">
        <f>IF(COUNTIF($Q$11:$Q180, $Q180)&gt;1, "", $Q180)</f>
        <v/>
      </c>
      <c r="S180" s="58" t="str">
        <f t="shared" si="26"/>
        <v/>
      </c>
      <c r="T180" s="61" t="str">
        <f t="shared" si="27"/>
        <v/>
      </c>
      <c r="U180" s="58" t="str">
        <f t="shared" si="28"/>
        <v/>
      </c>
      <c r="W180" s="25" t="str">
        <f>IF(OR($P180="", NOT($U180="")), "", IF(COUNTIF($P$11:$P180, $P180)&gt;1, "", "X"))</f>
        <v/>
      </c>
      <c r="X180" s="25" t="str">
        <f t="shared" si="29"/>
        <v/>
      </c>
      <c r="Z180" s="25" t="str">
        <f t="shared" si="30"/>
        <v/>
      </c>
      <c r="AB180" s="25" t="str">
        <f>IF($B180="", "", IF(AND($B180&gt;='Client Report'!$BA$3, $B180&lt;='Client Report'!$BA$4), "X", ""))</f>
        <v/>
      </c>
      <c r="AC180" s="25" t="str">
        <f>IF($O180="", "", IF('Client Report'!$AG$3="", "X", IF(Expenses!$C180='Client Report'!$AG$3, "X", "")))</f>
        <v/>
      </c>
      <c r="AD180" s="66" t="str">
        <f t="shared" si="31"/>
        <v/>
      </c>
      <c r="AE180" s="25" t="str">
        <f>IF($AD180="", "", COUNTIF($AD$11:$AD$2510, "&lt;"&amp;$AD180)+1+COUNTIF($AD$11:$AD180, $AD180)-1)</f>
        <v/>
      </c>
      <c r="AF180" s="25" t="str">
        <f t="shared" si="32"/>
        <v/>
      </c>
    </row>
    <row r="181" spans="1:32" x14ac:dyDescent="0.25">
      <c r="A181" s="21"/>
      <c r="B181" s="80"/>
      <c r="C181" s="81"/>
      <c r="D181" s="82"/>
      <c r="E181" s="83"/>
      <c r="F181" s="83"/>
      <c r="G181" s="84"/>
      <c r="H181" s="85"/>
      <c r="I181" s="21"/>
      <c r="J181" s="39" t="str">
        <f t="shared" si="22"/>
        <v/>
      </c>
      <c r="K181" s="21"/>
      <c r="O181" s="25" t="str">
        <f t="shared" si="23"/>
        <v/>
      </c>
      <c r="P181" s="25" t="str">
        <f t="shared" si="24"/>
        <v/>
      </c>
      <c r="Q181" s="25" t="str">
        <f t="shared" si="25"/>
        <v/>
      </c>
      <c r="R181" s="25" t="str">
        <f>IF(COUNTIF($Q$11:$Q181, $Q181)&gt;1, "", $Q181)</f>
        <v/>
      </c>
      <c r="S181" s="58" t="str">
        <f t="shared" si="26"/>
        <v/>
      </c>
      <c r="T181" s="61" t="str">
        <f t="shared" si="27"/>
        <v/>
      </c>
      <c r="U181" s="58" t="str">
        <f t="shared" si="28"/>
        <v/>
      </c>
      <c r="W181" s="25" t="str">
        <f>IF(OR($P181="", NOT($U181="")), "", IF(COUNTIF($P$11:$P181, $P181)&gt;1, "", "X"))</f>
        <v/>
      </c>
      <c r="X181" s="25" t="str">
        <f t="shared" si="29"/>
        <v/>
      </c>
      <c r="Z181" s="25" t="str">
        <f t="shared" si="30"/>
        <v/>
      </c>
      <c r="AB181" s="25" t="str">
        <f>IF($B181="", "", IF(AND($B181&gt;='Client Report'!$BA$3, $B181&lt;='Client Report'!$BA$4), "X", ""))</f>
        <v/>
      </c>
      <c r="AC181" s="25" t="str">
        <f>IF($O181="", "", IF('Client Report'!$AG$3="", "X", IF(Expenses!$C181='Client Report'!$AG$3, "X", "")))</f>
        <v/>
      </c>
      <c r="AD181" s="66" t="str">
        <f t="shared" si="31"/>
        <v/>
      </c>
      <c r="AE181" s="25" t="str">
        <f>IF($AD181="", "", COUNTIF($AD$11:$AD$2510, "&lt;"&amp;$AD181)+1+COUNTIF($AD$11:$AD181, $AD181)-1)</f>
        <v/>
      </c>
      <c r="AF181" s="25" t="str">
        <f t="shared" si="32"/>
        <v/>
      </c>
    </row>
    <row r="182" spans="1:32" x14ac:dyDescent="0.25">
      <c r="A182" s="21"/>
      <c r="B182" s="80"/>
      <c r="C182" s="81"/>
      <c r="D182" s="82"/>
      <c r="E182" s="83"/>
      <c r="F182" s="83"/>
      <c r="G182" s="84"/>
      <c r="H182" s="85"/>
      <c r="I182" s="21"/>
      <c r="J182" s="39" t="str">
        <f t="shared" si="22"/>
        <v/>
      </c>
      <c r="K182" s="21"/>
      <c r="O182" s="25" t="str">
        <f t="shared" si="23"/>
        <v/>
      </c>
      <c r="P182" s="25" t="str">
        <f t="shared" si="24"/>
        <v/>
      </c>
      <c r="Q182" s="25" t="str">
        <f t="shared" si="25"/>
        <v/>
      </c>
      <c r="R182" s="25" t="str">
        <f>IF(COUNTIF($Q$11:$Q182, $Q182)&gt;1, "", $Q182)</f>
        <v/>
      </c>
      <c r="S182" s="58" t="str">
        <f t="shared" si="26"/>
        <v/>
      </c>
      <c r="T182" s="61" t="str">
        <f t="shared" si="27"/>
        <v/>
      </c>
      <c r="U182" s="58" t="str">
        <f t="shared" si="28"/>
        <v/>
      </c>
      <c r="W182" s="25" t="str">
        <f>IF(OR($P182="", NOT($U182="")), "", IF(COUNTIF($P$11:$P182, $P182)&gt;1, "", "X"))</f>
        <v/>
      </c>
      <c r="X182" s="25" t="str">
        <f t="shared" si="29"/>
        <v/>
      </c>
      <c r="Z182" s="25" t="str">
        <f t="shared" si="30"/>
        <v/>
      </c>
      <c r="AB182" s="25" t="str">
        <f>IF($B182="", "", IF(AND($B182&gt;='Client Report'!$BA$3, $B182&lt;='Client Report'!$BA$4), "X", ""))</f>
        <v/>
      </c>
      <c r="AC182" s="25" t="str">
        <f>IF($O182="", "", IF('Client Report'!$AG$3="", "X", IF(Expenses!$C182='Client Report'!$AG$3, "X", "")))</f>
        <v/>
      </c>
      <c r="AD182" s="66" t="str">
        <f t="shared" si="31"/>
        <v/>
      </c>
      <c r="AE182" s="25" t="str">
        <f>IF($AD182="", "", COUNTIF($AD$11:$AD$2510, "&lt;"&amp;$AD182)+1+COUNTIF($AD$11:$AD182, $AD182)-1)</f>
        <v/>
      </c>
      <c r="AF182" s="25" t="str">
        <f t="shared" si="32"/>
        <v/>
      </c>
    </row>
    <row r="183" spans="1:32" x14ac:dyDescent="0.25">
      <c r="A183" s="21"/>
      <c r="B183" s="80"/>
      <c r="C183" s="81"/>
      <c r="D183" s="82"/>
      <c r="E183" s="83"/>
      <c r="F183" s="83"/>
      <c r="G183" s="84"/>
      <c r="H183" s="85"/>
      <c r="I183" s="21"/>
      <c r="J183" s="39" t="str">
        <f t="shared" si="22"/>
        <v/>
      </c>
      <c r="K183" s="21"/>
      <c r="O183" s="25" t="str">
        <f t="shared" si="23"/>
        <v/>
      </c>
      <c r="P183" s="25" t="str">
        <f t="shared" si="24"/>
        <v/>
      </c>
      <c r="Q183" s="25" t="str">
        <f t="shared" si="25"/>
        <v/>
      </c>
      <c r="R183" s="25" t="str">
        <f>IF(COUNTIF($Q$11:$Q183, $Q183)&gt;1, "", $Q183)</f>
        <v/>
      </c>
      <c r="S183" s="58" t="str">
        <f t="shared" si="26"/>
        <v/>
      </c>
      <c r="T183" s="61" t="str">
        <f t="shared" si="27"/>
        <v/>
      </c>
      <c r="U183" s="58" t="str">
        <f t="shared" si="28"/>
        <v/>
      </c>
      <c r="W183" s="25" t="str">
        <f>IF(OR($P183="", NOT($U183="")), "", IF(COUNTIF($P$11:$P183, $P183)&gt;1, "", "X"))</f>
        <v/>
      </c>
      <c r="X183" s="25" t="str">
        <f t="shared" si="29"/>
        <v/>
      </c>
      <c r="Z183" s="25" t="str">
        <f t="shared" si="30"/>
        <v/>
      </c>
      <c r="AB183" s="25" t="str">
        <f>IF($B183="", "", IF(AND($B183&gt;='Client Report'!$BA$3, $B183&lt;='Client Report'!$BA$4), "X", ""))</f>
        <v/>
      </c>
      <c r="AC183" s="25" t="str">
        <f>IF($O183="", "", IF('Client Report'!$AG$3="", "X", IF(Expenses!$C183='Client Report'!$AG$3, "X", "")))</f>
        <v/>
      </c>
      <c r="AD183" s="66" t="str">
        <f t="shared" si="31"/>
        <v/>
      </c>
      <c r="AE183" s="25" t="str">
        <f>IF($AD183="", "", COUNTIF($AD$11:$AD$2510, "&lt;"&amp;$AD183)+1+COUNTIF($AD$11:$AD183, $AD183)-1)</f>
        <v/>
      </c>
      <c r="AF183" s="25" t="str">
        <f t="shared" si="32"/>
        <v/>
      </c>
    </row>
    <row r="184" spans="1:32" x14ac:dyDescent="0.25">
      <c r="A184" s="21"/>
      <c r="B184" s="80"/>
      <c r="C184" s="81"/>
      <c r="D184" s="82"/>
      <c r="E184" s="83"/>
      <c r="F184" s="83"/>
      <c r="G184" s="84"/>
      <c r="H184" s="85"/>
      <c r="I184" s="21"/>
      <c r="J184" s="39" t="str">
        <f t="shared" si="22"/>
        <v/>
      </c>
      <c r="K184" s="21"/>
      <c r="O184" s="25" t="str">
        <f t="shared" si="23"/>
        <v/>
      </c>
      <c r="P184" s="25" t="str">
        <f t="shared" si="24"/>
        <v/>
      </c>
      <c r="Q184" s="25" t="str">
        <f t="shared" si="25"/>
        <v/>
      </c>
      <c r="R184" s="25" t="str">
        <f>IF(COUNTIF($Q$11:$Q184, $Q184)&gt;1, "", $Q184)</f>
        <v/>
      </c>
      <c r="S184" s="58" t="str">
        <f t="shared" si="26"/>
        <v/>
      </c>
      <c r="T184" s="61" t="str">
        <f t="shared" si="27"/>
        <v/>
      </c>
      <c r="U184" s="58" t="str">
        <f t="shared" si="28"/>
        <v/>
      </c>
      <c r="W184" s="25" t="str">
        <f>IF(OR($P184="", NOT($U184="")), "", IF(COUNTIF($P$11:$P184, $P184)&gt;1, "", "X"))</f>
        <v/>
      </c>
      <c r="X184" s="25" t="str">
        <f t="shared" si="29"/>
        <v/>
      </c>
      <c r="Z184" s="25" t="str">
        <f t="shared" si="30"/>
        <v/>
      </c>
      <c r="AB184" s="25" t="str">
        <f>IF($B184="", "", IF(AND($B184&gt;='Client Report'!$BA$3, $B184&lt;='Client Report'!$BA$4), "X", ""))</f>
        <v/>
      </c>
      <c r="AC184" s="25" t="str">
        <f>IF($O184="", "", IF('Client Report'!$AG$3="", "X", IF(Expenses!$C184='Client Report'!$AG$3, "X", "")))</f>
        <v/>
      </c>
      <c r="AD184" s="66" t="str">
        <f t="shared" si="31"/>
        <v/>
      </c>
      <c r="AE184" s="25" t="str">
        <f>IF($AD184="", "", COUNTIF($AD$11:$AD$2510, "&lt;"&amp;$AD184)+1+COUNTIF($AD$11:$AD184, $AD184)-1)</f>
        <v/>
      </c>
      <c r="AF184" s="25" t="str">
        <f t="shared" si="32"/>
        <v/>
      </c>
    </row>
    <row r="185" spans="1:32" x14ac:dyDescent="0.25">
      <c r="A185" s="21"/>
      <c r="B185" s="80"/>
      <c r="C185" s="81"/>
      <c r="D185" s="82"/>
      <c r="E185" s="83"/>
      <c r="F185" s="83"/>
      <c r="G185" s="84"/>
      <c r="H185" s="85"/>
      <c r="I185" s="21"/>
      <c r="J185" s="39" t="str">
        <f t="shared" si="22"/>
        <v/>
      </c>
      <c r="K185" s="21"/>
      <c r="O185" s="25" t="str">
        <f t="shared" si="23"/>
        <v/>
      </c>
      <c r="P185" s="25" t="str">
        <f t="shared" si="24"/>
        <v/>
      </c>
      <c r="Q185" s="25" t="str">
        <f t="shared" si="25"/>
        <v/>
      </c>
      <c r="R185" s="25" t="str">
        <f>IF(COUNTIF($Q$11:$Q185, $Q185)&gt;1, "", $Q185)</f>
        <v/>
      </c>
      <c r="S185" s="58" t="str">
        <f t="shared" si="26"/>
        <v/>
      </c>
      <c r="T185" s="61" t="str">
        <f t="shared" si="27"/>
        <v/>
      </c>
      <c r="U185" s="58" t="str">
        <f t="shared" si="28"/>
        <v/>
      </c>
      <c r="W185" s="25" t="str">
        <f>IF(OR($P185="", NOT($U185="")), "", IF(COUNTIF($P$11:$P185, $P185)&gt;1, "", "X"))</f>
        <v/>
      </c>
      <c r="X185" s="25" t="str">
        <f t="shared" si="29"/>
        <v/>
      </c>
      <c r="Z185" s="25" t="str">
        <f t="shared" si="30"/>
        <v/>
      </c>
      <c r="AB185" s="25" t="str">
        <f>IF($B185="", "", IF(AND($B185&gt;='Client Report'!$BA$3, $B185&lt;='Client Report'!$BA$4), "X", ""))</f>
        <v/>
      </c>
      <c r="AC185" s="25" t="str">
        <f>IF($O185="", "", IF('Client Report'!$AG$3="", "X", IF(Expenses!$C185='Client Report'!$AG$3, "X", "")))</f>
        <v/>
      </c>
      <c r="AD185" s="66" t="str">
        <f t="shared" si="31"/>
        <v/>
      </c>
      <c r="AE185" s="25" t="str">
        <f>IF($AD185="", "", COUNTIF($AD$11:$AD$2510, "&lt;"&amp;$AD185)+1+COUNTIF($AD$11:$AD185, $AD185)-1)</f>
        <v/>
      </c>
      <c r="AF185" s="25" t="str">
        <f t="shared" si="32"/>
        <v/>
      </c>
    </row>
    <row r="186" spans="1:32" x14ac:dyDescent="0.25">
      <c r="A186" s="21"/>
      <c r="B186" s="80"/>
      <c r="C186" s="81"/>
      <c r="D186" s="82"/>
      <c r="E186" s="83"/>
      <c r="F186" s="83"/>
      <c r="G186" s="84"/>
      <c r="H186" s="85"/>
      <c r="I186" s="21"/>
      <c r="J186" s="39" t="str">
        <f t="shared" si="22"/>
        <v/>
      </c>
      <c r="K186" s="21"/>
      <c r="O186" s="25" t="str">
        <f t="shared" si="23"/>
        <v/>
      </c>
      <c r="P186" s="25" t="str">
        <f t="shared" si="24"/>
        <v/>
      </c>
      <c r="Q186" s="25" t="str">
        <f t="shared" si="25"/>
        <v/>
      </c>
      <c r="R186" s="25" t="str">
        <f>IF(COUNTIF($Q$11:$Q186, $Q186)&gt;1, "", $Q186)</f>
        <v/>
      </c>
      <c r="S186" s="58" t="str">
        <f t="shared" si="26"/>
        <v/>
      </c>
      <c r="T186" s="61" t="str">
        <f t="shared" si="27"/>
        <v/>
      </c>
      <c r="U186" s="58" t="str">
        <f t="shared" si="28"/>
        <v/>
      </c>
      <c r="W186" s="25" t="str">
        <f>IF(OR($P186="", NOT($U186="")), "", IF(COUNTIF($P$11:$P186, $P186)&gt;1, "", "X"))</f>
        <v/>
      </c>
      <c r="X186" s="25" t="str">
        <f t="shared" si="29"/>
        <v/>
      </c>
      <c r="Z186" s="25" t="str">
        <f t="shared" si="30"/>
        <v/>
      </c>
      <c r="AB186" s="25" t="str">
        <f>IF($B186="", "", IF(AND($B186&gt;='Client Report'!$BA$3, $B186&lt;='Client Report'!$BA$4), "X", ""))</f>
        <v/>
      </c>
      <c r="AC186" s="25" t="str">
        <f>IF($O186="", "", IF('Client Report'!$AG$3="", "X", IF(Expenses!$C186='Client Report'!$AG$3, "X", "")))</f>
        <v/>
      </c>
      <c r="AD186" s="66" t="str">
        <f t="shared" si="31"/>
        <v/>
      </c>
      <c r="AE186" s="25" t="str">
        <f>IF($AD186="", "", COUNTIF($AD$11:$AD$2510, "&lt;"&amp;$AD186)+1+COUNTIF($AD$11:$AD186, $AD186)-1)</f>
        <v/>
      </c>
      <c r="AF186" s="25" t="str">
        <f t="shared" si="32"/>
        <v/>
      </c>
    </row>
    <row r="187" spans="1:32" x14ac:dyDescent="0.25">
      <c r="A187" s="21"/>
      <c r="B187" s="80"/>
      <c r="C187" s="81"/>
      <c r="D187" s="82"/>
      <c r="E187" s="83"/>
      <c r="F187" s="83"/>
      <c r="G187" s="84"/>
      <c r="H187" s="85"/>
      <c r="I187" s="21"/>
      <c r="J187" s="39" t="str">
        <f t="shared" si="22"/>
        <v/>
      </c>
      <c r="K187" s="21"/>
      <c r="O187" s="25" t="str">
        <f t="shared" si="23"/>
        <v/>
      </c>
      <c r="P187" s="25" t="str">
        <f t="shared" si="24"/>
        <v/>
      </c>
      <c r="Q187" s="25" t="str">
        <f t="shared" si="25"/>
        <v/>
      </c>
      <c r="R187" s="25" t="str">
        <f>IF(COUNTIF($Q$11:$Q187, $Q187)&gt;1, "", $Q187)</f>
        <v/>
      </c>
      <c r="S187" s="58" t="str">
        <f t="shared" si="26"/>
        <v/>
      </c>
      <c r="T187" s="61" t="str">
        <f t="shared" si="27"/>
        <v/>
      </c>
      <c r="U187" s="58" t="str">
        <f t="shared" si="28"/>
        <v/>
      </c>
      <c r="W187" s="25" t="str">
        <f>IF(OR($P187="", NOT($U187="")), "", IF(COUNTIF($P$11:$P187, $P187)&gt;1, "", "X"))</f>
        <v/>
      </c>
      <c r="X187" s="25" t="str">
        <f t="shared" si="29"/>
        <v/>
      </c>
      <c r="Z187" s="25" t="str">
        <f t="shared" si="30"/>
        <v/>
      </c>
      <c r="AB187" s="25" t="str">
        <f>IF($B187="", "", IF(AND($B187&gt;='Client Report'!$BA$3, $B187&lt;='Client Report'!$BA$4), "X", ""))</f>
        <v/>
      </c>
      <c r="AC187" s="25" t="str">
        <f>IF($O187="", "", IF('Client Report'!$AG$3="", "X", IF(Expenses!$C187='Client Report'!$AG$3, "X", "")))</f>
        <v/>
      </c>
      <c r="AD187" s="66" t="str">
        <f t="shared" si="31"/>
        <v/>
      </c>
      <c r="AE187" s="25" t="str">
        <f>IF($AD187="", "", COUNTIF($AD$11:$AD$2510, "&lt;"&amp;$AD187)+1+COUNTIF($AD$11:$AD187, $AD187)-1)</f>
        <v/>
      </c>
      <c r="AF187" s="25" t="str">
        <f t="shared" si="32"/>
        <v/>
      </c>
    </row>
    <row r="188" spans="1:32" x14ac:dyDescent="0.25">
      <c r="A188" s="21"/>
      <c r="B188" s="80"/>
      <c r="C188" s="81"/>
      <c r="D188" s="82"/>
      <c r="E188" s="83"/>
      <c r="F188" s="83"/>
      <c r="G188" s="84"/>
      <c r="H188" s="85"/>
      <c r="I188" s="21"/>
      <c r="J188" s="39" t="str">
        <f t="shared" si="22"/>
        <v/>
      </c>
      <c r="K188" s="21"/>
      <c r="O188" s="25" t="str">
        <f t="shared" si="23"/>
        <v/>
      </c>
      <c r="P188" s="25" t="str">
        <f t="shared" si="24"/>
        <v/>
      </c>
      <c r="Q188" s="25" t="str">
        <f t="shared" si="25"/>
        <v/>
      </c>
      <c r="R188" s="25" t="str">
        <f>IF(COUNTIF($Q$11:$Q188, $Q188)&gt;1, "", $Q188)</f>
        <v/>
      </c>
      <c r="S188" s="58" t="str">
        <f t="shared" si="26"/>
        <v/>
      </c>
      <c r="T188" s="61" t="str">
        <f t="shared" si="27"/>
        <v/>
      </c>
      <c r="U188" s="58" t="str">
        <f t="shared" si="28"/>
        <v/>
      </c>
      <c r="W188" s="25" t="str">
        <f>IF(OR($P188="", NOT($U188="")), "", IF(COUNTIF($P$11:$P188, $P188)&gt;1, "", "X"))</f>
        <v/>
      </c>
      <c r="X188" s="25" t="str">
        <f t="shared" si="29"/>
        <v/>
      </c>
      <c r="Z188" s="25" t="str">
        <f t="shared" si="30"/>
        <v/>
      </c>
      <c r="AB188" s="25" t="str">
        <f>IF($B188="", "", IF(AND($B188&gt;='Client Report'!$BA$3, $B188&lt;='Client Report'!$BA$4), "X", ""))</f>
        <v/>
      </c>
      <c r="AC188" s="25" t="str">
        <f>IF($O188="", "", IF('Client Report'!$AG$3="", "X", IF(Expenses!$C188='Client Report'!$AG$3, "X", "")))</f>
        <v/>
      </c>
      <c r="AD188" s="66" t="str">
        <f t="shared" si="31"/>
        <v/>
      </c>
      <c r="AE188" s="25" t="str">
        <f>IF($AD188="", "", COUNTIF($AD$11:$AD$2510, "&lt;"&amp;$AD188)+1+COUNTIF($AD$11:$AD188, $AD188)-1)</f>
        <v/>
      </c>
      <c r="AF188" s="25" t="str">
        <f t="shared" si="32"/>
        <v/>
      </c>
    </row>
    <row r="189" spans="1:32" x14ac:dyDescent="0.25">
      <c r="A189" s="21"/>
      <c r="B189" s="80"/>
      <c r="C189" s="81"/>
      <c r="D189" s="82"/>
      <c r="E189" s="83"/>
      <c r="F189" s="83"/>
      <c r="G189" s="84"/>
      <c r="H189" s="85"/>
      <c r="I189" s="21"/>
      <c r="J189" s="39" t="str">
        <f t="shared" si="22"/>
        <v/>
      </c>
      <c r="K189" s="21"/>
      <c r="O189" s="25" t="str">
        <f t="shared" si="23"/>
        <v/>
      </c>
      <c r="P189" s="25" t="str">
        <f t="shared" si="24"/>
        <v/>
      </c>
      <c r="Q189" s="25" t="str">
        <f t="shared" si="25"/>
        <v/>
      </c>
      <c r="R189" s="25" t="str">
        <f>IF(COUNTIF($Q$11:$Q189, $Q189)&gt;1, "", $Q189)</f>
        <v/>
      </c>
      <c r="S189" s="58" t="str">
        <f t="shared" si="26"/>
        <v/>
      </c>
      <c r="T189" s="61" t="str">
        <f t="shared" si="27"/>
        <v/>
      </c>
      <c r="U189" s="58" t="str">
        <f t="shared" si="28"/>
        <v/>
      </c>
      <c r="W189" s="25" t="str">
        <f>IF(OR($P189="", NOT($U189="")), "", IF(COUNTIF($P$11:$P189, $P189)&gt;1, "", "X"))</f>
        <v/>
      </c>
      <c r="X189" s="25" t="str">
        <f t="shared" si="29"/>
        <v/>
      </c>
      <c r="Z189" s="25" t="str">
        <f t="shared" si="30"/>
        <v/>
      </c>
      <c r="AB189" s="25" t="str">
        <f>IF($B189="", "", IF(AND($B189&gt;='Client Report'!$BA$3, $B189&lt;='Client Report'!$BA$4), "X", ""))</f>
        <v/>
      </c>
      <c r="AC189" s="25" t="str">
        <f>IF($O189="", "", IF('Client Report'!$AG$3="", "X", IF(Expenses!$C189='Client Report'!$AG$3, "X", "")))</f>
        <v/>
      </c>
      <c r="AD189" s="66" t="str">
        <f t="shared" si="31"/>
        <v/>
      </c>
      <c r="AE189" s="25" t="str">
        <f>IF($AD189="", "", COUNTIF($AD$11:$AD$2510, "&lt;"&amp;$AD189)+1+COUNTIF($AD$11:$AD189, $AD189)-1)</f>
        <v/>
      </c>
      <c r="AF189" s="25" t="str">
        <f t="shared" si="32"/>
        <v/>
      </c>
    </row>
    <row r="190" spans="1:32" x14ac:dyDescent="0.25">
      <c r="A190" s="21"/>
      <c r="B190" s="80"/>
      <c r="C190" s="81"/>
      <c r="D190" s="82"/>
      <c r="E190" s="83"/>
      <c r="F190" s="83"/>
      <c r="G190" s="84"/>
      <c r="H190" s="85"/>
      <c r="I190" s="21"/>
      <c r="J190" s="39" t="str">
        <f t="shared" si="22"/>
        <v/>
      </c>
      <c r="K190" s="21"/>
      <c r="O190" s="25" t="str">
        <f t="shared" si="23"/>
        <v/>
      </c>
      <c r="P190" s="25" t="str">
        <f t="shared" si="24"/>
        <v/>
      </c>
      <c r="Q190" s="25" t="str">
        <f t="shared" si="25"/>
        <v/>
      </c>
      <c r="R190" s="25" t="str">
        <f>IF(COUNTIF($Q$11:$Q190, $Q190)&gt;1, "", $Q190)</f>
        <v/>
      </c>
      <c r="S190" s="58" t="str">
        <f t="shared" si="26"/>
        <v/>
      </c>
      <c r="T190" s="61" t="str">
        <f t="shared" si="27"/>
        <v/>
      </c>
      <c r="U190" s="58" t="str">
        <f t="shared" si="28"/>
        <v/>
      </c>
      <c r="W190" s="25" t="str">
        <f>IF(OR($P190="", NOT($U190="")), "", IF(COUNTIF($P$11:$P190, $P190)&gt;1, "", "X"))</f>
        <v/>
      </c>
      <c r="X190" s="25" t="str">
        <f t="shared" si="29"/>
        <v/>
      </c>
      <c r="Z190" s="25" t="str">
        <f t="shared" si="30"/>
        <v/>
      </c>
      <c r="AB190" s="25" t="str">
        <f>IF($B190="", "", IF(AND($B190&gt;='Client Report'!$BA$3, $B190&lt;='Client Report'!$BA$4), "X", ""))</f>
        <v/>
      </c>
      <c r="AC190" s="25" t="str">
        <f>IF($O190="", "", IF('Client Report'!$AG$3="", "X", IF(Expenses!$C190='Client Report'!$AG$3, "X", "")))</f>
        <v/>
      </c>
      <c r="AD190" s="66" t="str">
        <f t="shared" si="31"/>
        <v/>
      </c>
      <c r="AE190" s="25" t="str">
        <f>IF($AD190="", "", COUNTIF($AD$11:$AD$2510, "&lt;"&amp;$AD190)+1+COUNTIF($AD$11:$AD190, $AD190)-1)</f>
        <v/>
      </c>
      <c r="AF190" s="25" t="str">
        <f t="shared" si="32"/>
        <v/>
      </c>
    </row>
    <row r="191" spans="1:32" x14ac:dyDescent="0.25">
      <c r="A191" s="21"/>
      <c r="B191" s="80"/>
      <c r="C191" s="81"/>
      <c r="D191" s="82"/>
      <c r="E191" s="83"/>
      <c r="F191" s="83"/>
      <c r="G191" s="84"/>
      <c r="H191" s="85"/>
      <c r="I191" s="21"/>
      <c r="J191" s="39" t="str">
        <f t="shared" si="22"/>
        <v/>
      </c>
      <c r="K191" s="21"/>
      <c r="O191" s="25" t="str">
        <f t="shared" si="23"/>
        <v/>
      </c>
      <c r="P191" s="25" t="str">
        <f t="shared" si="24"/>
        <v/>
      </c>
      <c r="Q191" s="25" t="str">
        <f t="shared" si="25"/>
        <v/>
      </c>
      <c r="R191" s="25" t="str">
        <f>IF(COUNTIF($Q$11:$Q191, $Q191)&gt;1, "", $Q191)</f>
        <v/>
      </c>
      <c r="S191" s="58" t="str">
        <f t="shared" si="26"/>
        <v/>
      </c>
      <c r="T191" s="61" t="str">
        <f t="shared" si="27"/>
        <v/>
      </c>
      <c r="U191" s="58" t="str">
        <f t="shared" si="28"/>
        <v/>
      </c>
      <c r="W191" s="25" t="str">
        <f>IF(OR($P191="", NOT($U191="")), "", IF(COUNTIF($P$11:$P191, $P191)&gt;1, "", "X"))</f>
        <v/>
      </c>
      <c r="X191" s="25" t="str">
        <f t="shared" si="29"/>
        <v/>
      </c>
      <c r="Z191" s="25" t="str">
        <f t="shared" si="30"/>
        <v/>
      </c>
      <c r="AB191" s="25" t="str">
        <f>IF($B191="", "", IF(AND($B191&gt;='Client Report'!$BA$3, $B191&lt;='Client Report'!$BA$4), "X", ""))</f>
        <v/>
      </c>
      <c r="AC191" s="25" t="str">
        <f>IF($O191="", "", IF('Client Report'!$AG$3="", "X", IF(Expenses!$C191='Client Report'!$AG$3, "X", "")))</f>
        <v/>
      </c>
      <c r="AD191" s="66" t="str">
        <f t="shared" si="31"/>
        <v/>
      </c>
      <c r="AE191" s="25" t="str">
        <f>IF($AD191="", "", COUNTIF($AD$11:$AD$2510, "&lt;"&amp;$AD191)+1+COUNTIF($AD$11:$AD191, $AD191)-1)</f>
        <v/>
      </c>
      <c r="AF191" s="25" t="str">
        <f t="shared" si="32"/>
        <v/>
      </c>
    </row>
    <row r="192" spans="1:32" x14ac:dyDescent="0.25">
      <c r="A192" s="21"/>
      <c r="B192" s="80"/>
      <c r="C192" s="81"/>
      <c r="D192" s="82"/>
      <c r="E192" s="83"/>
      <c r="F192" s="83"/>
      <c r="G192" s="84"/>
      <c r="H192" s="85"/>
      <c r="I192" s="21"/>
      <c r="J192" s="39" t="str">
        <f t="shared" si="22"/>
        <v/>
      </c>
      <c r="K192" s="21"/>
      <c r="O192" s="25" t="str">
        <f t="shared" si="23"/>
        <v/>
      </c>
      <c r="P192" s="25" t="str">
        <f t="shared" si="24"/>
        <v/>
      </c>
      <c r="Q192" s="25" t="str">
        <f t="shared" si="25"/>
        <v/>
      </c>
      <c r="R192" s="25" t="str">
        <f>IF(COUNTIF($Q$11:$Q192, $Q192)&gt;1, "", $Q192)</f>
        <v/>
      </c>
      <c r="S192" s="58" t="str">
        <f t="shared" si="26"/>
        <v/>
      </c>
      <c r="T192" s="61" t="str">
        <f t="shared" si="27"/>
        <v/>
      </c>
      <c r="U192" s="58" t="str">
        <f t="shared" si="28"/>
        <v/>
      </c>
      <c r="W192" s="25" t="str">
        <f>IF(OR($P192="", NOT($U192="")), "", IF(COUNTIF($P$11:$P192, $P192)&gt;1, "", "X"))</f>
        <v/>
      </c>
      <c r="X192" s="25" t="str">
        <f t="shared" si="29"/>
        <v/>
      </c>
      <c r="Z192" s="25" t="str">
        <f t="shared" si="30"/>
        <v/>
      </c>
      <c r="AB192" s="25" t="str">
        <f>IF($B192="", "", IF(AND($B192&gt;='Client Report'!$BA$3, $B192&lt;='Client Report'!$BA$4), "X", ""))</f>
        <v/>
      </c>
      <c r="AC192" s="25" t="str">
        <f>IF($O192="", "", IF('Client Report'!$AG$3="", "X", IF(Expenses!$C192='Client Report'!$AG$3, "X", "")))</f>
        <v/>
      </c>
      <c r="AD192" s="66" t="str">
        <f t="shared" si="31"/>
        <v/>
      </c>
      <c r="AE192" s="25" t="str">
        <f>IF($AD192="", "", COUNTIF($AD$11:$AD$2510, "&lt;"&amp;$AD192)+1+COUNTIF($AD$11:$AD192, $AD192)-1)</f>
        <v/>
      </c>
      <c r="AF192" s="25" t="str">
        <f t="shared" si="32"/>
        <v/>
      </c>
    </row>
    <row r="193" spans="1:32" x14ac:dyDescent="0.25">
      <c r="A193" s="21"/>
      <c r="B193" s="80"/>
      <c r="C193" s="81"/>
      <c r="D193" s="82"/>
      <c r="E193" s="83"/>
      <c r="F193" s="83"/>
      <c r="G193" s="84"/>
      <c r="H193" s="85"/>
      <c r="I193" s="21"/>
      <c r="J193" s="39" t="str">
        <f t="shared" si="22"/>
        <v/>
      </c>
      <c r="K193" s="21"/>
      <c r="O193" s="25" t="str">
        <f t="shared" si="23"/>
        <v/>
      </c>
      <c r="P193" s="25" t="str">
        <f t="shared" si="24"/>
        <v/>
      </c>
      <c r="Q193" s="25" t="str">
        <f t="shared" si="25"/>
        <v/>
      </c>
      <c r="R193" s="25" t="str">
        <f>IF(COUNTIF($Q$11:$Q193, $Q193)&gt;1, "", $Q193)</f>
        <v/>
      </c>
      <c r="S193" s="58" t="str">
        <f t="shared" si="26"/>
        <v/>
      </c>
      <c r="T193" s="61" t="str">
        <f t="shared" si="27"/>
        <v/>
      </c>
      <c r="U193" s="58" t="str">
        <f t="shared" si="28"/>
        <v/>
      </c>
      <c r="W193" s="25" t="str">
        <f>IF(OR($P193="", NOT($U193="")), "", IF(COUNTIF($P$11:$P193, $P193)&gt;1, "", "X"))</f>
        <v/>
      </c>
      <c r="X193" s="25" t="str">
        <f t="shared" si="29"/>
        <v/>
      </c>
      <c r="Z193" s="25" t="str">
        <f t="shared" si="30"/>
        <v/>
      </c>
      <c r="AB193" s="25" t="str">
        <f>IF($B193="", "", IF(AND($B193&gt;='Client Report'!$BA$3, $B193&lt;='Client Report'!$BA$4), "X", ""))</f>
        <v/>
      </c>
      <c r="AC193" s="25" t="str">
        <f>IF($O193="", "", IF('Client Report'!$AG$3="", "X", IF(Expenses!$C193='Client Report'!$AG$3, "X", "")))</f>
        <v/>
      </c>
      <c r="AD193" s="66" t="str">
        <f t="shared" si="31"/>
        <v/>
      </c>
      <c r="AE193" s="25" t="str">
        <f>IF($AD193="", "", COUNTIF($AD$11:$AD$2510, "&lt;"&amp;$AD193)+1+COUNTIF($AD$11:$AD193, $AD193)-1)</f>
        <v/>
      </c>
      <c r="AF193" s="25" t="str">
        <f t="shared" si="32"/>
        <v/>
      </c>
    </row>
    <row r="194" spans="1:32" x14ac:dyDescent="0.25">
      <c r="A194" s="21"/>
      <c r="B194" s="80"/>
      <c r="C194" s="81"/>
      <c r="D194" s="82"/>
      <c r="E194" s="83"/>
      <c r="F194" s="83"/>
      <c r="G194" s="84"/>
      <c r="H194" s="85"/>
      <c r="I194" s="21"/>
      <c r="J194" s="39" t="str">
        <f t="shared" si="22"/>
        <v/>
      </c>
      <c r="K194" s="21"/>
      <c r="O194" s="25" t="str">
        <f t="shared" si="23"/>
        <v/>
      </c>
      <c r="P194" s="25" t="str">
        <f t="shared" si="24"/>
        <v/>
      </c>
      <c r="Q194" s="25" t="str">
        <f t="shared" si="25"/>
        <v/>
      </c>
      <c r="R194" s="25" t="str">
        <f>IF(COUNTIF($Q$11:$Q194, $Q194)&gt;1, "", $Q194)</f>
        <v/>
      </c>
      <c r="S194" s="58" t="str">
        <f t="shared" si="26"/>
        <v/>
      </c>
      <c r="T194" s="61" t="str">
        <f t="shared" si="27"/>
        <v/>
      </c>
      <c r="U194" s="58" t="str">
        <f t="shared" si="28"/>
        <v/>
      </c>
      <c r="W194" s="25" t="str">
        <f>IF(OR($P194="", NOT($U194="")), "", IF(COUNTIF($P$11:$P194, $P194)&gt;1, "", "X"))</f>
        <v/>
      </c>
      <c r="X194" s="25" t="str">
        <f t="shared" si="29"/>
        <v/>
      </c>
      <c r="Z194" s="25" t="str">
        <f t="shared" si="30"/>
        <v/>
      </c>
      <c r="AB194" s="25" t="str">
        <f>IF($B194="", "", IF(AND($B194&gt;='Client Report'!$BA$3, $B194&lt;='Client Report'!$BA$4), "X", ""))</f>
        <v/>
      </c>
      <c r="AC194" s="25" t="str">
        <f>IF($O194="", "", IF('Client Report'!$AG$3="", "X", IF(Expenses!$C194='Client Report'!$AG$3, "X", "")))</f>
        <v/>
      </c>
      <c r="AD194" s="66" t="str">
        <f t="shared" si="31"/>
        <v/>
      </c>
      <c r="AE194" s="25" t="str">
        <f>IF($AD194="", "", COUNTIF($AD$11:$AD$2510, "&lt;"&amp;$AD194)+1+COUNTIF($AD$11:$AD194, $AD194)-1)</f>
        <v/>
      </c>
      <c r="AF194" s="25" t="str">
        <f t="shared" si="32"/>
        <v/>
      </c>
    </row>
    <row r="195" spans="1:32" x14ac:dyDescent="0.25">
      <c r="A195" s="21"/>
      <c r="B195" s="80"/>
      <c r="C195" s="81"/>
      <c r="D195" s="82"/>
      <c r="E195" s="83"/>
      <c r="F195" s="83"/>
      <c r="G195" s="84"/>
      <c r="H195" s="85"/>
      <c r="I195" s="21"/>
      <c r="J195" s="39" t="str">
        <f t="shared" si="22"/>
        <v/>
      </c>
      <c r="K195" s="21"/>
      <c r="O195" s="25" t="str">
        <f t="shared" si="23"/>
        <v/>
      </c>
      <c r="P195" s="25" t="str">
        <f t="shared" si="24"/>
        <v/>
      </c>
      <c r="Q195" s="25" t="str">
        <f t="shared" si="25"/>
        <v/>
      </c>
      <c r="R195" s="25" t="str">
        <f>IF(COUNTIF($Q$11:$Q195, $Q195)&gt;1, "", $Q195)</f>
        <v/>
      </c>
      <c r="S195" s="58" t="str">
        <f t="shared" si="26"/>
        <v/>
      </c>
      <c r="T195" s="61" t="str">
        <f t="shared" si="27"/>
        <v/>
      </c>
      <c r="U195" s="58" t="str">
        <f t="shared" si="28"/>
        <v/>
      </c>
      <c r="W195" s="25" t="str">
        <f>IF(OR($P195="", NOT($U195="")), "", IF(COUNTIF($P$11:$P195, $P195)&gt;1, "", "X"))</f>
        <v/>
      </c>
      <c r="X195" s="25" t="str">
        <f t="shared" si="29"/>
        <v/>
      </c>
      <c r="Z195" s="25" t="str">
        <f t="shared" si="30"/>
        <v/>
      </c>
      <c r="AB195" s="25" t="str">
        <f>IF($B195="", "", IF(AND($B195&gt;='Client Report'!$BA$3, $B195&lt;='Client Report'!$BA$4), "X", ""))</f>
        <v/>
      </c>
      <c r="AC195" s="25" t="str">
        <f>IF($O195="", "", IF('Client Report'!$AG$3="", "X", IF(Expenses!$C195='Client Report'!$AG$3, "X", "")))</f>
        <v/>
      </c>
      <c r="AD195" s="66" t="str">
        <f t="shared" si="31"/>
        <v/>
      </c>
      <c r="AE195" s="25" t="str">
        <f>IF($AD195="", "", COUNTIF($AD$11:$AD$2510, "&lt;"&amp;$AD195)+1+COUNTIF($AD$11:$AD195, $AD195)-1)</f>
        <v/>
      </c>
      <c r="AF195" s="25" t="str">
        <f t="shared" si="32"/>
        <v/>
      </c>
    </row>
    <row r="196" spans="1:32" x14ac:dyDescent="0.25">
      <c r="A196" s="21"/>
      <c r="B196" s="80"/>
      <c r="C196" s="81"/>
      <c r="D196" s="82"/>
      <c r="E196" s="83"/>
      <c r="F196" s="83"/>
      <c r="G196" s="84"/>
      <c r="H196" s="85"/>
      <c r="I196" s="21"/>
      <c r="J196" s="39" t="str">
        <f t="shared" si="22"/>
        <v/>
      </c>
      <c r="K196" s="21"/>
      <c r="O196" s="25" t="str">
        <f t="shared" si="23"/>
        <v/>
      </c>
      <c r="P196" s="25" t="str">
        <f t="shared" si="24"/>
        <v/>
      </c>
      <c r="Q196" s="25" t="str">
        <f t="shared" si="25"/>
        <v/>
      </c>
      <c r="R196" s="25" t="str">
        <f>IF(COUNTIF($Q$11:$Q196, $Q196)&gt;1, "", $Q196)</f>
        <v/>
      </c>
      <c r="S196" s="58" t="str">
        <f t="shared" si="26"/>
        <v/>
      </c>
      <c r="T196" s="61" t="str">
        <f t="shared" si="27"/>
        <v/>
      </c>
      <c r="U196" s="58" t="str">
        <f t="shared" si="28"/>
        <v/>
      </c>
      <c r="W196" s="25" t="str">
        <f>IF(OR($P196="", NOT($U196="")), "", IF(COUNTIF($P$11:$P196, $P196)&gt;1, "", "X"))</f>
        <v/>
      </c>
      <c r="X196" s="25" t="str">
        <f t="shared" si="29"/>
        <v/>
      </c>
      <c r="Z196" s="25" t="str">
        <f t="shared" si="30"/>
        <v/>
      </c>
      <c r="AB196" s="25" t="str">
        <f>IF($B196="", "", IF(AND($B196&gt;='Client Report'!$BA$3, $B196&lt;='Client Report'!$BA$4), "X", ""))</f>
        <v/>
      </c>
      <c r="AC196" s="25" t="str">
        <f>IF($O196="", "", IF('Client Report'!$AG$3="", "X", IF(Expenses!$C196='Client Report'!$AG$3, "X", "")))</f>
        <v/>
      </c>
      <c r="AD196" s="66" t="str">
        <f t="shared" si="31"/>
        <v/>
      </c>
      <c r="AE196" s="25" t="str">
        <f>IF($AD196="", "", COUNTIF($AD$11:$AD$2510, "&lt;"&amp;$AD196)+1+COUNTIF($AD$11:$AD196, $AD196)-1)</f>
        <v/>
      </c>
      <c r="AF196" s="25" t="str">
        <f t="shared" si="32"/>
        <v/>
      </c>
    </row>
    <row r="197" spans="1:32" x14ac:dyDescent="0.25">
      <c r="A197" s="21"/>
      <c r="B197" s="80"/>
      <c r="C197" s="81"/>
      <c r="D197" s="82"/>
      <c r="E197" s="83"/>
      <c r="F197" s="83"/>
      <c r="G197" s="84"/>
      <c r="H197" s="85"/>
      <c r="I197" s="21"/>
      <c r="J197" s="39" t="str">
        <f t="shared" si="22"/>
        <v/>
      </c>
      <c r="K197" s="21"/>
      <c r="O197" s="25" t="str">
        <f t="shared" si="23"/>
        <v/>
      </c>
      <c r="P197" s="25" t="str">
        <f t="shared" si="24"/>
        <v/>
      </c>
      <c r="Q197" s="25" t="str">
        <f t="shared" si="25"/>
        <v/>
      </c>
      <c r="R197" s="25" t="str">
        <f>IF(COUNTIF($Q$11:$Q197, $Q197)&gt;1, "", $Q197)</f>
        <v/>
      </c>
      <c r="S197" s="58" t="str">
        <f t="shared" si="26"/>
        <v/>
      </c>
      <c r="T197" s="61" t="str">
        <f t="shared" si="27"/>
        <v/>
      </c>
      <c r="U197" s="58" t="str">
        <f t="shared" si="28"/>
        <v/>
      </c>
      <c r="W197" s="25" t="str">
        <f>IF(OR($P197="", NOT($U197="")), "", IF(COUNTIF($P$11:$P197, $P197)&gt;1, "", "X"))</f>
        <v/>
      </c>
      <c r="X197" s="25" t="str">
        <f t="shared" si="29"/>
        <v/>
      </c>
      <c r="Z197" s="25" t="str">
        <f t="shared" si="30"/>
        <v/>
      </c>
      <c r="AB197" s="25" t="str">
        <f>IF($B197="", "", IF(AND($B197&gt;='Client Report'!$BA$3, $B197&lt;='Client Report'!$BA$4), "X", ""))</f>
        <v/>
      </c>
      <c r="AC197" s="25" t="str">
        <f>IF($O197="", "", IF('Client Report'!$AG$3="", "X", IF(Expenses!$C197='Client Report'!$AG$3, "X", "")))</f>
        <v/>
      </c>
      <c r="AD197" s="66" t="str">
        <f t="shared" si="31"/>
        <v/>
      </c>
      <c r="AE197" s="25" t="str">
        <f>IF($AD197="", "", COUNTIF($AD$11:$AD$2510, "&lt;"&amp;$AD197)+1+COUNTIF($AD$11:$AD197, $AD197)-1)</f>
        <v/>
      </c>
      <c r="AF197" s="25" t="str">
        <f t="shared" si="32"/>
        <v/>
      </c>
    </row>
    <row r="198" spans="1:32" x14ac:dyDescent="0.25">
      <c r="A198" s="21"/>
      <c r="B198" s="80"/>
      <c r="C198" s="81"/>
      <c r="D198" s="82"/>
      <c r="E198" s="83"/>
      <c r="F198" s="83"/>
      <c r="G198" s="84"/>
      <c r="H198" s="85"/>
      <c r="I198" s="21"/>
      <c r="J198" s="39" t="str">
        <f t="shared" si="22"/>
        <v/>
      </c>
      <c r="K198" s="21"/>
      <c r="O198" s="25" t="str">
        <f t="shared" si="23"/>
        <v/>
      </c>
      <c r="P198" s="25" t="str">
        <f t="shared" si="24"/>
        <v/>
      </c>
      <c r="Q198" s="25" t="str">
        <f t="shared" si="25"/>
        <v/>
      </c>
      <c r="R198" s="25" t="str">
        <f>IF(COUNTIF($Q$11:$Q198, $Q198)&gt;1, "", $Q198)</f>
        <v/>
      </c>
      <c r="S198" s="58" t="str">
        <f t="shared" si="26"/>
        <v/>
      </c>
      <c r="T198" s="61" t="str">
        <f t="shared" si="27"/>
        <v/>
      </c>
      <c r="U198" s="58" t="str">
        <f t="shared" si="28"/>
        <v/>
      </c>
      <c r="W198" s="25" t="str">
        <f>IF(OR($P198="", NOT($U198="")), "", IF(COUNTIF($P$11:$P198, $P198)&gt;1, "", "X"))</f>
        <v/>
      </c>
      <c r="X198" s="25" t="str">
        <f t="shared" si="29"/>
        <v/>
      </c>
      <c r="Z198" s="25" t="str">
        <f t="shared" si="30"/>
        <v/>
      </c>
      <c r="AB198" s="25" t="str">
        <f>IF($B198="", "", IF(AND($B198&gt;='Client Report'!$BA$3, $B198&lt;='Client Report'!$BA$4), "X", ""))</f>
        <v/>
      </c>
      <c r="AC198" s="25" t="str">
        <f>IF($O198="", "", IF('Client Report'!$AG$3="", "X", IF(Expenses!$C198='Client Report'!$AG$3, "X", "")))</f>
        <v/>
      </c>
      <c r="AD198" s="66" t="str">
        <f t="shared" si="31"/>
        <v/>
      </c>
      <c r="AE198" s="25" t="str">
        <f>IF($AD198="", "", COUNTIF($AD$11:$AD$2510, "&lt;"&amp;$AD198)+1+COUNTIF($AD$11:$AD198, $AD198)-1)</f>
        <v/>
      </c>
      <c r="AF198" s="25" t="str">
        <f t="shared" si="32"/>
        <v/>
      </c>
    </row>
    <row r="199" spans="1:32" x14ac:dyDescent="0.25">
      <c r="A199" s="21"/>
      <c r="B199" s="80"/>
      <c r="C199" s="81"/>
      <c r="D199" s="82"/>
      <c r="E199" s="83"/>
      <c r="F199" s="83"/>
      <c r="G199" s="84"/>
      <c r="H199" s="85"/>
      <c r="I199" s="21"/>
      <c r="J199" s="39" t="str">
        <f t="shared" si="22"/>
        <v/>
      </c>
      <c r="K199" s="21"/>
      <c r="O199" s="25" t="str">
        <f t="shared" si="23"/>
        <v/>
      </c>
      <c r="P199" s="25" t="str">
        <f t="shared" si="24"/>
        <v/>
      </c>
      <c r="Q199" s="25" t="str">
        <f t="shared" si="25"/>
        <v/>
      </c>
      <c r="R199" s="25" t="str">
        <f>IF(COUNTIF($Q$11:$Q199, $Q199)&gt;1, "", $Q199)</f>
        <v/>
      </c>
      <c r="S199" s="58" t="str">
        <f t="shared" si="26"/>
        <v/>
      </c>
      <c r="T199" s="61" t="str">
        <f t="shared" si="27"/>
        <v/>
      </c>
      <c r="U199" s="58" t="str">
        <f t="shared" si="28"/>
        <v/>
      </c>
      <c r="W199" s="25" t="str">
        <f>IF(OR($P199="", NOT($U199="")), "", IF(COUNTIF($P$11:$P199, $P199)&gt;1, "", "X"))</f>
        <v/>
      </c>
      <c r="X199" s="25" t="str">
        <f t="shared" si="29"/>
        <v/>
      </c>
      <c r="Z199" s="25" t="str">
        <f t="shared" si="30"/>
        <v/>
      </c>
      <c r="AB199" s="25" t="str">
        <f>IF($B199="", "", IF(AND($B199&gt;='Client Report'!$BA$3, $B199&lt;='Client Report'!$BA$4), "X", ""))</f>
        <v/>
      </c>
      <c r="AC199" s="25" t="str">
        <f>IF($O199="", "", IF('Client Report'!$AG$3="", "X", IF(Expenses!$C199='Client Report'!$AG$3, "X", "")))</f>
        <v/>
      </c>
      <c r="AD199" s="66" t="str">
        <f t="shared" si="31"/>
        <v/>
      </c>
      <c r="AE199" s="25" t="str">
        <f>IF($AD199="", "", COUNTIF($AD$11:$AD$2510, "&lt;"&amp;$AD199)+1+COUNTIF($AD$11:$AD199, $AD199)-1)</f>
        <v/>
      </c>
      <c r="AF199" s="25" t="str">
        <f t="shared" si="32"/>
        <v/>
      </c>
    </row>
    <row r="200" spans="1:32" x14ac:dyDescent="0.25">
      <c r="A200" s="21"/>
      <c r="B200" s="80"/>
      <c r="C200" s="81"/>
      <c r="D200" s="82"/>
      <c r="E200" s="83"/>
      <c r="F200" s="83"/>
      <c r="G200" s="84"/>
      <c r="H200" s="85"/>
      <c r="I200" s="21"/>
      <c r="J200" s="39" t="str">
        <f t="shared" si="22"/>
        <v/>
      </c>
      <c r="K200" s="21"/>
      <c r="O200" s="25" t="str">
        <f t="shared" si="23"/>
        <v/>
      </c>
      <c r="P200" s="25" t="str">
        <f t="shared" si="24"/>
        <v/>
      </c>
      <c r="Q200" s="25" t="str">
        <f t="shared" si="25"/>
        <v/>
      </c>
      <c r="R200" s="25" t="str">
        <f>IF(COUNTIF($Q$11:$Q200, $Q200)&gt;1, "", $Q200)</f>
        <v/>
      </c>
      <c r="S200" s="58" t="str">
        <f t="shared" si="26"/>
        <v/>
      </c>
      <c r="T200" s="61" t="str">
        <f t="shared" si="27"/>
        <v/>
      </c>
      <c r="U200" s="58" t="str">
        <f t="shared" si="28"/>
        <v/>
      </c>
      <c r="W200" s="25" t="str">
        <f>IF(OR($P200="", NOT($U200="")), "", IF(COUNTIF($P$11:$P200, $P200)&gt;1, "", "X"))</f>
        <v/>
      </c>
      <c r="X200" s="25" t="str">
        <f t="shared" si="29"/>
        <v/>
      </c>
      <c r="Z200" s="25" t="str">
        <f t="shared" si="30"/>
        <v/>
      </c>
      <c r="AB200" s="25" t="str">
        <f>IF($B200="", "", IF(AND($B200&gt;='Client Report'!$BA$3, $B200&lt;='Client Report'!$BA$4), "X", ""))</f>
        <v/>
      </c>
      <c r="AC200" s="25" t="str">
        <f>IF($O200="", "", IF('Client Report'!$AG$3="", "X", IF(Expenses!$C200='Client Report'!$AG$3, "X", "")))</f>
        <v/>
      </c>
      <c r="AD200" s="66" t="str">
        <f t="shared" si="31"/>
        <v/>
      </c>
      <c r="AE200" s="25" t="str">
        <f>IF($AD200="", "", COUNTIF($AD$11:$AD$2510, "&lt;"&amp;$AD200)+1+COUNTIF($AD$11:$AD200, $AD200)-1)</f>
        <v/>
      </c>
      <c r="AF200" s="25" t="str">
        <f t="shared" si="32"/>
        <v/>
      </c>
    </row>
    <row r="201" spans="1:32" x14ac:dyDescent="0.25">
      <c r="A201" s="21"/>
      <c r="B201" s="80"/>
      <c r="C201" s="81"/>
      <c r="D201" s="82"/>
      <c r="E201" s="83"/>
      <c r="F201" s="83"/>
      <c r="G201" s="84"/>
      <c r="H201" s="85"/>
      <c r="I201" s="21"/>
      <c r="J201" s="39" t="str">
        <f t="shared" si="22"/>
        <v/>
      </c>
      <c r="K201" s="21"/>
      <c r="O201" s="25" t="str">
        <f t="shared" si="23"/>
        <v/>
      </c>
      <c r="P201" s="25" t="str">
        <f t="shared" si="24"/>
        <v/>
      </c>
      <c r="Q201" s="25" t="str">
        <f t="shared" si="25"/>
        <v/>
      </c>
      <c r="R201" s="25" t="str">
        <f>IF(COUNTIF($Q$11:$Q201, $Q201)&gt;1, "", $Q201)</f>
        <v/>
      </c>
      <c r="S201" s="58" t="str">
        <f t="shared" si="26"/>
        <v/>
      </c>
      <c r="T201" s="61" t="str">
        <f t="shared" si="27"/>
        <v/>
      </c>
      <c r="U201" s="58" t="str">
        <f t="shared" si="28"/>
        <v/>
      </c>
      <c r="W201" s="25" t="str">
        <f>IF(OR($P201="", NOT($U201="")), "", IF(COUNTIF($P$11:$P201, $P201)&gt;1, "", "X"))</f>
        <v/>
      </c>
      <c r="X201" s="25" t="str">
        <f t="shared" si="29"/>
        <v/>
      </c>
      <c r="Z201" s="25" t="str">
        <f t="shared" si="30"/>
        <v/>
      </c>
      <c r="AB201" s="25" t="str">
        <f>IF($B201="", "", IF(AND($B201&gt;='Client Report'!$BA$3, $B201&lt;='Client Report'!$BA$4), "X", ""))</f>
        <v/>
      </c>
      <c r="AC201" s="25" t="str">
        <f>IF($O201="", "", IF('Client Report'!$AG$3="", "X", IF(Expenses!$C201='Client Report'!$AG$3, "X", "")))</f>
        <v/>
      </c>
      <c r="AD201" s="66" t="str">
        <f t="shared" si="31"/>
        <v/>
      </c>
      <c r="AE201" s="25" t="str">
        <f>IF($AD201="", "", COUNTIF($AD$11:$AD$2510, "&lt;"&amp;$AD201)+1+COUNTIF($AD$11:$AD201, $AD201)-1)</f>
        <v/>
      </c>
      <c r="AF201" s="25" t="str">
        <f t="shared" si="32"/>
        <v/>
      </c>
    </row>
    <row r="202" spans="1:32" x14ac:dyDescent="0.25">
      <c r="A202" s="21"/>
      <c r="B202" s="80"/>
      <c r="C202" s="81"/>
      <c r="D202" s="82"/>
      <c r="E202" s="83"/>
      <c r="F202" s="83"/>
      <c r="G202" s="84"/>
      <c r="H202" s="85"/>
      <c r="I202" s="21"/>
      <c r="J202" s="39" t="str">
        <f t="shared" si="22"/>
        <v/>
      </c>
      <c r="K202" s="21"/>
      <c r="O202" s="25" t="str">
        <f t="shared" si="23"/>
        <v/>
      </c>
      <c r="P202" s="25" t="str">
        <f t="shared" si="24"/>
        <v/>
      </c>
      <c r="Q202" s="25" t="str">
        <f t="shared" si="25"/>
        <v/>
      </c>
      <c r="R202" s="25" t="str">
        <f>IF(COUNTIF($Q$11:$Q202, $Q202)&gt;1, "", $Q202)</f>
        <v/>
      </c>
      <c r="S202" s="58" t="str">
        <f t="shared" si="26"/>
        <v/>
      </c>
      <c r="T202" s="61" t="str">
        <f t="shared" si="27"/>
        <v/>
      </c>
      <c r="U202" s="58" t="str">
        <f t="shared" si="28"/>
        <v/>
      </c>
      <c r="W202" s="25" t="str">
        <f>IF(OR($P202="", NOT($U202="")), "", IF(COUNTIF($P$11:$P202, $P202)&gt;1, "", "X"))</f>
        <v/>
      </c>
      <c r="X202" s="25" t="str">
        <f t="shared" si="29"/>
        <v/>
      </c>
      <c r="Z202" s="25" t="str">
        <f t="shared" si="30"/>
        <v/>
      </c>
      <c r="AB202" s="25" t="str">
        <f>IF($B202="", "", IF(AND($B202&gt;='Client Report'!$BA$3, $B202&lt;='Client Report'!$BA$4), "X", ""))</f>
        <v/>
      </c>
      <c r="AC202" s="25" t="str">
        <f>IF($O202="", "", IF('Client Report'!$AG$3="", "X", IF(Expenses!$C202='Client Report'!$AG$3, "X", "")))</f>
        <v/>
      </c>
      <c r="AD202" s="66" t="str">
        <f t="shared" si="31"/>
        <v/>
      </c>
      <c r="AE202" s="25" t="str">
        <f>IF($AD202="", "", COUNTIF($AD$11:$AD$2510, "&lt;"&amp;$AD202)+1+COUNTIF($AD$11:$AD202, $AD202)-1)</f>
        <v/>
      </c>
      <c r="AF202" s="25" t="str">
        <f t="shared" si="32"/>
        <v/>
      </c>
    </row>
    <row r="203" spans="1:32" x14ac:dyDescent="0.25">
      <c r="A203" s="21"/>
      <c r="B203" s="80"/>
      <c r="C203" s="81"/>
      <c r="D203" s="82"/>
      <c r="E203" s="83"/>
      <c r="F203" s="83"/>
      <c r="G203" s="84"/>
      <c r="H203" s="85"/>
      <c r="I203" s="21"/>
      <c r="J203" s="39" t="str">
        <f t="shared" si="22"/>
        <v/>
      </c>
      <c r="K203" s="21"/>
      <c r="O203" s="25" t="str">
        <f t="shared" si="23"/>
        <v/>
      </c>
      <c r="P203" s="25" t="str">
        <f t="shared" si="24"/>
        <v/>
      </c>
      <c r="Q203" s="25" t="str">
        <f t="shared" si="25"/>
        <v/>
      </c>
      <c r="R203" s="25" t="str">
        <f>IF(COUNTIF($Q$11:$Q203, $Q203)&gt;1, "", $Q203)</f>
        <v/>
      </c>
      <c r="S203" s="58" t="str">
        <f t="shared" si="26"/>
        <v/>
      </c>
      <c r="T203" s="61" t="str">
        <f t="shared" si="27"/>
        <v/>
      </c>
      <c r="U203" s="58" t="str">
        <f t="shared" si="28"/>
        <v/>
      </c>
      <c r="W203" s="25" t="str">
        <f>IF(OR($P203="", NOT($U203="")), "", IF(COUNTIF($P$11:$P203, $P203)&gt;1, "", "X"))</f>
        <v/>
      </c>
      <c r="X203" s="25" t="str">
        <f t="shared" si="29"/>
        <v/>
      </c>
      <c r="Z203" s="25" t="str">
        <f t="shared" si="30"/>
        <v/>
      </c>
      <c r="AB203" s="25" t="str">
        <f>IF($B203="", "", IF(AND($B203&gt;='Client Report'!$BA$3, $B203&lt;='Client Report'!$BA$4), "X", ""))</f>
        <v/>
      </c>
      <c r="AC203" s="25" t="str">
        <f>IF($O203="", "", IF('Client Report'!$AG$3="", "X", IF(Expenses!$C203='Client Report'!$AG$3, "X", "")))</f>
        <v/>
      </c>
      <c r="AD203" s="66" t="str">
        <f t="shared" si="31"/>
        <v/>
      </c>
      <c r="AE203" s="25" t="str">
        <f>IF($AD203="", "", COUNTIF($AD$11:$AD$2510, "&lt;"&amp;$AD203)+1+COUNTIF($AD$11:$AD203, $AD203)-1)</f>
        <v/>
      </c>
      <c r="AF203" s="25" t="str">
        <f t="shared" si="32"/>
        <v/>
      </c>
    </row>
    <row r="204" spans="1:32" x14ac:dyDescent="0.25">
      <c r="A204" s="21"/>
      <c r="B204" s="80"/>
      <c r="C204" s="81"/>
      <c r="D204" s="82"/>
      <c r="E204" s="83"/>
      <c r="F204" s="83"/>
      <c r="G204" s="84"/>
      <c r="H204" s="85"/>
      <c r="I204" s="21"/>
      <c r="J204" s="39" t="str">
        <f t="shared" ref="J204:J267" si="33">IFERROR(IF($G204="", "", IF($F204="", $G204, ROUND($G204*$U204, 2))), "")</f>
        <v/>
      </c>
      <c r="K204" s="21"/>
      <c r="O204" s="25" t="str">
        <f t="shared" ref="O204:O267" si="34">IF(COUNTIF($B204:$H204, "")&lt;7, "X", "")</f>
        <v/>
      </c>
      <c r="P204" s="25" t="str">
        <f t="shared" ref="P204:P267" si="35">IF(AND(NOT($B204=""), NOT($F204="")), _xlfn.CONCAT($B204, " - ", $F204), "")</f>
        <v/>
      </c>
      <c r="Q204" s="25" t="str">
        <f t="shared" ref="Q204:Q267" si="36">IF(AND(NOT($B204=""), NOT($F204=""), NOT($H204="")), _xlfn.CONCAT($B204, " - ", $F204), "")</f>
        <v/>
      </c>
      <c r="R204" s="25" t="str">
        <f>IF(COUNTIF($Q$11:$Q204, $Q204)&gt;1, "", $Q204)</f>
        <v/>
      </c>
      <c r="S204" s="58" t="str">
        <f t="shared" ref="S204:S267" si="37">IF($R204="", "", $H204)</f>
        <v/>
      </c>
      <c r="T204" s="61" t="str">
        <f t="shared" ref="T204:T267" si="38">IF(P204="", "", IFERROR(INDEX($S$11:$S$2510, MATCH($P204, $R$11:$R$2510, 0)), ""))</f>
        <v/>
      </c>
      <c r="U204" s="58" t="str">
        <f t="shared" ref="U204:U267" si="39">IF($P204="", "", IF($H204="", $T204, $H204))</f>
        <v/>
      </c>
      <c r="W204" s="25" t="str">
        <f>IF(OR($P204="", NOT($U204="")), "", IF(COUNTIF($P$11:$P204, $P204)&gt;1, "", "X"))</f>
        <v/>
      </c>
      <c r="X204" s="25" t="str">
        <f t="shared" ref="X204:X267" si="40">IF(T204=U204, "", "X")</f>
        <v/>
      </c>
      <c r="Z204" s="25" t="str">
        <f t="shared" ref="Z204:Z267" si="41">IF(OR($B204="", $C204=""), "", _xlfn.CONCAT($C204, " - ", TEXT($B204, "mmm yyyy")))</f>
        <v/>
      </c>
      <c r="AB204" s="25" t="str">
        <f>IF($B204="", "", IF(AND($B204&gt;='Client Report'!$BA$3, $B204&lt;='Client Report'!$BA$4), "X", ""))</f>
        <v/>
      </c>
      <c r="AC204" s="25" t="str">
        <f>IF($O204="", "", IF('Client Report'!$AG$3="", "X", IF(Expenses!$C204='Client Report'!$AG$3, "X", "")))</f>
        <v/>
      </c>
      <c r="AD204" s="66" t="str">
        <f t="shared" ref="AD204:AD267" si="42">IF(OR($AB204="", $AC204=""), "", $B204)</f>
        <v/>
      </c>
      <c r="AE204" s="25" t="str">
        <f>IF($AD204="", "", COUNTIF($AD$11:$AD$2510, "&lt;"&amp;$AD204)+1+COUNTIF($AD$11:$AD204, $AD204)-1)</f>
        <v/>
      </c>
      <c r="AF204" s="25" t="str">
        <f t="shared" ref="AF204:AF267" si="43">IF($AE204="", "", "X")</f>
        <v/>
      </c>
    </row>
    <row r="205" spans="1:32" x14ac:dyDescent="0.25">
      <c r="A205" s="21"/>
      <c r="B205" s="80"/>
      <c r="C205" s="81"/>
      <c r="D205" s="82"/>
      <c r="E205" s="83"/>
      <c r="F205" s="83"/>
      <c r="G205" s="84"/>
      <c r="H205" s="85"/>
      <c r="I205" s="21"/>
      <c r="J205" s="39" t="str">
        <f t="shared" si="33"/>
        <v/>
      </c>
      <c r="K205" s="21"/>
      <c r="O205" s="25" t="str">
        <f t="shared" si="34"/>
        <v/>
      </c>
      <c r="P205" s="25" t="str">
        <f t="shared" si="35"/>
        <v/>
      </c>
      <c r="Q205" s="25" t="str">
        <f t="shared" si="36"/>
        <v/>
      </c>
      <c r="R205" s="25" t="str">
        <f>IF(COUNTIF($Q$11:$Q205, $Q205)&gt;1, "", $Q205)</f>
        <v/>
      </c>
      <c r="S205" s="58" t="str">
        <f t="shared" si="37"/>
        <v/>
      </c>
      <c r="T205" s="61" t="str">
        <f t="shared" si="38"/>
        <v/>
      </c>
      <c r="U205" s="58" t="str">
        <f t="shared" si="39"/>
        <v/>
      </c>
      <c r="W205" s="25" t="str">
        <f>IF(OR($P205="", NOT($U205="")), "", IF(COUNTIF($P$11:$P205, $P205)&gt;1, "", "X"))</f>
        <v/>
      </c>
      <c r="X205" s="25" t="str">
        <f t="shared" si="40"/>
        <v/>
      </c>
      <c r="Z205" s="25" t="str">
        <f t="shared" si="41"/>
        <v/>
      </c>
      <c r="AB205" s="25" t="str">
        <f>IF($B205="", "", IF(AND($B205&gt;='Client Report'!$BA$3, $B205&lt;='Client Report'!$BA$4), "X", ""))</f>
        <v/>
      </c>
      <c r="AC205" s="25" t="str">
        <f>IF($O205="", "", IF('Client Report'!$AG$3="", "X", IF(Expenses!$C205='Client Report'!$AG$3, "X", "")))</f>
        <v/>
      </c>
      <c r="AD205" s="66" t="str">
        <f t="shared" si="42"/>
        <v/>
      </c>
      <c r="AE205" s="25" t="str">
        <f>IF($AD205="", "", COUNTIF($AD$11:$AD$2510, "&lt;"&amp;$AD205)+1+COUNTIF($AD$11:$AD205, $AD205)-1)</f>
        <v/>
      </c>
      <c r="AF205" s="25" t="str">
        <f t="shared" si="43"/>
        <v/>
      </c>
    </row>
    <row r="206" spans="1:32" x14ac:dyDescent="0.25">
      <c r="A206" s="21"/>
      <c r="B206" s="80"/>
      <c r="C206" s="81"/>
      <c r="D206" s="82"/>
      <c r="E206" s="83"/>
      <c r="F206" s="83"/>
      <c r="G206" s="84"/>
      <c r="H206" s="85"/>
      <c r="I206" s="21"/>
      <c r="J206" s="39" t="str">
        <f t="shared" si="33"/>
        <v/>
      </c>
      <c r="K206" s="21"/>
      <c r="O206" s="25" t="str">
        <f t="shared" si="34"/>
        <v/>
      </c>
      <c r="P206" s="25" t="str">
        <f t="shared" si="35"/>
        <v/>
      </c>
      <c r="Q206" s="25" t="str">
        <f t="shared" si="36"/>
        <v/>
      </c>
      <c r="R206" s="25" t="str">
        <f>IF(COUNTIF($Q$11:$Q206, $Q206)&gt;1, "", $Q206)</f>
        <v/>
      </c>
      <c r="S206" s="58" t="str">
        <f t="shared" si="37"/>
        <v/>
      </c>
      <c r="T206" s="61" t="str">
        <f t="shared" si="38"/>
        <v/>
      </c>
      <c r="U206" s="58" t="str">
        <f t="shared" si="39"/>
        <v/>
      </c>
      <c r="W206" s="25" t="str">
        <f>IF(OR($P206="", NOT($U206="")), "", IF(COUNTIF($P$11:$P206, $P206)&gt;1, "", "X"))</f>
        <v/>
      </c>
      <c r="X206" s="25" t="str">
        <f t="shared" si="40"/>
        <v/>
      </c>
      <c r="Z206" s="25" t="str">
        <f t="shared" si="41"/>
        <v/>
      </c>
      <c r="AB206" s="25" t="str">
        <f>IF($B206="", "", IF(AND($B206&gt;='Client Report'!$BA$3, $B206&lt;='Client Report'!$BA$4), "X", ""))</f>
        <v/>
      </c>
      <c r="AC206" s="25" t="str">
        <f>IF($O206="", "", IF('Client Report'!$AG$3="", "X", IF(Expenses!$C206='Client Report'!$AG$3, "X", "")))</f>
        <v/>
      </c>
      <c r="AD206" s="66" t="str">
        <f t="shared" si="42"/>
        <v/>
      </c>
      <c r="AE206" s="25" t="str">
        <f>IF($AD206="", "", COUNTIF($AD$11:$AD$2510, "&lt;"&amp;$AD206)+1+COUNTIF($AD$11:$AD206, $AD206)-1)</f>
        <v/>
      </c>
      <c r="AF206" s="25" t="str">
        <f t="shared" si="43"/>
        <v/>
      </c>
    </row>
    <row r="207" spans="1:32" x14ac:dyDescent="0.25">
      <c r="A207" s="21"/>
      <c r="B207" s="80"/>
      <c r="C207" s="81"/>
      <c r="D207" s="82"/>
      <c r="E207" s="83"/>
      <c r="F207" s="83"/>
      <c r="G207" s="84"/>
      <c r="H207" s="85"/>
      <c r="I207" s="21"/>
      <c r="J207" s="39" t="str">
        <f t="shared" si="33"/>
        <v/>
      </c>
      <c r="K207" s="21"/>
      <c r="O207" s="25" t="str">
        <f t="shared" si="34"/>
        <v/>
      </c>
      <c r="P207" s="25" t="str">
        <f t="shared" si="35"/>
        <v/>
      </c>
      <c r="Q207" s="25" t="str">
        <f t="shared" si="36"/>
        <v/>
      </c>
      <c r="R207" s="25" t="str">
        <f>IF(COUNTIF($Q$11:$Q207, $Q207)&gt;1, "", $Q207)</f>
        <v/>
      </c>
      <c r="S207" s="58" t="str">
        <f t="shared" si="37"/>
        <v/>
      </c>
      <c r="T207" s="61" t="str">
        <f t="shared" si="38"/>
        <v/>
      </c>
      <c r="U207" s="58" t="str">
        <f t="shared" si="39"/>
        <v/>
      </c>
      <c r="W207" s="25" t="str">
        <f>IF(OR($P207="", NOT($U207="")), "", IF(COUNTIF($P$11:$P207, $P207)&gt;1, "", "X"))</f>
        <v/>
      </c>
      <c r="X207" s="25" t="str">
        <f t="shared" si="40"/>
        <v/>
      </c>
      <c r="Z207" s="25" t="str">
        <f t="shared" si="41"/>
        <v/>
      </c>
      <c r="AB207" s="25" t="str">
        <f>IF($B207="", "", IF(AND($B207&gt;='Client Report'!$BA$3, $B207&lt;='Client Report'!$BA$4), "X", ""))</f>
        <v/>
      </c>
      <c r="AC207" s="25" t="str">
        <f>IF($O207="", "", IF('Client Report'!$AG$3="", "X", IF(Expenses!$C207='Client Report'!$AG$3, "X", "")))</f>
        <v/>
      </c>
      <c r="AD207" s="66" t="str">
        <f t="shared" si="42"/>
        <v/>
      </c>
      <c r="AE207" s="25" t="str">
        <f>IF($AD207="", "", COUNTIF($AD$11:$AD$2510, "&lt;"&amp;$AD207)+1+COUNTIF($AD$11:$AD207, $AD207)-1)</f>
        <v/>
      </c>
      <c r="AF207" s="25" t="str">
        <f t="shared" si="43"/>
        <v/>
      </c>
    </row>
    <row r="208" spans="1:32" x14ac:dyDescent="0.25">
      <c r="A208" s="21"/>
      <c r="B208" s="80"/>
      <c r="C208" s="81"/>
      <c r="D208" s="82"/>
      <c r="E208" s="83"/>
      <c r="F208" s="83"/>
      <c r="G208" s="84"/>
      <c r="H208" s="85"/>
      <c r="I208" s="21"/>
      <c r="J208" s="39" t="str">
        <f t="shared" si="33"/>
        <v/>
      </c>
      <c r="K208" s="21"/>
      <c r="O208" s="25" t="str">
        <f t="shared" si="34"/>
        <v/>
      </c>
      <c r="P208" s="25" t="str">
        <f t="shared" si="35"/>
        <v/>
      </c>
      <c r="Q208" s="25" t="str">
        <f t="shared" si="36"/>
        <v/>
      </c>
      <c r="R208" s="25" t="str">
        <f>IF(COUNTIF($Q$11:$Q208, $Q208)&gt;1, "", $Q208)</f>
        <v/>
      </c>
      <c r="S208" s="58" t="str">
        <f t="shared" si="37"/>
        <v/>
      </c>
      <c r="T208" s="61" t="str">
        <f t="shared" si="38"/>
        <v/>
      </c>
      <c r="U208" s="58" t="str">
        <f t="shared" si="39"/>
        <v/>
      </c>
      <c r="W208" s="25" t="str">
        <f>IF(OR($P208="", NOT($U208="")), "", IF(COUNTIF($P$11:$P208, $P208)&gt;1, "", "X"))</f>
        <v/>
      </c>
      <c r="X208" s="25" t="str">
        <f t="shared" si="40"/>
        <v/>
      </c>
      <c r="Z208" s="25" t="str">
        <f t="shared" si="41"/>
        <v/>
      </c>
      <c r="AB208" s="25" t="str">
        <f>IF($B208="", "", IF(AND($B208&gt;='Client Report'!$BA$3, $B208&lt;='Client Report'!$BA$4), "X", ""))</f>
        <v/>
      </c>
      <c r="AC208" s="25" t="str">
        <f>IF($O208="", "", IF('Client Report'!$AG$3="", "X", IF(Expenses!$C208='Client Report'!$AG$3, "X", "")))</f>
        <v/>
      </c>
      <c r="AD208" s="66" t="str">
        <f t="shared" si="42"/>
        <v/>
      </c>
      <c r="AE208" s="25" t="str">
        <f>IF($AD208="", "", COUNTIF($AD$11:$AD$2510, "&lt;"&amp;$AD208)+1+COUNTIF($AD$11:$AD208, $AD208)-1)</f>
        <v/>
      </c>
      <c r="AF208" s="25" t="str">
        <f t="shared" si="43"/>
        <v/>
      </c>
    </row>
    <row r="209" spans="1:32" x14ac:dyDescent="0.25">
      <c r="A209" s="21"/>
      <c r="B209" s="80"/>
      <c r="C209" s="81"/>
      <c r="D209" s="82"/>
      <c r="E209" s="83"/>
      <c r="F209" s="83"/>
      <c r="G209" s="84"/>
      <c r="H209" s="85"/>
      <c r="I209" s="21"/>
      <c r="J209" s="39" t="str">
        <f t="shared" si="33"/>
        <v/>
      </c>
      <c r="K209" s="21"/>
      <c r="O209" s="25" t="str">
        <f t="shared" si="34"/>
        <v/>
      </c>
      <c r="P209" s="25" t="str">
        <f t="shared" si="35"/>
        <v/>
      </c>
      <c r="Q209" s="25" t="str">
        <f t="shared" si="36"/>
        <v/>
      </c>
      <c r="R209" s="25" t="str">
        <f>IF(COUNTIF($Q$11:$Q209, $Q209)&gt;1, "", $Q209)</f>
        <v/>
      </c>
      <c r="S209" s="58" t="str">
        <f t="shared" si="37"/>
        <v/>
      </c>
      <c r="T209" s="61" t="str">
        <f t="shared" si="38"/>
        <v/>
      </c>
      <c r="U209" s="58" t="str">
        <f t="shared" si="39"/>
        <v/>
      </c>
      <c r="W209" s="25" t="str">
        <f>IF(OR($P209="", NOT($U209="")), "", IF(COUNTIF($P$11:$P209, $P209)&gt;1, "", "X"))</f>
        <v/>
      </c>
      <c r="X209" s="25" t="str">
        <f t="shared" si="40"/>
        <v/>
      </c>
      <c r="Z209" s="25" t="str">
        <f t="shared" si="41"/>
        <v/>
      </c>
      <c r="AB209" s="25" t="str">
        <f>IF($B209="", "", IF(AND($B209&gt;='Client Report'!$BA$3, $B209&lt;='Client Report'!$BA$4), "X", ""))</f>
        <v/>
      </c>
      <c r="AC209" s="25" t="str">
        <f>IF($O209="", "", IF('Client Report'!$AG$3="", "X", IF(Expenses!$C209='Client Report'!$AG$3, "X", "")))</f>
        <v/>
      </c>
      <c r="AD209" s="66" t="str">
        <f t="shared" si="42"/>
        <v/>
      </c>
      <c r="AE209" s="25" t="str">
        <f>IF($AD209="", "", COUNTIF($AD$11:$AD$2510, "&lt;"&amp;$AD209)+1+COUNTIF($AD$11:$AD209, $AD209)-1)</f>
        <v/>
      </c>
      <c r="AF209" s="25" t="str">
        <f t="shared" si="43"/>
        <v/>
      </c>
    </row>
    <row r="210" spans="1:32" x14ac:dyDescent="0.25">
      <c r="A210" s="21"/>
      <c r="B210" s="80"/>
      <c r="C210" s="81"/>
      <c r="D210" s="82"/>
      <c r="E210" s="83"/>
      <c r="F210" s="83"/>
      <c r="G210" s="84"/>
      <c r="H210" s="85"/>
      <c r="I210" s="21"/>
      <c r="J210" s="39" t="str">
        <f t="shared" si="33"/>
        <v/>
      </c>
      <c r="K210" s="21"/>
      <c r="O210" s="25" t="str">
        <f t="shared" si="34"/>
        <v/>
      </c>
      <c r="P210" s="25" t="str">
        <f t="shared" si="35"/>
        <v/>
      </c>
      <c r="Q210" s="25" t="str">
        <f t="shared" si="36"/>
        <v/>
      </c>
      <c r="R210" s="25" t="str">
        <f>IF(COUNTIF($Q$11:$Q210, $Q210)&gt;1, "", $Q210)</f>
        <v/>
      </c>
      <c r="S210" s="58" t="str">
        <f t="shared" si="37"/>
        <v/>
      </c>
      <c r="T210" s="61" t="str">
        <f t="shared" si="38"/>
        <v/>
      </c>
      <c r="U210" s="58" t="str">
        <f t="shared" si="39"/>
        <v/>
      </c>
      <c r="W210" s="25" t="str">
        <f>IF(OR($P210="", NOT($U210="")), "", IF(COUNTIF($P$11:$P210, $P210)&gt;1, "", "X"))</f>
        <v/>
      </c>
      <c r="X210" s="25" t="str">
        <f t="shared" si="40"/>
        <v/>
      </c>
      <c r="Z210" s="25" t="str">
        <f t="shared" si="41"/>
        <v/>
      </c>
      <c r="AB210" s="25" t="str">
        <f>IF($B210="", "", IF(AND($B210&gt;='Client Report'!$BA$3, $B210&lt;='Client Report'!$BA$4), "X", ""))</f>
        <v/>
      </c>
      <c r="AC210" s="25" t="str">
        <f>IF($O210="", "", IF('Client Report'!$AG$3="", "X", IF(Expenses!$C210='Client Report'!$AG$3, "X", "")))</f>
        <v/>
      </c>
      <c r="AD210" s="66" t="str">
        <f t="shared" si="42"/>
        <v/>
      </c>
      <c r="AE210" s="25" t="str">
        <f>IF($AD210="", "", COUNTIF($AD$11:$AD$2510, "&lt;"&amp;$AD210)+1+COUNTIF($AD$11:$AD210, $AD210)-1)</f>
        <v/>
      </c>
      <c r="AF210" s="25" t="str">
        <f t="shared" si="43"/>
        <v/>
      </c>
    </row>
    <row r="211" spans="1:32" x14ac:dyDescent="0.25">
      <c r="A211" s="21"/>
      <c r="B211" s="80"/>
      <c r="C211" s="81"/>
      <c r="D211" s="82"/>
      <c r="E211" s="83"/>
      <c r="F211" s="83"/>
      <c r="G211" s="84"/>
      <c r="H211" s="85"/>
      <c r="I211" s="21"/>
      <c r="J211" s="39" t="str">
        <f t="shared" si="33"/>
        <v/>
      </c>
      <c r="K211" s="21"/>
      <c r="O211" s="25" t="str">
        <f t="shared" si="34"/>
        <v/>
      </c>
      <c r="P211" s="25" t="str">
        <f t="shared" si="35"/>
        <v/>
      </c>
      <c r="Q211" s="25" t="str">
        <f t="shared" si="36"/>
        <v/>
      </c>
      <c r="R211" s="25" t="str">
        <f>IF(COUNTIF($Q$11:$Q211, $Q211)&gt;1, "", $Q211)</f>
        <v/>
      </c>
      <c r="S211" s="58" t="str">
        <f t="shared" si="37"/>
        <v/>
      </c>
      <c r="T211" s="61" t="str">
        <f t="shared" si="38"/>
        <v/>
      </c>
      <c r="U211" s="58" t="str">
        <f t="shared" si="39"/>
        <v/>
      </c>
      <c r="W211" s="25" t="str">
        <f>IF(OR($P211="", NOT($U211="")), "", IF(COUNTIF($P$11:$P211, $P211)&gt;1, "", "X"))</f>
        <v/>
      </c>
      <c r="X211" s="25" t="str">
        <f t="shared" si="40"/>
        <v/>
      </c>
      <c r="Z211" s="25" t="str">
        <f t="shared" si="41"/>
        <v/>
      </c>
      <c r="AB211" s="25" t="str">
        <f>IF($B211="", "", IF(AND($B211&gt;='Client Report'!$BA$3, $B211&lt;='Client Report'!$BA$4), "X", ""))</f>
        <v/>
      </c>
      <c r="AC211" s="25" t="str">
        <f>IF($O211="", "", IF('Client Report'!$AG$3="", "X", IF(Expenses!$C211='Client Report'!$AG$3, "X", "")))</f>
        <v/>
      </c>
      <c r="AD211" s="66" t="str">
        <f t="shared" si="42"/>
        <v/>
      </c>
      <c r="AE211" s="25" t="str">
        <f>IF($AD211="", "", COUNTIF($AD$11:$AD$2510, "&lt;"&amp;$AD211)+1+COUNTIF($AD$11:$AD211, $AD211)-1)</f>
        <v/>
      </c>
      <c r="AF211" s="25" t="str">
        <f t="shared" si="43"/>
        <v/>
      </c>
    </row>
    <row r="212" spans="1:32" x14ac:dyDescent="0.25">
      <c r="A212" s="21"/>
      <c r="B212" s="80"/>
      <c r="C212" s="81"/>
      <c r="D212" s="82"/>
      <c r="E212" s="83"/>
      <c r="F212" s="83"/>
      <c r="G212" s="84"/>
      <c r="H212" s="85"/>
      <c r="I212" s="21"/>
      <c r="J212" s="39" t="str">
        <f t="shared" si="33"/>
        <v/>
      </c>
      <c r="K212" s="21"/>
      <c r="O212" s="25" t="str">
        <f t="shared" si="34"/>
        <v/>
      </c>
      <c r="P212" s="25" t="str">
        <f t="shared" si="35"/>
        <v/>
      </c>
      <c r="Q212" s="25" t="str">
        <f t="shared" si="36"/>
        <v/>
      </c>
      <c r="R212" s="25" t="str">
        <f>IF(COUNTIF($Q$11:$Q212, $Q212)&gt;1, "", $Q212)</f>
        <v/>
      </c>
      <c r="S212" s="58" t="str">
        <f t="shared" si="37"/>
        <v/>
      </c>
      <c r="T212" s="61" t="str">
        <f t="shared" si="38"/>
        <v/>
      </c>
      <c r="U212" s="58" t="str">
        <f t="shared" si="39"/>
        <v/>
      </c>
      <c r="W212" s="25" t="str">
        <f>IF(OR($P212="", NOT($U212="")), "", IF(COUNTIF($P$11:$P212, $P212)&gt;1, "", "X"))</f>
        <v/>
      </c>
      <c r="X212" s="25" t="str">
        <f t="shared" si="40"/>
        <v/>
      </c>
      <c r="Z212" s="25" t="str">
        <f t="shared" si="41"/>
        <v/>
      </c>
      <c r="AB212" s="25" t="str">
        <f>IF($B212="", "", IF(AND($B212&gt;='Client Report'!$BA$3, $B212&lt;='Client Report'!$BA$4), "X", ""))</f>
        <v/>
      </c>
      <c r="AC212" s="25" t="str">
        <f>IF($O212="", "", IF('Client Report'!$AG$3="", "X", IF(Expenses!$C212='Client Report'!$AG$3, "X", "")))</f>
        <v/>
      </c>
      <c r="AD212" s="66" t="str">
        <f t="shared" si="42"/>
        <v/>
      </c>
      <c r="AE212" s="25" t="str">
        <f>IF($AD212="", "", COUNTIF($AD$11:$AD$2510, "&lt;"&amp;$AD212)+1+COUNTIF($AD$11:$AD212, $AD212)-1)</f>
        <v/>
      </c>
      <c r="AF212" s="25" t="str">
        <f t="shared" si="43"/>
        <v/>
      </c>
    </row>
    <row r="213" spans="1:32" x14ac:dyDescent="0.25">
      <c r="A213" s="21"/>
      <c r="B213" s="80"/>
      <c r="C213" s="81"/>
      <c r="D213" s="82"/>
      <c r="E213" s="83"/>
      <c r="F213" s="83"/>
      <c r="G213" s="84"/>
      <c r="H213" s="85"/>
      <c r="I213" s="21"/>
      <c r="J213" s="39" t="str">
        <f t="shared" si="33"/>
        <v/>
      </c>
      <c r="K213" s="21"/>
      <c r="O213" s="25" t="str">
        <f t="shared" si="34"/>
        <v/>
      </c>
      <c r="P213" s="25" t="str">
        <f t="shared" si="35"/>
        <v/>
      </c>
      <c r="Q213" s="25" t="str">
        <f t="shared" si="36"/>
        <v/>
      </c>
      <c r="R213" s="25" t="str">
        <f>IF(COUNTIF($Q$11:$Q213, $Q213)&gt;1, "", $Q213)</f>
        <v/>
      </c>
      <c r="S213" s="58" t="str">
        <f t="shared" si="37"/>
        <v/>
      </c>
      <c r="T213" s="61" t="str">
        <f t="shared" si="38"/>
        <v/>
      </c>
      <c r="U213" s="58" t="str">
        <f t="shared" si="39"/>
        <v/>
      </c>
      <c r="W213" s="25" t="str">
        <f>IF(OR($P213="", NOT($U213="")), "", IF(COUNTIF($P$11:$P213, $P213)&gt;1, "", "X"))</f>
        <v/>
      </c>
      <c r="X213" s="25" t="str">
        <f t="shared" si="40"/>
        <v/>
      </c>
      <c r="Z213" s="25" t="str">
        <f t="shared" si="41"/>
        <v/>
      </c>
      <c r="AB213" s="25" t="str">
        <f>IF($B213="", "", IF(AND($B213&gt;='Client Report'!$BA$3, $B213&lt;='Client Report'!$BA$4), "X", ""))</f>
        <v/>
      </c>
      <c r="AC213" s="25" t="str">
        <f>IF($O213="", "", IF('Client Report'!$AG$3="", "X", IF(Expenses!$C213='Client Report'!$AG$3, "X", "")))</f>
        <v/>
      </c>
      <c r="AD213" s="66" t="str">
        <f t="shared" si="42"/>
        <v/>
      </c>
      <c r="AE213" s="25" t="str">
        <f>IF($AD213="", "", COUNTIF($AD$11:$AD$2510, "&lt;"&amp;$AD213)+1+COUNTIF($AD$11:$AD213, $AD213)-1)</f>
        <v/>
      </c>
      <c r="AF213" s="25" t="str">
        <f t="shared" si="43"/>
        <v/>
      </c>
    </row>
    <row r="214" spans="1:32" x14ac:dyDescent="0.25">
      <c r="A214" s="21"/>
      <c r="B214" s="80"/>
      <c r="C214" s="81"/>
      <c r="D214" s="82"/>
      <c r="E214" s="83"/>
      <c r="F214" s="83"/>
      <c r="G214" s="84"/>
      <c r="H214" s="85"/>
      <c r="I214" s="21"/>
      <c r="J214" s="39" t="str">
        <f t="shared" si="33"/>
        <v/>
      </c>
      <c r="K214" s="21"/>
      <c r="O214" s="25" t="str">
        <f t="shared" si="34"/>
        <v/>
      </c>
      <c r="P214" s="25" t="str">
        <f t="shared" si="35"/>
        <v/>
      </c>
      <c r="Q214" s="25" t="str">
        <f t="shared" si="36"/>
        <v/>
      </c>
      <c r="R214" s="25" t="str">
        <f>IF(COUNTIF($Q$11:$Q214, $Q214)&gt;1, "", $Q214)</f>
        <v/>
      </c>
      <c r="S214" s="58" t="str">
        <f t="shared" si="37"/>
        <v/>
      </c>
      <c r="T214" s="61" t="str">
        <f t="shared" si="38"/>
        <v/>
      </c>
      <c r="U214" s="58" t="str">
        <f t="shared" si="39"/>
        <v/>
      </c>
      <c r="W214" s="25" t="str">
        <f>IF(OR($P214="", NOT($U214="")), "", IF(COUNTIF($P$11:$P214, $P214)&gt;1, "", "X"))</f>
        <v/>
      </c>
      <c r="X214" s="25" t="str">
        <f t="shared" si="40"/>
        <v/>
      </c>
      <c r="Z214" s="25" t="str">
        <f t="shared" si="41"/>
        <v/>
      </c>
      <c r="AB214" s="25" t="str">
        <f>IF($B214="", "", IF(AND($B214&gt;='Client Report'!$BA$3, $B214&lt;='Client Report'!$BA$4), "X", ""))</f>
        <v/>
      </c>
      <c r="AC214" s="25" t="str">
        <f>IF($O214="", "", IF('Client Report'!$AG$3="", "X", IF(Expenses!$C214='Client Report'!$AG$3, "X", "")))</f>
        <v/>
      </c>
      <c r="AD214" s="66" t="str">
        <f t="shared" si="42"/>
        <v/>
      </c>
      <c r="AE214" s="25" t="str">
        <f>IF($AD214="", "", COUNTIF($AD$11:$AD$2510, "&lt;"&amp;$AD214)+1+COUNTIF($AD$11:$AD214, $AD214)-1)</f>
        <v/>
      </c>
      <c r="AF214" s="25" t="str">
        <f t="shared" si="43"/>
        <v/>
      </c>
    </row>
    <row r="215" spans="1:32" x14ac:dyDescent="0.25">
      <c r="A215" s="21"/>
      <c r="B215" s="80"/>
      <c r="C215" s="81"/>
      <c r="D215" s="82"/>
      <c r="E215" s="83"/>
      <c r="F215" s="83"/>
      <c r="G215" s="84"/>
      <c r="H215" s="85"/>
      <c r="I215" s="21"/>
      <c r="J215" s="39" t="str">
        <f t="shared" si="33"/>
        <v/>
      </c>
      <c r="K215" s="21"/>
      <c r="O215" s="25" t="str">
        <f t="shared" si="34"/>
        <v/>
      </c>
      <c r="P215" s="25" t="str">
        <f t="shared" si="35"/>
        <v/>
      </c>
      <c r="Q215" s="25" t="str">
        <f t="shared" si="36"/>
        <v/>
      </c>
      <c r="R215" s="25" t="str">
        <f>IF(COUNTIF($Q$11:$Q215, $Q215)&gt;1, "", $Q215)</f>
        <v/>
      </c>
      <c r="S215" s="58" t="str">
        <f t="shared" si="37"/>
        <v/>
      </c>
      <c r="T215" s="61" t="str">
        <f t="shared" si="38"/>
        <v/>
      </c>
      <c r="U215" s="58" t="str">
        <f t="shared" si="39"/>
        <v/>
      </c>
      <c r="W215" s="25" t="str">
        <f>IF(OR($P215="", NOT($U215="")), "", IF(COUNTIF($P$11:$P215, $P215)&gt;1, "", "X"))</f>
        <v/>
      </c>
      <c r="X215" s="25" t="str">
        <f t="shared" si="40"/>
        <v/>
      </c>
      <c r="Z215" s="25" t="str">
        <f t="shared" si="41"/>
        <v/>
      </c>
      <c r="AB215" s="25" t="str">
        <f>IF($B215="", "", IF(AND($B215&gt;='Client Report'!$BA$3, $B215&lt;='Client Report'!$BA$4), "X", ""))</f>
        <v/>
      </c>
      <c r="AC215" s="25" t="str">
        <f>IF($O215="", "", IF('Client Report'!$AG$3="", "X", IF(Expenses!$C215='Client Report'!$AG$3, "X", "")))</f>
        <v/>
      </c>
      <c r="AD215" s="66" t="str">
        <f t="shared" si="42"/>
        <v/>
      </c>
      <c r="AE215" s="25" t="str">
        <f>IF($AD215="", "", COUNTIF($AD$11:$AD$2510, "&lt;"&amp;$AD215)+1+COUNTIF($AD$11:$AD215, $AD215)-1)</f>
        <v/>
      </c>
      <c r="AF215" s="25" t="str">
        <f t="shared" si="43"/>
        <v/>
      </c>
    </row>
    <row r="216" spans="1:32" x14ac:dyDescent="0.25">
      <c r="A216" s="21"/>
      <c r="B216" s="80"/>
      <c r="C216" s="81"/>
      <c r="D216" s="82"/>
      <c r="E216" s="83"/>
      <c r="F216" s="83"/>
      <c r="G216" s="84"/>
      <c r="H216" s="85"/>
      <c r="I216" s="21"/>
      <c r="J216" s="39" t="str">
        <f t="shared" si="33"/>
        <v/>
      </c>
      <c r="K216" s="21"/>
      <c r="O216" s="25" t="str">
        <f t="shared" si="34"/>
        <v/>
      </c>
      <c r="P216" s="25" t="str">
        <f t="shared" si="35"/>
        <v/>
      </c>
      <c r="Q216" s="25" t="str">
        <f t="shared" si="36"/>
        <v/>
      </c>
      <c r="R216" s="25" t="str">
        <f>IF(COUNTIF($Q$11:$Q216, $Q216)&gt;1, "", $Q216)</f>
        <v/>
      </c>
      <c r="S216" s="58" t="str">
        <f t="shared" si="37"/>
        <v/>
      </c>
      <c r="T216" s="61" t="str">
        <f t="shared" si="38"/>
        <v/>
      </c>
      <c r="U216" s="58" t="str">
        <f t="shared" si="39"/>
        <v/>
      </c>
      <c r="W216" s="25" t="str">
        <f>IF(OR($P216="", NOT($U216="")), "", IF(COUNTIF($P$11:$P216, $P216)&gt;1, "", "X"))</f>
        <v/>
      </c>
      <c r="X216" s="25" t="str">
        <f t="shared" si="40"/>
        <v/>
      </c>
      <c r="Z216" s="25" t="str">
        <f t="shared" si="41"/>
        <v/>
      </c>
      <c r="AB216" s="25" t="str">
        <f>IF($B216="", "", IF(AND($B216&gt;='Client Report'!$BA$3, $B216&lt;='Client Report'!$BA$4), "X", ""))</f>
        <v/>
      </c>
      <c r="AC216" s="25" t="str">
        <f>IF($O216="", "", IF('Client Report'!$AG$3="", "X", IF(Expenses!$C216='Client Report'!$AG$3, "X", "")))</f>
        <v/>
      </c>
      <c r="AD216" s="66" t="str">
        <f t="shared" si="42"/>
        <v/>
      </c>
      <c r="AE216" s="25" t="str">
        <f>IF($AD216="", "", COUNTIF($AD$11:$AD$2510, "&lt;"&amp;$AD216)+1+COUNTIF($AD$11:$AD216, $AD216)-1)</f>
        <v/>
      </c>
      <c r="AF216" s="25" t="str">
        <f t="shared" si="43"/>
        <v/>
      </c>
    </row>
    <row r="217" spans="1:32" x14ac:dyDescent="0.25">
      <c r="A217" s="21"/>
      <c r="B217" s="80"/>
      <c r="C217" s="81"/>
      <c r="D217" s="82"/>
      <c r="E217" s="83"/>
      <c r="F217" s="83"/>
      <c r="G217" s="84"/>
      <c r="H217" s="85"/>
      <c r="I217" s="21"/>
      <c r="J217" s="39" t="str">
        <f t="shared" si="33"/>
        <v/>
      </c>
      <c r="K217" s="21"/>
      <c r="O217" s="25" t="str">
        <f t="shared" si="34"/>
        <v/>
      </c>
      <c r="P217" s="25" t="str">
        <f t="shared" si="35"/>
        <v/>
      </c>
      <c r="Q217" s="25" t="str">
        <f t="shared" si="36"/>
        <v/>
      </c>
      <c r="R217" s="25" t="str">
        <f>IF(COUNTIF($Q$11:$Q217, $Q217)&gt;1, "", $Q217)</f>
        <v/>
      </c>
      <c r="S217" s="58" t="str">
        <f t="shared" si="37"/>
        <v/>
      </c>
      <c r="T217" s="61" t="str">
        <f t="shared" si="38"/>
        <v/>
      </c>
      <c r="U217" s="58" t="str">
        <f t="shared" si="39"/>
        <v/>
      </c>
      <c r="W217" s="25" t="str">
        <f>IF(OR($P217="", NOT($U217="")), "", IF(COUNTIF($P$11:$P217, $P217)&gt;1, "", "X"))</f>
        <v/>
      </c>
      <c r="X217" s="25" t="str">
        <f t="shared" si="40"/>
        <v/>
      </c>
      <c r="Z217" s="25" t="str">
        <f t="shared" si="41"/>
        <v/>
      </c>
      <c r="AB217" s="25" t="str">
        <f>IF($B217="", "", IF(AND($B217&gt;='Client Report'!$BA$3, $B217&lt;='Client Report'!$BA$4), "X", ""))</f>
        <v/>
      </c>
      <c r="AC217" s="25" t="str">
        <f>IF($O217="", "", IF('Client Report'!$AG$3="", "X", IF(Expenses!$C217='Client Report'!$AG$3, "X", "")))</f>
        <v/>
      </c>
      <c r="AD217" s="66" t="str">
        <f t="shared" si="42"/>
        <v/>
      </c>
      <c r="AE217" s="25" t="str">
        <f>IF($AD217="", "", COUNTIF($AD$11:$AD$2510, "&lt;"&amp;$AD217)+1+COUNTIF($AD$11:$AD217, $AD217)-1)</f>
        <v/>
      </c>
      <c r="AF217" s="25" t="str">
        <f t="shared" si="43"/>
        <v/>
      </c>
    </row>
    <row r="218" spans="1:32" x14ac:dyDescent="0.25">
      <c r="A218" s="21"/>
      <c r="B218" s="80"/>
      <c r="C218" s="81"/>
      <c r="D218" s="82"/>
      <c r="E218" s="83"/>
      <c r="F218" s="83"/>
      <c r="G218" s="84"/>
      <c r="H218" s="85"/>
      <c r="I218" s="21"/>
      <c r="J218" s="39" t="str">
        <f t="shared" si="33"/>
        <v/>
      </c>
      <c r="K218" s="21"/>
      <c r="O218" s="25" t="str">
        <f t="shared" si="34"/>
        <v/>
      </c>
      <c r="P218" s="25" t="str">
        <f t="shared" si="35"/>
        <v/>
      </c>
      <c r="Q218" s="25" t="str">
        <f t="shared" si="36"/>
        <v/>
      </c>
      <c r="R218" s="25" t="str">
        <f>IF(COUNTIF($Q$11:$Q218, $Q218)&gt;1, "", $Q218)</f>
        <v/>
      </c>
      <c r="S218" s="58" t="str">
        <f t="shared" si="37"/>
        <v/>
      </c>
      <c r="T218" s="61" t="str">
        <f t="shared" si="38"/>
        <v/>
      </c>
      <c r="U218" s="58" t="str">
        <f t="shared" si="39"/>
        <v/>
      </c>
      <c r="W218" s="25" t="str">
        <f>IF(OR($P218="", NOT($U218="")), "", IF(COUNTIF($P$11:$P218, $P218)&gt;1, "", "X"))</f>
        <v/>
      </c>
      <c r="X218" s="25" t="str">
        <f t="shared" si="40"/>
        <v/>
      </c>
      <c r="Z218" s="25" t="str">
        <f t="shared" si="41"/>
        <v/>
      </c>
      <c r="AB218" s="25" t="str">
        <f>IF($B218="", "", IF(AND($B218&gt;='Client Report'!$BA$3, $B218&lt;='Client Report'!$BA$4), "X", ""))</f>
        <v/>
      </c>
      <c r="AC218" s="25" t="str">
        <f>IF($O218="", "", IF('Client Report'!$AG$3="", "X", IF(Expenses!$C218='Client Report'!$AG$3, "X", "")))</f>
        <v/>
      </c>
      <c r="AD218" s="66" t="str">
        <f t="shared" si="42"/>
        <v/>
      </c>
      <c r="AE218" s="25" t="str">
        <f>IF($AD218="", "", COUNTIF($AD$11:$AD$2510, "&lt;"&amp;$AD218)+1+COUNTIF($AD$11:$AD218, $AD218)-1)</f>
        <v/>
      </c>
      <c r="AF218" s="25" t="str">
        <f t="shared" si="43"/>
        <v/>
      </c>
    </row>
    <row r="219" spans="1:32" x14ac:dyDescent="0.25">
      <c r="A219" s="21"/>
      <c r="B219" s="80"/>
      <c r="C219" s="81"/>
      <c r="D219" s="82"/>
      <c r="E219" s="83"/>
      <c r="F219" s="83"/>
      <c r="G219" s="84"/>
      <c r="H219" s="85"/>
      <c r="I219" s="21"/>
      <c r="J219" s="39" t="str">
        <f t="shared" si="33"/>
        <v/>
      </c>
      <c r="K219" s="21"/>
      <c r="O219" s="25" t="str">
        <f t="shared" si="34"/>
        <v/>
      </c>
      <c r="P219" s="25" t="str">
        <f t="shared" si="35"/>
        <v/>
      </c>
      <c r="Q219" s="25" t="str">
        <f t="shared" si="36"/>
        <v/>
      </c>
      <c r="R219" s="25" t="str">
        <f>IF(COUNTIF($Q$11:$Q219, $Q219)&gt;1, "", $Q219)</f>
        <v/>
      </c>
      <c r="S219" s="58" t="str">
        <f t="shared" si="37"/>
        <v/>
      </c>
      <c r="T219" s="61" t="str">
        <f t="shared" si="38"/>
        <v/>
      </c>
      <c r="U219" s="58" t="str">
        <f t="shared" si="39"/>
        <v/>
      </c>
      <c r="W219" s="25" t="str">
        <f>IF(OR($P219="", NOT($U219="")), "", IF(COUNTIF($P$11:$P219, $P219)&gt;1, "", "X"))</f>
        <v/>
      </c>
      <c r="X219" s="25" t="str">
        <f t="shared" si="40"/>
        <v/>
      </c>
      <c r="Z219" s="25" t="str">
        <f t="shared" si="41"/>
        <v/>
      </c>
      <c r="AB219" s="25" t="str">
        <f>IF($B219="", "", IF(AND($B219&gt;='Client Report'!$BA$3, $B219&lt;='Client Report'!$BA$4), "X", ""))</f>
        <v/>
      </c>
      <c r="AC219" s="25" t="str">
        <f>IF($O219="", "", IF('Client Report'!$AG$3="", "X", IF(Expenses!$C219='Client Report'!$AG$3, "X", "")))</f>
        <v/>
      </c>
      <c r="AD219" s="66" t="str">
        <f t="shared" si="42"/>
        <v/>
      </c>
      <c r="AE219" s="25" t="str">
        <f>IF($AD219="", "", COUNTIF($AD$11:$AD$2510, "&lt;"&amp;$AD219)+1+COUNTIF($AD$11:$AD219, $AD219)-1)</f>
        <v/>
      </c>
      <c r="AF219" s="25" t="str">
        <f t="shared" si="43"/>
        <v/>
      </c>
    </row>
    <row r="220" spans="1:32" x14ac:dyDescent="0.25">
      <c r="A220" s="21"/>
      <c r="B220" s="80"/>
      <c r="C220" s="81"/>
      <c r="D220" s="82"/>
      <c r="E220" s="83"/>
      <c r="F220" s="83"/>
      <c r="G220" s="84"/>
      <c r="H220" s="85"/>
      <c r="I220" s="21"/>
      <c r="J220" s="39" t="str">
        <f t="shared" si="33"/>
        <v/>
      </c>
      <c r="K220" s="21"/>
      <c r="O220" s="25" t="str">
        <f t="shared" si="34"/>
        <v/>
      </c>
      <c r="P220" s="25" t="str">
        <f t="shared" si="35"/>
        <v/>
      </c>
      <c r="Q220" s="25" t="str">
        <f t="shared" si="36"/>
        <v/>
      </c>
      <c r="R220" s="25" t="str">
        <f>IF(COUNTIF($Q$11:$Q220, $Q220)&gt;1, "", $Q220)</f>
        <v/>
      </c>
      <c r="S220" s="58" t="str">
        <f t="shared" si="37"/>
        <v/>
      </c>
      <c r="T220" s="61" t="str">
        <f t="shared" si="38"/>
        <v/>
      </c>
      <c r="U220" s="58" t="str">
        <f t="shared" si="39"/>
        <v/>
      </c>
      <c r="W220" s="25" t="str">
        <f>IF(OR($P220="", NOT($U220="")), "", IF(COUNTIF($P$11:$P220, $P220)&gt;1, "", "X"))</f>
        <v/>
      </c>
      <c r="X220" s="25" t="str">
        <f t="shared" si="40"/>
        <v/>
      </c>
      <c r="Z220" s="25" t="str">
        <f t="shared" si="41"/>
        <v/>
      </c>
      <c r="AB220" s="25" t="str">
        <f>IF($B220="", "", IF(AND($B220&gt;='Client Report'!$BA$3, $B220&lt;='Client Report'!$BA$4), "X", ""))</f>
        <v/>
      </c>
      <c r="AC220" s="25" t="str">
        <f>IF($O220="", "", IF('Client Report'!$AG$3="", "X", IF(Expenses!$C220='Client Report'!$AG$3, "X", "")))</f>
        <v/>
      </c>
      <c r="AD220" s="66" t="str">
        <f t="shared" si="42"/>
        <v/>
      </c>
      <c r="AE220" s="25" t="str">
        <f>IF($AD220="", "", COUNTIF($AD$11:$AD$2510, "&lt;"&amp;$AD220)+1+COUNTIF($AD$11:$AD220, $AD220)-1)</f>
        <v/>
      </c>
      <c r="AF220" s="25" t="str">
        <f t="shared" si="43"/>
        <v/>
      </c>
    </row>
    <row r="221" spans="1:32" x14ac:dyDescent="0.25">
      <c r="A221" s="21"/>
      <c r="B221" s="80"/>
      <c r="C221" s="81"/>
      <c r="D221" s="82"/>
      <c r="E221" s="83"/>
      <c r="F221" s="83"/>
      <c r="G221" s="84"/>
      <c r="H221" s="85"/>
      <c r="I221" s="21"/>
      <c r="J221" s="39" t="str">
        <f t="shared" si="33"/>
        <v/>
      </c>
      <c r="K221" s="21"/>
      <c r="O221" s="25" t="str">
        <f t="shared" si="34"/>
        <v/>
      </c>
      <c r="P221" s="25" t="str">
        <f t="shared" si="35"/>
        <v/>
      </c>
      <c r="Q221" s="25" t="str">
        <f t="shared" si="36"/>
        <v/>
      </c>
      <c r="R221" s="25" t="str">
        <f>IF(COUNTIF($Q$11:$Q221, $Q221)&gt;1, "", $Q221)</f>
        <v/>
      </c>
      <c r="S221" s="58" t="str">
        <f t="shared" si="37"/>
        <v/>
      </c>
      <c r="T221" s="61" t="str">
        <f t="shared" si="38"/>
        <v/>
      </c>
      <c r="U221" s="58" t="str">
        <f t="shared" si="39"/>
        <v/>
      </c>
      <c r="W221" s="25" t="str">
        <f>IF(OR($P221="", NOT($U221="")), "", IF(COUNTIF($P$11:$P221, $P221)&gt;1, "", "X"))</f>
        <v/>
      </c>
      <c r="X221" s="25" t="str">
        <f t="shared" si="40"/>
        <v/>
      </c>
      <c r="Z221" s="25" t="str">
        <f t="shared" si="41"/>
        <v/>
      </c>
      <c r="AB221" s="25" t="str">
        <f>IF($B221="", "", IF(AND($B221&gt;='Client Report'!$BA$3, $B221&lt;='Client Report'!$BA$4), "X", ""))</f>
        <v/>
      </c>
      <c r="AC221" s="25" t="str">
        <f>IF($O221="", "", IF('Client Report'!$AG$3="", "X", IF(Expenses!$C221='Client Report'!$AG$3, "X", "")))</f>
        <v/>
      </c>
      <c r="AD221" s="66" t="str">
        <f t="shared" si="42"/>
        <v/>
      </c>
      <c r="AE221" s="25" t="str">
        <f>IF($AD221="", "", COUNTIF($AD$11:$AD$2510, "&lt;"&amp;$AD221)+1+COUNTIF($AD$11:$AD221, $AD221)-1)</f>
        <v/>
      </c>
      <c r="AF221" s="25" t="str">
        <f t="shared" si="43"/>
        <v/>
      </c>
    </row>
    <row r="222" spans="1:32" x14ac:dyDescent="0.25">
      <c r="A222" s="21"/>
      <c r="B222" s="80"/>
      <c r="C222" s="81"/>
      <c r="D222" s="82"/>
      <c r="E222" s="83"/>
      <c r="F222" s="83"/>
      <c r="G222" s="84"/>
      <c r="H222" s="85"/>
      <c r="I222" s="21"/>
      <c r="J222" s="39" t="str">
        <f t="shared" si="33"/>
        <v/>
      </c>
      <c r="K222" s="21"/>
      <c r="O222" s="25" t="str">
        <f t="shared" si="34"/>
        <v/>
      </c>
      <c r="P222" s="25" t="str">
        <f t="shared" si="35"/>
        <v/>
      </c>
      <c r="Q222" s="25" t="str">
        <f t="shared" si="36"/>
        <v/>
      </c>
      <c r="R222" s="25" t="str">
        <f>IF(COUNTIF($Q$11:$Q222, $Q222)&gt;1, "", $Q222)</f>
        <v/>
      </c>
      <c r="S222" s="58" t="str">
        <f t="shared" si="37"/>
        <v/>
      </c>
      <c r="T222" s="61" t="str">
        <f t="shared" si="38"/>
        <v/>
      </c>
      <c r="U222" s="58" t="str">
        <f t="shared" si="39"/>
        <v/>
      </c>
      <c r="W222" s="25" t="str">
        <f>IF(OR($P222="", NOT($U222="")), "", IF(COUNTIF($P$11:$P222, $P222)&gt;1, "", "X"))</f>
        <v/>
      </c>
      <c r="X222" s="25" t="str">
        <f t="shared" si="40"/>
        <v/>
      </c>
      <c r="Z222" s="25" t="str">
        <f t="shared" si="41"/>
        <v/>
      </c>
      <c r="AB222" s="25" t="str">
        <f>IF($B222="", "", IF(AND($B222&gt;='Client Report'!$BA$3, $B222&lt;='Client Report'!$BA$4), "X", ""))</f>
        <v/>
      </c>
      <c r="AC222" s="25" t="str">
        <f>IF($O222="", "", IF('Client Report'!$AG$3="", "X", IF(Expenses!$C222='Client Report'!$AG$3, "X", "")))</f>
        <v/>
      </c>
      <c r="AD222" s="66" t="str">
        <f t="shared" si="42"/>
        <v/>
      </c>
      <c r="AE222" s="25" t="str">
        <f>IF($AD222="", "", COUNTIF($AD$11:$AD$2510, "&lt;"&amp;$AD222)+1+COUNTIF($AD$11:$AD222, $AD222)-1)</f>
        <v/>
      </c>
      <c r="AF222" s="25" t="str">
        <f t="shared" si="43"/>
        <v/>
      </c>
    </row>
    <row r="223" spans="1:32" x14ac:dyDescent="0.25">
      <c r="A223" s="21"/>
      <c r="B223" s="80"/>
      <c r="C223" s="81"/>
      <c r="D223" s="82"/>
      <c r="E223" s="83"/>
      <c r="F223" s="83"/>
      <c r="G223" s="84"/>
      <c r="H223" s="85"/>
      <c r="I223" s="21"/>
      <c r="J223" s="39" t="str">
        <f t="shared" si="33"/>
        <v/>
      </c>
      <c r="K223" s="21"/>
      <c r="O223" s="25" t="str">
        <f t="shared" si="34"/>
        <v/>
      </c>
      <c r="P223" s="25" t="str">
        <f t="shared" si="35"/>
        <v/>
      </c>
      <c r="Q223" s="25" t="str">
        <f t="shared" si="36"/>
        <v/>
      </c>
      <c r="R223" s="25" t="str">
        <f>IF(COUNTIF($Q$11:$Q223, $Q223)&gt;1, "", $Q223)</f>
        <v/>
      </c>
      <c r="S223" s="58" t="str">
        <f t="shared" si="37"/>
        <v/>
      </c>
      <c r="T223" s="61" t="str">
        <f t="shared" si="38"/>
        <v/>
      </c>
      <c r="U223" s="58" t="str">
        <f t="shared" si="39"/>
        <v/>
      </c>
      <c r="W223" s="25" t="str">
        <f>IF(OR($P223="", NOT($U223="")), "", IF(COUNTIF($P$11:$P223, $P223)&gt;1, "", "X"))</f>
        <v/>
      </c>
      <c r="X223" s="25" t="str">
        <f t="shared" si="40"/>
        <v/>
      </c>
      <c r="Z223" s="25" t="str">
        <f t="shared" si="41"/>
        <v/>
      </c>
      <c r="AB223" s="25" t="str">
        <f>IF($B223="", "", IF(AND($B223&gt;='Client Report'!$BA$3, $B223&lt;='Client Report'!$BA$4), "X", ""))</f>
        <v/>
      </c>
      <c r="AC223" s="25" t="str">
        <f>IF($O223="", "", IF('Client Report'!$AG$3="", "X", IF(Expenses!$C223='Client Report'!$AG$3, "X", "")))</f>
        <v/>
      </c>
      <c r="AD223" s="66" t="str">
        <f t="shared" si="42"/>
        <v/>
      </c>
      <c r="AE223" s="25" t="str">
        <f>IF($AD223="", "", COUNTIF($AD$11:$AD$2510, "&lt;"&amp;$AD223)+1+COUNTIF($AD$11:$AD223, $AD223)-1)</f>
        <v/>
      </c>
      <c r="AF223" s="25" t="str">
        <f t="shared" si="43"/>
        <v/>
      </c>
    </row>
    <row r="224" spans="1:32" x14ac:dyDescent="0.25">
      <c r="A224" s="21"/>
      <c r="B224" s="80"/>
      <c r="C224" s="81"/>
      <c r="D224" s="82"/>
      <c r="E224" s="83"/>
      <c r="F224" s="83"/>
      <c r="G224" s="84"/>
      <c r="H224" s="85"/>
      <c r="I224" s="21"/>
      <c r="J224" s="39" t="str">
        <f t="shared" si="33"/>
        <v/>
      </c>
      <c r="K224" s="21"/>
      <c r="O224" s="25" t="str">
        <f t="shared" si="34"/>
        <v/>
      </c>
      <c r="P224" s="25" t="str">
        <f t="shared" si="35"/>
        <v/>
      </c>
      <c r="Q224" s="25" t="str">
        <f t="shared" si="36"/>
        <v/>
      </c>
      <c r="R224" s="25" t="str">
        <f>IF(COUNTIF($Q$11:$Q224, $Q224)&gt;1, "", $Q224)</f>
        <v/>
      </c>
      <c r="S224" s="58" t="str">
        <f t="shared" si="37"/>
        <v/>
      </c>
      <c r="T224" s="61" t="str">
        <f t="shared" si="38"/>
        <v/>
      </c>
      <c r="U224" s="58" t="str">
        <f t="shared" si="39"/>
        <v/>
      </c>
      <c r="W224" s="25" t="str">
        <f>IF(OR($P224="", NOT($U224="")), "", IF(COUNTIF($P$11:$P224, $P224)&gt;1, "", "X"))</f>
        <v/>
      </c>
      <c r="X224" s="25" t="str">
        <f t="shared" si="40"/>
        <v/>
      </c>
      <c r="Z224" s="25" t="str">
        <f t="shared" si="41"/>
        <v/>
      </c>
      <c r="AB224" s="25" t="str">
        <f>IF($B224="", "", IF(AND($B224&gt;='Client Report'!$BA$3, $B224&lt;='Client Report'!$BA$4), "X", ""))</f>
        <v/>
      </c>
      <c r="AC224" s="25" t="str">
        <f>IF($O224="", "", IF('Client Report'!$AG$3="", "X", IF(Expenses!$C224='Client Report'!$AG$3, "X", "")))</f>
        <v/>
      </c>
      <c r="AD224" s="66" t="str">
        <f t="shared" si="42"/>
        <v/>
      </c>
      <c r="AE224" s="25" t="str">
        <f>IF($AD224="", "", COUNTIF($AD$11:$AD$2510, "&lt;"&amp;$AD224)+1+COUNTIF($AD$11:$AD224, $AD224)-1)</f>
        <v/>
      </c>
      <c r="AF224" s="25" t="str">
        <f t="shared" si="43"/>
        <v/>
      </c>
    </row>
    <row r="225" spans="1:32" x14ac:dyDescent="0.25">
      <c r="A225" s="21"/>
      <c r="B225" s="80"/>
      <c r="C225" s="81"/>
      <c r="D225" s="82"/>
      <c r="E225" s="83"/>
      <c r="F225" s="83"/>
      <c r="G225" s="84"/>
      <c r="H225" s="85"/>
      <c r="I225" s="21"/>
      <c r="J225" s="39" t="str">
        <f t="shared" si="33"/>
        <v/>
      </c>
      <c r="K225" s="21"/>
      <c r="O225" s="25" t="str">
        <f t="shared" si="34"/>
        <v/>
      </c>
      <c r="P225" s="25" t="str">
        <f t="shared" si="35"/>
        <v/>
      </c>
      <c r="Q225" s="25" t="str">
        <f t="shared" si="36"/>
        <v/>
      </c>
      <c r="R225" s="25" t="str">
        <f>IF(COUNTIF($Q$11:$Q225, $Q225)&gt;1, "", $Q225)</f>
        <v/>
      </c>
      <c r="S225" s="58" t="str">
        <f t="shared" si="37"/>
        <v/>
      </c>
      <c r="T225" s="61" t="str">
        <f t="shared" si="38"/>
        <v/>
      </c>
      <c r="U225" s="58" t="str">
        <f t="shared" si="39"/>
        <v/>
      </c>
      <c r="W225" s="25" t="str">
        <f>IF(OR($P225="", NOT($U225="")), "", IF(COUNTIF($P$11:$P225, $P225)&gt;1, "", "X"))</f>
        <v/>
      </c>
      <c r="X225" s="25" t="str">
        <f t="shared" si="40"/>
        <v/>
      </c>
      <c r="Z225" s="25" t="str">
        <f t="shared" si="41"/>
        <v/>
      </c>
      <c r="AB225" s="25" t="str">
        <f>IF($B225="", "", IF(AND($B225&gt;='Client Report'!$BA$3, $B225&lt;='Client Report'!$BA$4), "X", ""))</f>
        <v/>
      </c>
      <c r="AC225" s="25" t="str">
        <f>IF($O225="", "", IF('Client Report'!$AG$3="", "X", IF(Expenses!$C225='Client Report'!$AG$3, "X", "")))</f>
        <v/>
      </c>
      <c r="AD225" s="66" t="str">
        <f t="shared" si="42"/>
        <v/>
      </c>
      <c r="AE225" s="25" t="str">
        <f>IF($AD225="", "", COUNTIF($AD$11:$AD$2510, "&lt;"&amp;$AD225)+1+COUNTIF($AD$11:$AD225, $AD225)-1)</f>
        <v/>
      </c>
      <c r="AF225" s="25" t="str">
        <f t="shared" si="43"/>
        <v/>
      </c>
    </row>
    <row r="226" spans="1:32" x14ac:dyDescent="0.25">
      <c r="A226" s="21"/>
      <c r="B226" s="80"/>
      <c r="C226" s="81"/>
      <c r="D226" s="82"/>
      <c r="E226" s="83"/>
      <c r="F226" s="83"/>
      <c r="G226" s="84"/>
      <c r="H226" s="85"/>
      <c r="I226" s="21"/>
      <c r="J226" s="39" t="str">
        <f t="shared" si="33"/>
        <v/>
      </c>
      <c r="K226" s="21"/>
      <c r="O226" s="25" t="str">
        <f t="shared" si="34"/>
        <v/>
      </c>
      <c r="P226" s="25" t="str">
        <f t="shared" si="35"/>
        <v/>
      </c>
      <c r="Q226" s="25" t="str">
        <f t="shared" si="36"/>
        <v/>
      </c>
      <c r="R226" s="25" t="str">
        <f>IF(COUNTIF($Q$11:$Q226, $Q226)&gt;1, "", $Q226)</f>
        <v/>
      </c>
      <c r="S226" s="58" t="str">
        <f t="shared" si="37"/>
        <v/>
      </c>
      <c r="T226" s="61" t="str">
        <f t="shared" si="38"/>
        <v/>
      </c>
      <c r="U226" s="58" t="str">
        <f t="shared" si="39"/>
        <v/>
      </c>
      <c r="W226" s="25" t="str">
        <f>IF(OR($P226="", NOT($U226="")), "", IF(COUNTIF($P$11:$P226, $P226)&gt;1, "", "X"))</f>
        <v/>
      </c>
      <c r="X226" s="25" t="str">
        <f t="shared" si="40"/>
        <v/>
      </c>
      <c r="Z226" s="25" t="str">
        <f t="shared" si="41"/>
        <v/>
      </c>
      <c r="AB226" s="25" t="str">
        <f>IF($B226="", "", IF(AND($B226&gt;='Client Report'!$BA$3, $B226&lt;='Client Report'!$BA$4), "X", ""))</f>
        <v/>
      </c>
      <c r="AC226" s="25" t="str">
        <f>IF($O226="", "", IF('Client Report'!$AG$3="", "X", IF(Expenses!$C226='Client Report'!$AG$3, "X", "")))</f>
        <v/>
      </c>
      <c r="AD226" s="66" t="str">
        <f t="shared" si="42"/>
        <v/>
      </c>
      <c r="AE226" s="25" t="str">
        <f>IF($AD226="", "", COUNTIF($AD$11:$AD$2510, "&lt;"&amp;$AD226)+1+COUNTIF($AD$11:$AD226, $AD226)-1)</f>
        <v/>
      </c>
      <c r="AF226" s="25" t="str">
        <f t="shared" si="43"/>
        <v/>
      </c>
    </row>
    <row r="227" spans="1:32" x14ac:dyDescent="0.25">
      <c r="A227" s="21"/>
      <c r="B227" s="80"/>
      <c r="C227" s="81"/>
      <c r="D227" s="82"/>
      <c r="E227" s="83"/>
      <c r="F227" s="83"/>
      <c r="G227" s="84"/>
      <c r="H227" s="85"/>
      <c r="I227" s="21"/>
      <c r="J227" s="39" t="str">
        <f t="shared" si="33"/>
        <v/>
      </c>
      <c r="K227" s="21"/>
      <c r="O227" s="25" t="str">
        <f t="shared" si="34"/>
        <v/>
      </c>
      <c r="P227" s="25" t="str">
        <f t="shared" si="35"/>
        <v/>
      </c>
      <c r="Q227" s="25" t="str">
        <f t="shared" si="36"/>
        <v/>
      </c>
      <c r="R227" s="25" t="str">
        <f>IF(COUNTIF($Q$11:$Q227, $Q227)&gt;1, "", $Q227)</f>
        <v/>
      </c>
      <c r="S227" s="58" t="str">
        <f t="shared" si="37"/>
        <v/>
      </c>
      <c r="T227" s="61" t="str">
        <f t="shared" si="38"/>
        <v/>
      </c>
      <c r="U227" s="58" t="str">
        <f t="shared" si="39"/>
        <v/>
      </c>
      <c r="W227" s="25" t="str">
        <f>IF(OR($P227="", NOT($U227="")), "", IF(COUNTIF($P$11:$P227, $P227)&gt;1, "", "X"))</f>
        <v/>
      </c>
      <c r="X227" s="25" t="str">
        <f t="shared" si="40"/>
        <v/>
      </c>
      <c r="Z227" s="25" t="str">
        <f t="shared" si="41"/>
        <v/>
      </c>
      <c r="AB227" s="25" t="str">
        <f>IF($B227="", "", IF(AND($B227&gt;='Client Report'!$BA$3, $B227&lt;='Client Report'!$BA$4), "X", ""))</f>
        <v/>
      </c>
      <c r="AC227" s="25" t="str">
        <f>IF($O227="", "", IF('Client Report'!$AG$3="", "X", IF(Expenses!$C227='Client Report'!$AG$3, "X", "")))</f>
        <v/>
      </c>
      <c r="AD227" s="66" t="str">
        <f t="shared" si="42"/>
        <v/>
      </c>
      <c r="AE227" s="25" t="str">
        <f>IF($AD227="", "", COUNTIF($AD$11:$AD$2510, "&lt;"&amp;$AD227)+1+COUNTIF($AD$11:$AD227, $AD227)-1)</f>
        <v/>
      </c>
      <c r="AF227" s="25" t="str">
        <f t="shared" si="43"/>
        <v/>
      </c>
    </row>
    <row r="228" spans="1:32" x14ac:dyDescent="0.25">
      <c r="A228" s="21"/>
      <c r="B228" s="80"/>
      <c r="C228" s="81"/>
      <c r="D228" s="82"/>
      <c r="E228" s="83"/>
      <c r="F228" s="83"/>
      <c r="G228" s="84"/>
      <c r="H228" s="85"/>
      <c r="I228" s="21"/>
      <c r="J228" s="39" t="str">
        <f t="shared" si="33"/>
        <v/>
      </c>
      <c r="K228" s="21"/>
      <c r="O228" s="25" t="str">
        <f t="shared" si="34"/>
        <v/>
      </c>
      <c r="P228" s="25" t="str">
        <f t="shared" si="35"/>
        <v/>
      </c>
      <c r="Q228" s="25" t="str">
        <f t="shared" si="36"/>
        <v/>
      </c>
      <c r="R228" s="25" t="str">
        <f>IF(COUNTIF($Q$11:$Q228, $Q228)&gt;1, "", $Q228)</f>
        <v/>
      </c>
      <c r="S228" s="58" t="str">
        <f t="shared" si="37"/>
        <v/>
      </c>
      <c r="T228" s="61" t="str">
        <f t="shared" si="38"/>
        <v/>
      </c>
      <c r="U228" s="58" t="str">
        <f t="shared" si="39"/>
        <v/>
      </c>
      <c r="W228" s="25" t="str">
        <f>IF(OR($P228="", NOT($U228="")), "", IF(COUNTIF($P$11:$P228, $P228)&gt;1, "", "X"))</f>
        <v/>
      </c>
      <c r="X228" s="25" t="str">
        <f t="shared" si="40"/>
        <v/>
      </c>
      <c r="Z228" s="25" t="str">
        <f t="shared" si="41"/>
        <v/>
      </c>
      <c r="AB228" s="25" t="str">
        <f>IF($B228="", "", IF(AND($B228&gt;='Client Report'!$BA$3, $B228&lt;='Client Report'!$BA$4), "X", ""))</f>
        <v/>
      </c>
      <c r="AC228" s="25" t="str">
        <f>IF($O228="", "", IF('Client Report'!$AG$3="", "X", IF(Expenses!$C228='Client Report'!$AG$3, "X", "")))</f>
        <v/>
      </c>
      <c r="AD228" s="66" t="str">
        <f t="shared" si="42"/>
        <v/>
      </c>
      <c r="AE228" s="25" t="str">
        <f>IF($AD228="", "", COUNTIF($AD$11:$AD$2510, "&lt;"&amp;$AD228)+1+COUNTIF($AD$11:$AD228, $AD228)-1)</f>
        <v/>
      </c>
      <c r="AF228" s="25" t="str">
        <f t="shared" si="43"/>
        <v/>
      </c>
    </row>
    <row r="229" spans="1:32" x14ac:dyDescent="0.25">
      <c r="A229" s="21"/>
      <c r="B229" s="80"/>
      <c r="C229" s="81"/>
      <c r="D229" s="82"/>
      <c r="E229" s="83"/>
      <c r="F229" s="83"/>
      <c r="G229" s="84"/>
      <c r="H229" s="85"/>
      <c r="I229" s="21"/>
      <c r="J229" s="39" t="str">
        <f t="shared" si="33"/>
        <v/>
      </c>
      <c r="K229" s="21"/>
      <c r="O229" s="25" t="str">
        <f t="shared" si="34"/>
        <v/>
      </c>
      <c r="P229" s="25" t="str">
        <f t="shared" si="35"/>
        <v/>
      </c>
      <c r="Q229" s="25" t="str">
        <f t="shared" si="36"/>
        <v/>
      </c>
      <c r="R229" s="25" t="str">
        <f>IF(COUNTIF($Q$11:$Q229, $Q229)&gt;1, "", $Q229)</f>
        <v/>
      </c>
      <c r="S229" s="58" t="str">
        <f t="shared" si="37"/>
        <v/>
      </c>
      <c r="T229" s="61" t="str">
        <f t="shared" si="38"/>
        <v/>
      </c>
      <c r="U229" s="58" t="str">
        <f t="shared" si="39"/>
        <v/>
      </c>
      <c r="W229" s="25" t="str">
        <f>IF(OR($P229="", NOT($U229="")), "", IF(COUNTIF($P$11:$P229, $P229)&gt;1, "", "X"))</f>
        <v/>
      </c>
      <c r="X229" s="25" t="str">
        <f t="shared" si="40"/>
        <v/>
      </c>
      <c r="Z229" s="25" t="str">
        <f t="shared" si="41"/>
        <v/>
      </c>
      <c r="AB229" s="25" t="str">
        <f>IF($B229="", "", IF(AND($B229&gt;='Client Report'!$BA$3, $B229&lt;='Client Report'!$BA$4), "X", ""))</f>
        <v/>
      </c>
      <c r="AC229" s="25" t="str">
        <f>IF($O229="", "", IF('Client Report'!$AG$3="", "X", IF(Expenses!$C229='Client Report'!$AG$3, "X", "")))</f>
        <v/>
      </c>
      <c r="AD229" s="66" t="str">
        <f t="shared" si="42"/>
        <v/>
      </c>
      <c r="AE229" s="25" t="str">
        <f>IF($AD229="", "", COUNTIF($AD$11:$AD$2510, "&lt;"&amp;$AD229)+1+COUNTIF($AD$11:$AD229, $AD229)-1)</f>
        <v/>
      </c>
      <c r="AF229" s="25" t="str">
        <f t="shared" si="43"/>
        <v/>
      </c>
    </row>
    <row r="230" spans="1:32" x14ac:dyDescent="0.25">
      <c r="A230" s="21"/>
      <c r="B230" s="80"/>
      <c r="C230" s="81"/>
      <c r="D230" s="82"/>
      <c r="E230" s="83"/>
      <c r="F230" s="83"/>
      <c r="G230" s="84"/>
      <c r="H230" s="85"/>
      <c r="I230" s="21"/>
      <c r="J230" s="39" t="str">
        <f t="shared" si="33"/>
        <v/>
      </c>
      <c r="K230" s="21"/>
      <c r="O230" s="25" t="str">
        <f t="shared" si="34"/>
        <v/>
      </c>
      <c r="P230" s="25" t="str">
        <f t="shared" si="35"/>
        <v/>
      </c>
      <c r="Q230" s="25" t="str">
        <f t="shared" si="36"/>
        <v/>
      </c>
      <c r="R230" s="25" t="str">
        <f>IF(COUNTIF($Q$11:$Q230, $Q230)&gt;1, "", $Q230)</f>
        <v/>
      </c>
      <c r="S230" s="58" t="str">
        <f t="shared" si="37"/>
        <v/>
      </c>
      <c r="T230" s="61" t="str">
        <f t="shared" si="38"/>
        <v/>
      </c>
      <c r="U230" s="58" t="str">
        <f t="shared" si="39"/>
        <v/>
      </c>
      <c r="W230" s="25" t="str">
        <f>IF(OR($P230="", NOT($U230="")), "", IF(COUNTIF($P$11:$P230, $P230)&gt;1, "", "X"))</f>
        <v/>
      </c>
      <c r="X230" s="25" t="str">
        <f t="shared" si="40"/>
        <v/>
      </c>
      <c r="Z230" s="25" t="str">
        <f t="shared" si="41"/>
        <v/>
      </c>
      <c r="AB230" s="25" t="str">
        <f>IF($B230="", "", IF(AND($B230&gt;='Client Report'!$BA$3, $B230&lt;='Client Report'!$BA$4), "X", ""))</f>
        <v/>
      </c>
      <c r="AC230" s="25" t="str">
        <f>IF($O230="", "", IF('Client Report'!$AG$3="", "X", IF(Expenses!$C230='Client Report'!$AG$3, "X", "")))</f>
        <v/>
      </c>
      <c r="AD230" s="66" t="str">
        <f t="shared" si="42"/>
        <v/>
      </c>
      <c r="AE230" s="25" t="str">
        <f>IF($AD230="", "", COUNTIF($AD$11:$AD$2510, "&lt;"&amp;$AD230)+1+COUNTIF($AD$11:$AD230, $AD230)-1)</f>
        <v/>
      </c>
      <c r="AF230" s="25" t="str">
        <f t="shared" si="43"/>
        <v/>
      </c>
    </row>
    <row r="231" spans="1:32" x14ac:dyDescent="0.25">
      <c r="A231" s="21"/>
      <c r="B231" s="80"/>
      <c r="C231" s="81"/>
      <c r="D231" s="82"/>
      <c r="E231" s="83"/>
      <c r="F231" s="83"/>
      <c r="G231" s="84"/>
      <c r="H231" s="85"/>
      <c r="I231" s="21"/>
      <c r="J231" s="39" t="str">
        <f t="shared" si="33"/>
        <v/>
      </c>
      <c r="K231" s="21"/>
      <c r="O231" s="25" t="str">
        <f t="shared" si="34"/>
        <v/>
      </c>
      <c r="P231" s="25" t="str">
        <f t="shared" si="35"/>
        <v/>
      </c>
      <c r="Q231" s="25" t="str">
        <f t="shared" si="36"/>
        <v/>
      </c>
      <c r="R231" s="25" t="str">
        <f>IF(COUNTIF($Q$11:$Q231, $Q231)&gt;1, "", $Q231)</f>
        <v/>
      </c>
      <c r="S231" s="58" t="str">
        <f t="shared" si="37"/>
        <v/>
      </c>
      <c r="T231" s="61" t="str">
        <f t="shared" si="38"/>
        <v/>
      </c>
      <c r="U231" s="58" t="str">
        <f t="shared" si="39"/>
        <v/>
      </c>
      <c r="W231" s="25" t="str">
        <f>IF(OR($P231="", NOT($U231="")), "", IF(COUNTIF($P$11:$P231, $P231)&gt;1, "", "X"))</f>
        <v/>
      </c>
      <c r="X231" s="25" t="str">
        <f t="shared" si="40"/>
        <v/>
      </c>
      <c r="Z231" s="25" t="str">
        <f t="shared" si="41"/>
        <v/>
      </c>
      <c r="AB231" s="25" t="str">
        <f>IF($B231="", "", IF(AND($B231&gt;='Client Report'!$BA$3, $B231&lt;='Client Report'!$BA$4), "X", ""))</f>
        <v/>
      </c>
      <c r="AC231" s="25" t="str">
        <f>IF($O231="", "", IF('Client Report'!$AG$3="", "X", IF(Expenses!$C231='Client Report'!$AG$3, "X", "")))</f>
        <v/>
      </c>
      <c r="AD231" s="66" t="str">
        <f t="shared" si="42"/>
        <v/>
      </c>
      <c r="AE231" s="25" t="str">
        <f>IF($AD231="", "", COUNTIF($AD$11:$AD$2510, "&lt;"&amp;$AD231)+1+COUNTIF($AD$11:$AD231, $AD231)-1)</f>
        <v/>
      </c>
      <c r="AF231" s="25" t="str">
        <f t="shared" si="43"/>
        <v/>
      </c>
    </row>
    <row r="232" spans="1:32" x14ac:dyDescent="0.25">
      <c r="A232" s="21"/>
      <c r="B232" s="80"/>
      <c r="C232" s="81"/>
      <c r="D232" s="82"/>
      <c r="E232" s="83"/>
      <c r="F232" s="83"/>
      <c r="G232" s="84"/>
      <c r="H232" s="85"/>
      <c r="I232" s="21"/>
      <c r="J232" s="39" t="str">
        <f t="shared" si="33"/>
        <v/>
      </c>
      <c r="K232" s="21"/>
      <c r="O232" s="25" t="str">
        <f t="shared" si="34"/>
        <v/>
      </c>
      <c r="P232" s="25" t="str">
        <f t="shared" si="35"/>
        <v/>
      </c>
      <c r="Q232" s="25" t="str">
        <f t="shared" si="36"/>
        <v/>
      </c>
      <c r="R232" s="25" t="str">
        <f>IF(COUNTIF($Q$11:$Q232, $Q232)&gt;1, "", $Q232)</f>
        <v/>
      </c>
      <c r="S232" s="58" t="str">
        <f t="shared" si="37"/>
        <v/>
      </c>
      <c r="T232" s="61" t="str">
        <f t="shared" si="38"/>
        <v/>
      </c>
      <c r="U232" s="58" t="str">
        <f t="shared" si="39"/>
        <v/>
      </c>
      <c r="W232" s="25" t="str">
        <f>IF(OR($P232="", NOT($U232="")), "", IF(COUNTIF($P$11:$P232, $P232)&gt;1, "", "X"))</f>
        <v/>
      </c>
      <c r="X232" s="25" t="str">
        <f t="shared" si="40"/>
        <v/>
      </c>
      <c r="Z232" s="25" t="str">
        <f t="shared" si="41"/>
        <v/>
      </c>
      <c r="AB232" s="25" t="str">
        <f>IF($B232="", "", IF(AND($B232&gt;='Client Report'!$BA$3, $B232&lt;='Client Report'!$BA$4), "X", ""))</f>
        <v/>
      </c>
      <c r="AC232" s="25" t="str">
        <f>IF($O232="", "", IF('Client Report'!$AG$3="", "X", IF(Expenses!$C232='Client Report'!$AG$3, "X", "")))</f>
        <v/>
      </c>
      <c r="AD232" s="66" t="str">
        <f t="shared" si="42"/>
        <v/>
      </c>
      <c r="AE232" s="25" t="str">
        <f>IF($AD232="", "", COUNTIF($AD$11:$AD$2510, "&lt;"&amp;$AD232)+1+COUNTIF($AD$11:$AD232, $AD232)-1)</f>
        <v/>
      </c>
      <c r="AF232" s="25" t="str">
        <f t="shared" si="43"/>
        <v/>
      </c>
    </row>
    <row r="233" spans="1:32" x14ac:dyDescent="0.25">
      <c r="A233" s="21"/>
      <c r="B233" s="80"/>
      <c r="C233" s="81"/>
      <c r="D233" s="82"/>
      <c r="E233" s="83"/>
      <c r="F233" s="83"/>
      <c r="G233" s="84"/>
      <c r="H233" s="85"/>
      <c r="I233" s="21"/>
      <c r="J233" s="39" t="str">
        <f t="shared" si="33"/>
        <v/>
      </c>
      <c r="K233" s="21"/>
      <c r="O233" s="25" t="str">
        <f t="shared" si="34"/>
        <v/>
      </c>
      <c r="P233" s="25" t="str">
        <f t="shared" si="35"/>
        <v/>
      </c>
      <c r="Q233" s="25" t="str">
        <f t="shared" si="36"/>
        <v/>
      </c>
      <c r="R233" s="25" t="str">
        <f>IF(COUNTIF($Q$11:$Q233, $Q233)&gt;1, "", $Q233)</f>
        <v/>
      </c>
      <c r="S233" s="58" t="str">
        <f t="shared" si="37"/>
        <v/>
      </c>
      <c r="T233" s="61" t="str">
        <f t="shared" si="38"/>
        <v/>
      </c>
      <c r="U233" s="58" t="str">
        <f t="shared" si="39"/>
        <v/>
      </c>
      <c r="W233" s="25" t="str">
        <f>IF(OR($P233="", NOT($U233="")), "", IF(COUNTIF($P$11:$P233, $P233)&gt;1, "", "X"))</f>
        <v/>
      </c>
      <c r="X233" s="25" t="str">
        <f t="shared" si="40"/>
        <v/>
      </c>
      <c r="Z233" s="25" t="str">
        <f t="shared" si="41"/>
        <v/>
      </c>
      <c r="AB233" s="25" t="str">
        <f>IF($B233="", "", IF(AND($B233&gt;='Client Report'!$BA$3, $B233&lt;='Client Report'!$BA$4), "X", ""))</f>
        <v/>
      </c>
      <c r="AC233" s="25" t="str">
        <f>IF($O233="", "", IF('Client Report'!$AG$3="", "X", IF(Expenses!$C233='Client Report'!$AG$3, "X", "")))</f>
        <v/>
      </c>
      <c r="AD233" s="66" t="str">
        <f t="shared" si="42"/>
        <v/>
      </c>
      <c r="AE233" s="25" t="str">
        <f>IF($AD233="", "", COUNTIF($AD$11:$AD$2510, "&lt;"&amp;$AD233)+1+COUNTIF($AD$11:$AD233, $AD233)-1)</f>
        <v/>
      </c>
      <c r="AF233" s="25" t="str">
        <f t="shared" si="43"/>
        <v/>
      </c>
    </row>
    <row r="234" spans="1:32" x14ac:dyDescent="0.25">
      <c r="A234" s="21"/>
      <c r="B234" s="80"/>
      <c r="C234" s="81"/>
      <c r="D234" s="82"/>
      <c r="E234" s="83"/>
      <c r="F234" s="83"/>
      <c r="G234" s="84"/>
      <c r="H234" s="85"/>
      <c r="I234" s="21"/>
      <c r="J234" s="39" t="str">
        <f t="shared" si="33"/>
        <v/>
      </c>
      <c r="K234" s="21"/>
      <c r="O234" s="25" t="str">
        <f t="shared" si="34"/>
        <v/>
      </c>
      <c r="P234" s="25" t="str">
        <f t="shared" si="35"/>
        <v/>
      </c>
      <c r="Q234" s="25" t="str">
        <f t="shared" si="36"/>
        <v/>
      </c>
      <c r="R234" s="25" t="str">
        <f>IF(COUNTIF($Q$11:$Q234, $Q234)&gt;1, "", $Q234)</f>
        <v/>
      </c>
      <c r="S234" s="58" t="str">
        <f t="shared" si="37"/>
        <v/>
      </c>
      <c r="T234" s="61" t="str">
        <f t="shared" si="38"/>
        <v/>
      </c>
      <c r="U234" s="58" t="str">
        <f t="shared" si="39"/>
        <v/>
      </c>
      <c r="W234" s="25" t="str">
        <f>IF(OR($P234="", NOT($U234="")), "", IF(COUNTIF($P$11:$P234, $P234)&gt;1, "", "X"))</f>
        <v/>
      </c>
      <c r="X234" s="25" t="str">
        <f t="shared" si="40"/>
        <v/>
      </c>
      <c r="Z234" s="25" t="str">
        <f t="shared" si="41"/>
        <v/>
      </c>
      <c r="AB234" s="25" t="str">
        <f>IF($B234="", "", IF(AND($B234&gt;='Client Report'!$BA$3, $B234&lt;='Client Report'!$BA$4), "X", ""))</f>
        <v/>
      </c>
      <c r="AC234" s="25" t="str">
        <f>IF($O234="", "", IF('Client Report'!$AG$3="", "X", IF(Expenses!$C234='Client Report'!$AG$3, "X", "")))</f>
        <v/>
      </c>
      <c r="AD234" s="66" t="str">
        <f t="shared" si="42"/>
        <v/>
      </c>
      <c r="AE234" s="25" t="str">
        <f>IF($AD234="", "", COUNTIF($AD$11:$AD$2510, "&lt;"&amp;$AD234)+1+COUNTIF($AD$11:$AD234, $AD234)-1)</f>
        <v/>
      </c>
      <c r="AF234" s="25" t="str">
        <f t="shared" si="43"/>
        <v/>
      </c>
    </row>
    <row r="235" spans="1:32" x14ac:dyDescent="0.25">
      <c r="A235" s="21"/>
      <c r="B235" s="80"/>
      <c r="C235" s="81"/>
      <c r="D235" s="82"/>
      <c r="E235" s="83"/>
      <c r="F235" s="83"/>
      <c r="G235" s="84"/>
      <c r="H235" s="85"/>
      <c r="I235" s="21"/>
      <c r="J235" s="39" t="str">
        <f t="shared" si="33"/>
        <v/>
      </c>
      <c r="K235" s="21"/>
      <c r="O235" s="25" t="str">
        <f t="shared" si="34"/>
        <v/>
      </c>
      <c r="P235" s="25" t="str">
        <f t="shared" si="35"/>
        <v/>
      </c>
      <c r="Q235" s="25" t="str">
        <f t="shared" si="36"/>
        <v/>
      </c>
      <c r="R235" s="25" t="str">
        <f>IF(COUNTIF($Q$11:$Q235, $Q235)&gt;1, "", $Q235)</f>
        <v/>
      </c>
      <c r="S235" s="58" t="str">
        <f t="shared" si="37"/>
        <v/>
      </c>
      <c r="T235" s="61" t="str">
        <f t="shared" si="38"/>
        <v/>
      </c>
      <c r="U235" s="58" t="str">
        <f t="shared" si="39"/>
        <v/>
      </c>
      <c r="W235" s="25" t="str">
        <f>IF(OR($P235="", NOT($U235="")), "", IF(COUNTIF($P$11:$P235, $P235)&gt;1, "", "X"))</f>
        <v/>
      </c>
      <c r="X235" s="25" t="str">
        <f t="shared" si="40"/>
        <v/>
      </c>
      <c r="Z235" s="25" t="str">
        <f t="shared" si="41"/>
        <v/>
      </c>
      <c r="AB235" s="25" t="str">
        <f>IF($B235="", "", IF(AND($B235&gt;='Client Report'!$BA$3, $B235&lt;='Client Report'!$BA$4), "X", ""))</f>
        <v/>
      </c>
      <c r="AC235" s="25" t="str">
        <f>IF($O235="", "", IF('Client Report'!$AG$3="", "X", IF(Expenses!$C235='Client Report'!$AG$3, "X", "")))</f>
        <v/>
      </c>
      <c r="AD235" s="66" t="str">
        <f t="shared" si="42"/>
        <v/>
      </c>
      <c r="AE235" s="25" t="str">
        <f>IF($AD235="", "", COUNTIF($AD$11:$AD$2510, "&lt;"&amp;$AD235)+1+COUNTIF($AD$11:$AD235, $AD235)-1)</f>
        <v/>
      </c>
      <c r="AF235" s="25" t="str">
        <f t="shared" si="43"/>
        <v/>
      </c>
    </row>
    <row r="236" spans="1:32" x14ac:dyDescent="0.25">
      <c r="A236" s="21"/>
      <c r="B236" s="80"/>
      <c r="C236" s="81"/>
      <c r="D236" s="82"/>
      <c r="E236" s="83"/>
      <c r="F236" s="83"/>
      <c r="G236" s="84"/>
      <c r="H236" s="85"/>
      <c r="I236" s="21"/>
      <c r="J236" s="39" t="str">
        <f t="shared" si="33"/>
        <v/>
      </c>
      <c r="K236" s="21"/>
      <c r="O236" s="25" t="str">
        <f t="shared" si="34"/>
        <v/>
      </c>
      <c r="P236" s="25" t="str">
        <f t="shared" si="35"/>
        <v/>
      </c>
      <c r="Q236" s="25" t="str">
        <f t="shared" si="36"/>
        <v/>
      </c>
      <c r="R236" s="25" t="str">
        <f>IF(COUNTIF($Q$11:$Q236, $Q236)&gt;1, "", $Q236)</f>
        <v/>
      </c>
      <c r="S236" s="58" t="str">
        <f t="shared" si="37"/>
        <v/>
      </c>
      <c r="T236" s="61" t="str">
        <f t="shared" si="38"/>
        <v/>
      </c>
      <c r="U236" s="58" t="str">
        <f t="shared" si="39"/>
        <v/>
      </c>
      <c r="W236" s="25" t="str">
        <f>IF(OR($P236="", NOT($U236="")), "", IF(COUNTIF($P$11:$P236, $P236)&gt;1, "", "X"))</f>
        <v/>
      </c>
      <c r="X236" s="25" t="str">
        <f t="shared" si="40"/>
        <v/>
      </c>
      <c r="Z236" s="25" t="str">
        <f t="shared" si="41"/>
        <v/>
      </c>
      <c r="AB236" s="25" t="str">
        <f>IF($B236="", "", IF(AND($B236&gt;='Client Report'!$BA$3, $B236&lt;='Client Report'!$BA$4), "X", ""))</f>
        <v/>
      </c>
      <c r="AC236" s="25" t="str">
        <f>IF($O236="", "", IF('Client Report'!$AG$3="", "X", IF(Expenses!$C236='Client Report'!$AG$3, "X", "")))</f>
        <v/>
      </c>
      <c r="AD236" s="66" t="str">
        <f t="shared" si="42"/>
        <v/>
      </c>
      <c r="AE236" s="25" t="str">
        <f>IF($AD236="", "", COUNTIF($AD$11:$AD$2510, "&lt;"&amp;$AD236)+1+COUNTIF($AD$11:$AD236, $AD236)-1)</f>
        <v/>
      </c>
      <c r="AF236" s="25" t="str">
        <f t="shared" si="43"/>
        <v/>
      </c>
    </row>
    <row r="237" spans="1:32" x14ac:dyDescent="0.25">
      <c r="A237" s="21"/>
      <c r="B237" s="80"/>
      <c r="C237" s="81"/>
      <c r="D237" s="82"/>
      <c r="E237" s="83"/>
      <c r="F237" s="83"/>
      <c r="G237" s="84"/>
      <c r="H237" s="85"/>
      <c r="I237" s="21"/>
      <c r="J237" s="39" t="str">
        <f t="shared" si="33"/>
        <v/>
      </c>
      <c r="K237" s="21"/>
      <c r="O237" s="25" t="str">
        <f t="shared" si="34"/>
        <v/>
      </c>
      <c r="P237" s="25" t="str">
        <f t="shared" si="35"/>
        <v/>
      </c>
      <c r="Q237" s="25" t="str">
        <f t="shared" si="36"/>
        <v/>
      </c>
      <c r="R237" s="25" t="str">
        <f>IF(COUNTIF($Q$11:$Q237, $Q237)&gt;1, "", $Q237)</f>
        <v/>
      </c>
      <c r="S237" s="58" t="str">
        <f t="shared" si="37"/>
        <v/>
      </c>
      <c r="T237" s="61" t="str">
        <f t="shared" si="38"/>
        <v/>
      </c>
      <c r="U237" s="58" t="str">
        <f t="shared" si="39"/>
        <v/>
      </c>
      <c r="W237" s="25" t="str">
        <f>IF(OR($P237="", NOT($U237="")), "", IF(COUNTIF($P$11:$P237, $P237)&gt;1, "", "X"))</f>
        <v/>
      </c>
      <c r="X237" s="25" t="str">
        <f t="shared" si="40"/>
        <v/>
      </c>
      <c r="Z237" s="25" t="str">
        <f t="shared" si="41"/>
        <v/>
      </c>
      <c r="AB237" s="25" t="str">
        <f>IF($B237="", "", IF(AND($B237&gt;='Client Report'!$BA$3, $B237&lt;='Client Report'!$BA$4), "X", ""))</f>
        <v/>
      </c>
      <c r="AC237" s="25" t="str">
        <f>IF($O237="", "", IF('Client Report'!$AG$3="", "X", IF(Expenses!$C237='Client Report'!$AG$3, "X", "")))</f>
        <v/>
      </c>
      <c r="AD237" s="66" t="str">
        <f t="shared" si="42"/>
        <v/>
      </c>
      <c r="AE237" s="25" t="str">
        <f>IF($AD237="", "", COUNTIF($AD$11:$AD$2510, "&lt;"&amp;$AD237)+1+COUNTIF($AD$11:$AD237, $AD237)-1)</f>
        <v/>
      </c>
      <c r="AF237" s="25" t="str">
        <f t="shared" si="43"/>
        <v/>
      </c>
    </row>
    <row r="238" spans="1:32" x14ac:dyDescent="0.25">
      <c r="A238" s="21"/>
      <c r="B238" s="80"/>
      <c r="C238" s="81"/>
      <c r="D238" s="82"/>
      <c r="E238" s="83"/>
      <c r="F238" s="83"/>
      <c r="G238" s="84"/>
      <c r="H238" s="85"/>
      <c r="I238" s="21"/>
      <c r="J238" s="39" t="str">
        <f t="shared" si="33"/>
        <v/>
      </c>
      <c r="K238" s="21"/>
      <c r="O238" s="25" t="str">
        <f t="shared" si="34"/>
        <v/>
      </c>
      <c r="P238" s="25" t="str">
        <f t="shared" si="35"/>
        <v/>
      </c>
      <c r="Q238" s="25" t="str">
        <f t="shared" si="36"/>
        <v/>
      </c>
      <c r="R238" s="25" t="str">
        <f>IF(COUNTIF($Q$11:$Q238, $Q238)&gt;1, "", $Q238)</f>
        <v/>
      </c>
      <c r="S238" s="58" t="str">
        <f t="shared" si="37"/>
        <v/>
      </c>
      <c r="T238" s="61" t="str">
        <f t="shared" si="38"/>
        <v/>
      </c>
      <c r="U238" s="58" t="str">
        <f t="shared" si="39"/>
        <v/>
      </c>
      <c r="W238" s="25" t="str">
        <f>IF(OR($P238="", NOT($U238="")), "", IF(COUNTIF($P$11:$P238, $P238)&gt;1, "", "X"))</f>
        <v/>
      </c>
      <c r="X238" s="25" t="str">
        <f t="shared" si="40"/>
        <v/>
      </c>
      <c r="Z238" s="25" t="str">
        <f t="shared" si="41"/>
        <v/>
      </c>
      <c r="AB238" s="25" t="str">
        <f>IF($B238="", "", IF(AND($B238&gt;='Client Report'!$BA$3, $B238&lt;='Client Report'!$BA$4), "X", ""))</f>
        <v/>
      </c>
      <c r="AC238" s="25" t="str">
        <f>IF($O238="", "", IF('Client Report'!$AG$3="", "X", IF(Expenses!$C238='Client Report'!$AG$3, "X", "")))</f>
        <v/>
      </c>
      <c r="AD238" s="66" t="str">
        <f t="shared" si="42"/>
        <v/>
      </c>
      <c r="AE238" s="25" t="str">
        <f>IF($AD238="", "", COUNTIF($AD$11:$AD$2510, "&lt;"&amp;$AD238)+1+COUNTIF($AD$11:$AD238, $AD238)-1)</f>
        <v/>
      </c>
      <c r="AF238" s="25" t="str">
        <f t="shared" si="43"/>
        <v/>
      </c>
    </row>
    <row r="239" spans="1:32" x14ac:dyDescent="0.25">
      <c r="A239" s="21"/>
      <c r="B239" s="80"/>
      <c r="C239" s="81"/>
      <c r="D239" s="82"/>
      <c r="E239" s="83"/>
      <c r="F239" s="83"/>
      <c r="G239" s="84"/>
      <c r="H239" s="85"/>
      <c r="I239" s="21"/>
      <c r="J239" s="39" t="str">
        <f t="shared" si="33"/>
        <v/>
      </c>
      <c r="K239" s="21"/>
      <c r="O239" s="25" t="str">
        <f t="shared" si="34"/>
        <v/>
      </c>
      <c r="P239" s="25" t="str">
        <f t="shared" si="35"/>
        <v/>
      </c>
      <c r="Q239" s="25" t="str">
        <f t="shared" si="36"/>
        <v/>
      </c>
      <c r="R239" s="25" t="str">
        <f>IF(COUNTIF($Q$11:$Q239, $Q239)&gt;1, "", $Q239)</f>
        <v/>
      </c>
      <c r="S239" s="58" t="str">
        <f t="shared" si="37"/>
        <v/>
      </c>
      <c r="T239" s="61" t="str">
        <f t="shared" si="38"/>
        <v/>
      </c>
      <c r="U239" s="58" t="str">
        <f t="shared" si="39"/>
        <v/>
      </c>
      <c r="W239" s="25" t="str">
        <f>IF(OR($P239="", NOT($U239="")), "", IF(COUNTIF($P$11:$P239, $P239)&gt;1, "", "X"))</f>
        <v/>
      </c>
      <c r="X239" s="25" t="str">
        <f t="shared" si="40"/>
        <v/>
      </c>
      <c r="Z239" s="25" t="str">
        <f t="shared" si="41"/>
        <v/>
      </c>
      <c r="AB239" s="25" t="str">
        <f>IF($B239="", "", IF(AND($B239&gt;='Client Report'!$BA$3, $B239&lt;='Client Report'!$BA$4), "X", ""))</f>
        <v/>
      </c>
      <c r="AC239" s="25" t="str">
        <f>IF($O239="", "", IF('Client Report'!$AG$3="", "X", IF(Expenses!$C239='Client Report'!$AG$3, "X", "")))</f>
        <v/>
      </c>
      <c r="AD239" s="66" t="str">
        <f t="shared" si="42"/>
        <v/>
      </c>
      <c r="AE239" s="25" t="str">
        <f>IF($AD239="", "", COUNTIF($AD$11:$AD$2510, "&lt;"&amp;$AD239)+1+COUNTIF($AD$11:$AD239, $AD239)-1)</f>
        <v/>
      </c>
      <c r="AF239" s="25" t="str">
        <f t="shared" si="43"/>
        <v/>
      </c>
    </row>
    <row r="240" spans="1:32" x14ac:dyDescent="0.25">
      <c r="A240" s="21"/>
      <c r="B240" s="80"/>
      <c r="C240" s="81"/>
      <c r="D240" s="82"/>
      <c r="E240" s="83"/>
      <c r="F240" s="83"/>
      <c r="G240" s="84"/>
      <c r="H240" s="85"/>
      <c r="I240" s="21"/>
      <c r="J240" s="39" t="str">
        <f t="shared" si="33"/>
        <v/>
      </c>
      <c r="K240" s="21"/>
      <c r="O240" s="25" t="str">
        <f t="shared" si="34"/>
        <v/>
      </c>
      <c r="P240" s="25" t="str">
        <f t="shared" si="35"/>
        <v/>
      </c>
      <c r="Q240" s="25" t="str">
        <f t="shared" si="36"/>
        <v/>
      </c>
      <c r="R240" s="25" t="str">
        <f>IF(COUNTIF($Q$11:$Q240, $Q240)&gt;1, "", $Q240)</f>
        <v/>
      </c>
      <c r="S240" s="58" t="str">
        <f t="shared" si="37"/>
        <v/>
      </c>
      <c r="T240" s="61" t="str">
        <f t="shared" si="38"/>
        <v/>
      </c>
      <c r="U240" s="58" t="str">
        <f t="shared" si="39"/>
        <v/>
      </c>
      <c r="W240" s="25" t="str">
        <f>IF(OR($P240="", NOT($U240="")), "", IF(COUNTIF($P$11:$P240, $P240)&gt;1, "", "X"))</f>
        <v/>
      </c>
      <c r="X240" s="25" t="str">
        <f t="shared" si="40"/>
        <v/>
      </c>
      <c r="Z240" s="25" t="str">
        <f t="shared" si="41"/>
        <v/>
      </c>
      <c r="AB240" s="25" t="str">
        <f>IF($B240="", "", IF(AND($B240&gt;='Client Report'!$BA$3, $B240&lt;='Client Report'!$BA$4), "X", ""))</f>
        <v/>
      </c>
      <c r="AC240" s="25" t="str">
        <f>IF($O240="", "", IF('Client Report'!$AG$3="", "X", IF(Expenses!$C240='Client Report'!$AG$3, "X", "")))</f>
        <v/>
      </c>
      <c r="AD240" s="66" t="str">
        <f t="shared" si="42"/>
        <v/>
      </c>
      <c r="AE240" s="25" t="str">
        <f>IF($AD240="", "", COUNTIF($AD$11:$AD$2510, "&lt;"&amp;$AD240)+1+COUNTIF($AD$11:$AD240, $AD240)-1)</f>
        <v/>
      </c>
      <c r="AF240" s="25" t="str">
        <f t="shared" si="43"/>
        <v/>
      </c>
    </row>
    <row r="241" spans="1:32" x14ac:dyDescent="0.25">
      <c r="A241" s="21"/>
      <c r="B241" s="80"/>
      <c r="C241" s="81"/>
      <c r="D241" s="82"/>
      <c r="E241" s="83"/>
      <c r="F241" s="83"/>
      <c r="G241" s="84"/>
      <c r="H241" s="85"/>
      <c r="I241" s="21"/>
      <c r="J241" s="39" t="str">
        <f t="shared" si="33"/>
        <v/>
      </c>
      <c r="K241" s="21"/>
      <c r="O241" s="25" t="str">
        <f t="shared" si="34"/>
        <v/>
      </c>
      <c r="P241" s="25" t="str">
        <f t="shared" si="35"/>
        <v/>
      </c>
      <c r="Q241" s="25" t="str">
        <f t="shared" si="36"/>
        <v/>
      </c>
      <c r="R241" s="25" t="str">
        <f>IF(COUNTIF($Q$11:$Q241, $Q241)&gt;1, "", $Q241)</f>
        <v/>
      </c>
      <c r="S241" s="58" t="str">
        <f t="shared" si="37"/>
        <v/>
      </c>
      <c r="T241" s="61" t="str">
        <f t="shared" si="38"/>
        <v/>
      </c>
      <c r="U241" s="58" t="str">
        <f t="shared" si="39"/>
        <v/>
      </c>
      <c r="W241" s="25" t="str">
        <f>IF(OR($P241="", NOT($U241="")), "", IF(COUNTIF($P$11:$P241, $P241)&gt;1, "", "X"))</f>
        <v/>
      </c>
      <c r="X241" s="25" t="str">
        <f t="shared" si="40"/>
        <v/>
      </c>
      <c r="Z241" s="25" t="str">
        <f t="shared" si="41"/>
        <v/>
      </c>
      <c r="AB241" s="25" t="str">
        <f>IF($B241="", "", IF(AND($B241&gt;='Client Report'!$BA$3, $B241&lt;='Client Report'!$BA$4), "X", ""))</f>
        <v/>
      </c>
      <c r="AC241" s="25" t="str">
        <f>IF($O241="", "", IF('Client Report'!$AG$3="", "X", IF(Expenses!$C241='Client Report'!$AG$3, "X", "")))</f>
        <v/>
      </c>
      <c r="AD241" s="66" t="str">
        <f t="shared" si="42"/>
        <v/>
      </c>
      <c r="AE241" s="25" t="str">
        <f>IF($AD241="", "", COUNTIF($AD$11:$AD$2510, "&lt;"&amp;$AD241)+1+COUNTIF($AD$11:$AD241, $AD241)-1)</f>
        <v/>
      </c>
      <c r="AF241" s="25" t="str">
        <f t="shared" si="43"/>
        <v/>
      </c>
    </row>
    <row r="242" spans="1:32" x14ac:dyDescent="0.25">
      <c r="A242" s="21"/>
      <c r="B242" s="80"/>
      <c r="C242" s="81"/>
      <c r="D242" s="82"/>
      <c r="E242" s="83"/>
      <c r="F242" s="83"/>
      <c r="G242" s="84"/>
      <c r="H242" s="85"/>
      <c r="I242" s="21"/>
      <c r="J242" s="39" t="str">
        <f t="shared" si="33"/>
        <v/>
      </c>
      <c r="K242" s="21"/>
      <c r="O242" s="25" t="str">
        <f t="shared" si="34"/>
        <v/>
      </c>
      <c r="P242" s="25" t="str">
        <f t="shared" si="35"/>
        <v/>
      </c>
      <c r="Q242" s="25" t="str">
        <f t="shared" si="36"/>
        <v/>
      </c>
      <c r="R242" s="25" t="str">
        <f>IF(COUNTIF($Q$11:$Q242, $Q242)&gt;1, "", $Q242)</f>
        <v/>
      </c>
      <c r="S242" s="58" t="str">
        <f t="shared" si="37"/>
        <v/>
      </c>
      <c r="T242" s="61" t="str">
        <f t="shared" si="38"/>
        <v/>
      </c>
      <c r="U242" s="58" t="str">
        <f t="shared" si="39"/>
        <v/>
      </c>
      <c r="W242" s="25" t="str">
        <f>IF(OR($P242="", NOT($U242="")), "", IF(COUNTIF($P$11:$P242, $P242)&gt;1, "", "X"))</f>
        <v/>
      </c>
      <c r="X242" s="25" t="str">
        <f t="shared" si="40"/>
        <v/>
      </c>
      <c r="Z242" s="25" t="str">
        <f t="shared" si="41"/>
        <v/>
      </c>
      <c r="AB242" s="25" t="str">
        <f>IF($B242="", "", IF(AND($B242&gt;='Client Report'!$BA$3, $B242&lt;='Client Report'!$BA$4), "X", ""))</f>
        <v/>
      </c>
      <c r="AC242" s="25" t="str">
        <f>IF($O242="", "", IF('Client Report'!$AG$3="", "X", IF(Expenses!$C242='Client Report'!$AG$3, "X", "")))</f>
        <v/>
      </c>
      <c r="AD242" s="66" t="str">
        <f t="shared" si="42"/>
        <v/>
      </c>
      <c r="AE242" s="25" t="str">
        <f>IF($AD242="", "", COUNTIF($AD$11:$AD$2510, "&lt;"&amp;$AD242)+1+COUNTIF($AD$11:$AD242, $AD242)-1)</f>
        <v/>
      </c>
      <c r="AF242" s="25" t="str">
        <f t="shared" si="43"/>
        <v/>
      </c>
    </row>
    <row r="243" spans="1:32" x14ac:dyDescent="0.25">
      <c r="A243" s="21"/>
      <c r="B243" s="80"/>
      <c r="C243" s="81"/>
      <c r="D243" s="82"/>
      <c r="E243" s="83"/>
      <c r="F243" s="83"/>
      <c r="G243" s="84"/>
      <c r="H243" s="85"/>
      <c r="I243" s="21"/>
      <c r="J243" s="39" t="str">
        <f t="shared" si="33"/>
        <v/>
      </c>
      <c r="K243" s="21"/>
      <c r="O243" s="25" t="str">
        <f t="shared" si="34"/>
        <v/>
      </c>
      <c r="P243" s="25" t="str">
        <f t="shared" si="35"/>
        <v/>
      </c>
      <c r="Q243" s="25" t="str">
        <f t="shared" si="36"/>
        <v/>
      </c>
      <c r="R243" s="25" t="str">
        <f>IF(COUNTIF($Q$11:$Q243, $Q243)&gt;1, "", $Q243)</f>
        <v/>
      </c>
      <c r="S243" s="58" t="str">
        <f t="shared" si="37"/>
        <v/>
      </c>
      <c r="T243" s="61" t="str">
        <f t="shared" si="38"/>
        <v/>
      </c>
      <c r="U243" s="58" t="str">
        <f t="shared" si="39"/>
        <v/>
      </c>
      <c r="W243" s="25" t="str">
        <f>IF(OR($P243="", NOT($U243="")), "", IF(COUNTIF($P$11:$P243, $P243)&gt;1, "", "X"))</f>
        <v/>
      </c>
      <c r="X243" s="25" t="str">
        <f t="shared" si="40"/>
        <v/>
      </c>
      <c r="Z243" s="25" t="str">
        <f t="shared" si="41"/>
        <v/>
      </c>
      <c r="AB243" s="25" t="str">
        <f>IF($B243="", "", IF(AND($B243&gt;='Client Report'!$BA$3, $B243&lt;='Client Report'!$BA$4), "X", ""))</f>
        <v/>
      </c>
      <c r="AC243" s="25" t="str">
        <f>IF($O243="", "", IF('Client Report'!$AG$3="", "X", IF(Expenses!$C243='Client Report'!$AG$3, "X", "")))</f>
        <v/>
      </c>
      <c r="AD243" s="66" t="str">
        <f t="shared" si="42"/>
        <v/>
      </c>
      <c r="AE243" s="25" t="str">
        <f>IF($AD243="", "", COUNTIF($AD$11:$AD$2510, "&lt;"&amp;$AD243)+1+COUNTIF($AD$11:$AD243, $AD243)-1)</f>
        <v/>
      </c>
      <c r="AF243" s="25" t="str">
        <f t="shared" si="43"/>
        <v/>
      </c>
    </row>
    <row r="244" spans="1:32" x14ac:dyDescent="0.25">
      <c r="A244" s="21"/>
      <c r="B244" s="80"/>
      <c r="C244" s="81"/>
      <c r="D244" s="82"/>
      <c r="E244" s="83"/>
      <c r="F244" s="83"/>
      <c r="G244" s="84"/>
      <c r="H244" s="85"/>
      <c r="I244" s="21"/>
      <c r="J244" s="39" t="str">
        <f t="shared" si="33"/>
        <v/>
      </c>
      <c r="K244" s="21"/>
      <c r="O244" s="25" t="str">
        <f t="shared" si="34"/>
        <v/>
      </c>
      <c r="P244" s="25" t="str">
        <f t="shared" si="35"/>
        <v/>
      </c>
      <c r="Q244" s="25" t="str">
        <f t="shared" si="36"/>
        <v/>
      </c>
      <c r="R244" s="25" t="str">
        <f>IF(COUNTIF($Q$11:$Q244, $Q244)&gt;1, "", $Q244)</f>
        <v/>
      </c>
      <c r="S244" s="58" t="str">
        <f t="shared" si="37"/>
        <v/>
      </c>
      <c r="T244" s="61" t="str">
        <f t="shared" si="38"/>
        <v/>
      </c>
      <c r="U244" s="58" t="str">
        <f t="shared" si="39"/>
        <v/>
      </c>
      <c r="W244" s="25" t="str">
        <f>IF(OR($P244="", NOT($U244="")), "", IF(COUNTIF($P$11:$P244, $P244)&gt;1, "", "X"))</f>
        <v/>
      </c>
      <c r="X244" s="25" t="str">
        <f t="shared" si="40"/>
        <v/>
      </c>
      <c r="Z244" s="25" t="str">
        <f t="shared" si="41"/>
        <v/>
      </c>
      <c r="AB244" s="25" t="str">
        <f>IF($B244="", "", IF(AND($B244&gt;='Client Report'!$BA$3, $B244&lt;='Client Report'!$BA$4), "X", ""))</f>
        <v/>
      </c>
      <c r="AC244" s="25" t="str">
        <f>IF($O244="", "", IF('Client Report'!$AG$3="", "X", IF(Expenses!$C244='Client Report'!$AG$3, "X", "")))</f>
        <v/>
      </c>
      <c r="AD244" s="66" t="str">
        <f t="shared" si="42"/>
        <v/>
      </c>
      <c r="AE244" s="25" t="str">
        <f>IF($AD244="", "", COUNTIF($AD$11:$AD$2510, "&lt;"&amp;$AD244)+1+COUNTIF($AD$11:$AD244, $AD244)-1)</f>
        <v/>
      </c>
      <c r="AF244" s="25" t="str">
        <f t="shared" si="43"/>
        <v/>
      </c>
    </row>
    <row r="245" spans="1:32" x14ac:dyDescent="0.25">
      <c r="A245" s="21"/>
      <c r="B245" s="80"/>
      <c r="C245" s="81"/>
      <c r="D245" s="82"/>
      <c r="E245" s="83"/>
      <c r="F245" s="83"/>
      <c r="G245" s="84"/>
      <c r="H245" s="85"/>
      <c r="I245" s="21"/>
      <c r="J245" s="39" t="str">
        <f t="shared" si="33"/>
        <v/>
      </c>
      <c r="K245" s="21"/>
      <c r="O245" s="25" t="str">
        <f t="shared" si="34"/>
        <v/>
      </c>
      <c r="P245" s="25" t="str">
        <f t="shared" si="35"/>
        <v/>
      </c>
      <c r="Q245" s="25" t="str">
        <f t="shared" si="36"/>
        <v/>
      </c>
      <c r="R245" s="25" t="str">
        <f>IF(COUNTIF($Q$11:$Q245, $Q245)&gt;1, "", $Q245)</f>
        <v/>
      </c>
      <c r="S245" s="58" t="str">
        <f t="shared" si="37"/>
        <v/>
      </c>
      <c r="T245" s="61" t="str">
        <f t="shared" si="38"/>
        <v/>
      </c>
      <c r="U245" s="58" t="str">
        <f t="shared" si="39"/>
        <v/>
      </c>
      <c r="W245" s="25" t="str">
        <f>IF(OR($P245="", NOT($U245="")), "", IF(COUNTIF($P$11:$P245, $P245)&gt;1, "", "X"))</f>
        <v/>
      </c>
      <c r="X245" s="25" t="str">
        <f t="shared" si="40"/>
        <v/>
      </c>
      <c r="Z245" s="25" t="str">
        <f t="shared" si="41"/>
        <v/>
      </c>
      <c r="AB245" s="25" t="str">
        <f>IF($B245="", "", IF(AND($B245&gt;='Client Report'!$BA$3, $B245&lt;='Client Report'!$BA$4), "X", ""))</f>
        <v/>
      </c>
      <c r="AC245" s="25" t="str">
        <f>IF($O245="", "", IF('Client Report'!$AG$3="", "X", IF(Expenses!$C245='Client Report'!$AG$3, "X", "")))</f>
        <v/>
      </c>
      <c r="AD245" s="66" t="str">
        <f t="shared" si="42"/>
        <v/>
      </c>
      <c r="AE245" s="25" t="str">
        <f>IF($AD245="", "", COUNTIF($AD$11:$AD$2510, "&lt;"&amp;$AD245)+1+COUNTIF($AD$11:$AD245, $AD245)-1)</f>
        <v/>
      </c>
      <c r="AF245" s="25" t="str">
        <f t="shared" si="43"/>
        <v/>
      </c>
    </row>
    <row r="246" spans="1:32" x14ac:dyDescent="0.25">
      <c r="A246" s="21"/>
      <c r="B246" s="80"/>
      <c r="C246" s="81"/>
      <c r="D246" s="82"/>
      <c r="E246" s="83"/>
      <c r="F246" s="83"/>
      <c r="G246" s="84"/>
      <c r="H246" s="85"/>
      <c r="I246" s="21"/>
      <c r="J246" s="39" t="str">
        <f t="shared" si="33"/>
        <v/>
      </c>
      <c r="K246" s="21"/>
      <c r="O246" s="25" t="str">
        <f t="shared" si="34"/>
        <v/>
      </c>
      <c r="P246" s="25" t="str">
        <f t="shared" si="35"/>
        <v/>
      </c>
      <c r="Q246" s="25" t="str">
        <f t="shared" si="36"/>
        <v/>
      </c>
      <c r="R246" s="25" t="str">
        <f>IF(COUNTIF($Q$11:$Q246, $Q246)&gt;1, "", $Q246)</f>
        <v/>
      </c>
      <c r="S246" s="58" t="str">
        <f t="shared" si="37"/>
        <v/>
      </c>
      <c r="T246" s="61" t="str">
        <f t="shared" si="38"/>
        <v/>
      </c>
      <c r="U246" s="58" t="str">
        <f t="shared" si="39"/>
        <v/>
      </c>
      <c r="W246" s="25" t="str">
        <f>IF(OR($P246="", NOT($U246="")), "", IF(COUNTIF($P$11:$P246, $P246)&gt;1, "", "X"))</f>
        <v/>
      </c>
      <c r="X246" s="25" t="str">
        <f t="shared" si="40"/>
        <v/>
      </c>
      <c r="Z246" s="25" t="str">
        <f t="shared" si="41"/>
        <v/>
      </c>
      <c r="AB246" s="25" t="str">
        <f>IF($B246="", "", IF(AND($B246&gt;='Client Report'!$BA$3, $B246&lt;='Client Report'!$BA$4), "X", ""))</f>
        <v/>
      </c>
      <c r="AC246" s="25" t="str">
        <f>IF($O246="", "", IF('Client Report'!$AG$3="", "X", IF(Expenses!$C246='Client Report'!$AG$3, "X", "")))</f>
        <v/>
      </c>
      <c r="AD246" s="66" t="str">
        <f t="shared" si="42"/>
        <v/>
      </c>
      <c r="AE246" s="25" t="str">
        <f>IF($AD246="", "", COUNTIF($AD$11:$AD$2510, "&lt;"&amp;$AD246)+1+COUNTIF($AD$11:$AD246, $AD246)-1)</f>
        <v/>
      </c>
      <c r="AF246" s="25" t="str">
        <f t="shared" si="43"/>
        <v/>
      </c>
    </row>
    <row r="247" spans="1:32" x14ac:dyDescent="0.25">
      <c r="A247" s="21"/>
      <c r="B247" s="80"/>
      <c r="C247" s="81"/>
      <c r="D247" s="82"/>
      <c r="E247" s="83"/>
      <c r="F247" s="83"/>
      <c r="G247" s="84"/>
      <c r="H247" s="85"/>
      <c r="I247" s="21"/>
      <c r="J247" s="39" t="str">
        <f t="shared" si="33"/>
        <v/>
      </c>
      <c r="K247" s="21"/>
      <c r="O247" s="25" t="str">
        <f t="shared" si="34"/>
        <v/>
      </c>
      <c r="P247" s="25" t="str">
        <f t="shared" si="35"/>
        <v/>
      </c>
      <c r="Q247" s="25" t="str">
        <f t="shared" si="36"/>
        <v/>
      </c>
      <c r="R247" s="25" t="str">
        <f>IF(COUNTIF($Q$11:$Q247, $Q247)&gt;1, "", $Q247)</f>
        <v/>
      </c>
      <c r="S247" s="58" t="str">
        <f t="shared" si="37"/>
        <v/>
      </c>
      <c r="T247" s="61" t="str">
        <f t="shared" si="38"/>
        <v/>
      </c>
      <c r="U247" s="58" t="str">
        <f t="shared" si="39"/>
        <v/>
      </c>
      <c r="W247" s="25" t="str">
        <f>IF(OR($P247="", NOT($U247="")), "", IF(COUNTIF($P$11:$P247, $P247)&gt;1, "", "X"))</f>
        <v/>
      </c>
      <c r="X247" s="25" t="str">
        <f t="shared" si="40"/>
        <v/>
      </c>
      <c r="Z247" s="25" t="str">
        <f t="shared" si="41"/>
        <v/>
      </c>
      <c r="AB247" s="25" t="str">
        <f>IF($B247="", "", IF(AND($B247&gt;='Client Report'!$BA$3, $B247&lt;='Client Report'!$BA$4), "X", ""))</f>
        <v/>
      </c>
      <c r="AC247" s="25" t="str">
        <f>IF($O247="", "", IF('Client Report'!$AG$3="", "X", IF(Expenses!$C247='Client Report'!$AG$3, "X", "")))</f>
        <v/>
      </c>
      <c r="AD247" s="66" t="str">
        <f t="shared" si="42"/>
        <v/>
      </c>
      <c r="AE247" s="25" t="str">
        <f>IF($AD247="", "", COUNTIF($AD$11:$AD$2510, "&lt;"&amp;$AD247)+1+COUNTIF($AD$11:$AD247, $AD247)-1)</f>
        <v/>
      </c>
      <c r="AF247" s="25" t="str">
        <f t="shared" si="43"/>
        <v/>
      </c>
    </row>
    <row r="248" spans="1:32" x14ac:dyDescent="0.25">
      <c r="A248" s="21"/>
      <c r="B248" s="80"/>
      <c r="C248" s="81"/>
      <c r="D248" s="82"/>
      <c r="E248" s="83"/>
      <c r="F248" s="83"/>
      <c r="G248" s="84"/>
      <c r="H248" s="85"/>
      <c r="I248" s="21"/>
      <c r="J248" s="39" t="str">
        <f t="shared" si="33"/>
        <v/>
      </c>
      <c r="K248" s="21"/>
      <c r="O248" s="25" t="str">
        <f t="shared" si="34"/>
        <v/>
      </c>
      <c r="P248" s="25" t="str">
        <f t="shared" si="35"/>
        <v/>
      </c>
      <c r="Q248" s="25" t="str">
        <f t="shared" si="36"/>
        <v/>
      </c>
      <c r="R248" s="25" t="str">
        <f>IF(COUNTIF($Q$11:$Q248, $Q248)&gt;1, "", $Q248)</f>
        <v/>
      </c>
      <c r="S248" s="58" t="str">
        <f t="shared" si="37"/>
        <v/>
      </c>
      <c r="T248" s="61" t="str">
        <f t="shared" si="38"/>
        <v/>
      </c>
      <c r="U248" s="58" t="str">
        <f t="shared" si="39"/>
        <v/>
      </c>
      <c r="W248" s="25" t="str">
        <f>IF(OR($P248="", NOT($U248="")), "", IF(COUNTIF($P$11:$P248, $P248)&gt;1, "", "X"))</f>
        <v/>
      </c>
      <c r="X248" s="25" t="str">
        <f t="shared" si="40"/>
        <v/>
      </c>
      <c r="Z248" s="25" t="str">
        <f t="shared" si="41"/>
        <v/>
      </c>
      <c r="AB248" s="25" t="str">
        <f>IF($B248="", "", IF(AND($B248&gt;='Client Report'!$BA$3, $B248&lt;='Client Report'!$BA$4), "X", ""))</f>
        <v/>
      </c>
      <c r="AC248" s="25" t="str">
        <f>IF($O248="", "", IF('Client Report'!$AG$3="", "X", IF(Expenses!$C248='Client Report'!$AG$3, "X", "")))</f>
        <v/>
      </c>
      <c r="AD248" s="66" t="str">
        <f t="shared" si="42"/>
        <v/>
      </c>
      <c r="AE248" s="25" t="str">
        <f>IF($AD248="", "", COUNTIF($AD$11:$AD$2510, "&lt;"&amp;$AD248)+1+COUNTIF($AD$11:$AD248, $AD248)-1)</f>
        <v/>
      </c>
      <c r="AF248" s="25" t="str">
        <f t="shared" si="43"/>
        <v/>
      </c>
    </row>
    <row r="249" spans="1:32" x14ac:dyDescent="0.25">
      <c r="A249" s="21"/>
      <c r="B249" s="80"/>
      <c r="C249" s="81"/>
      <c r="D249" s="82"/>
      <c r="E249" s="83"/>
      <c r="F249" s="83"/>
      <c r="G249" s="84"/>
      <c r="H249" s="85"/>
      <c r="I249" s="21"/>
      <c r="J249" s="39" t="str">
        <f t="shared" si="33"/>
        <v/>
      </c>
      <c r="K249" s="21"/>
      <c r="O249" s="25" t="str">
        <f t="shared" si="34"/>
        <v/>
      </c>
      <c r="P249" s="25" t="str">
        <f t="shared" si="35"/>
        <v/>
      </c>
      <c r="Q249" s="25" t="str">
        <f t="shared" si="36"/>
        <v/>
      </c>
      <c r="R249" s="25" t="str">
        <f>IF(COUNTIF($Q$11:$Q249, $Q249)&gt;1, "", $Q249)</f>
        <v/>
      </c>
      <c r="S249" s="58" t="str">
        <f t="shared" si="37"/>
        <v/>
      </c>
      <c r="T249" s="61" t="str">
        <f t="shared" si="38"/>
        <v/>
      </c>
      <c r="U249" s="58" t="str">
        <f t="shared" si="39"/>
        <v/>
      </c>
      <c r="W249" s="25" t="str">
        <f>IF(OR($P249="", NOT($U249="")), "", IF(COUNTIF($P$11:$P249, $P249)&gt;1, "", "X"))</f>
        <v/>
      </c>
      <c r="X249" s="25" t="str">
        <f t="shared" si="40"/>
        <v/>
      </c>
      <c r="Z249" s="25" t="str">
        <f t="shared" si="41"/>
        <v/>
      </c>
      <c r="AB249" s="25" t="str">
        <f>IF($B249="", "", IF(AND($B249&gt;='Client Report'!$BA$3, $B249&lt;='Client Report'!$BA$4), "X", ""))</f>
        <v/>
      </c>
      <c r="AC249" s="25" t="str">
        <f>IF($O249="", "", IF('Client Report'!$AG$3="", "X", IF(Expenses!$C249='Client Report'!$AG$3, "X", "")))</f>
        <v/>
      </c>
      <c r="AD249" s="66" t="str">
        <f t="shared" si="42"/>
        <v/>
      </c>
      <c r="AE249" s="25" t="str">
        <f>IF($AD249="", "", COUNTIF($AD$11:$AD$2510, "&lt;"&amp;$AD249)+1+COUNTIF($AD$11:$AD249, $AD249)-1)</f>
        <v/>
      </c>
      <c r="AF249" s="25" t="str">
        <f t="shared" si="43"/>
        <v/>
      </c>
    </row>
    <row r="250" spans="1:32" x14ac:dyDescent="0.25">
      <c r="A250" s="21"/>
      <c r="B250" s="80"/>
      <c r="C250" s="81"/>
      <c r="D250" s="82"/>
      <c r="E250" s="83"/>
      <c r="F250" s="83"/>
      <c r="G250" s="84"/>
      <c r="H250" s="85"/>
      <c r="I250" s="21"/>
      <c r="J250" s="39" t="str">
        <f t="shared" si="33"/>
        <v/>
      </c>
      <c r="K250" s="21"/>
      <c r="O250" s="25" t="str">
        <f t="shared" si="34"/>
        <v/>
      </c>
      <c r="P250" s="25" t="str">
        <f t="shared" si="35"/>
        <v/>
      </c>
      <c r="Q250" s="25" t="str">
        <f t="shared" si="36"/>
        <v/>
      </c>
      <c r="R250" s="25" t="str">
        <f>IF(COUNTIF($Q$11:$Q250, $Q250)&gt;1, "", $Q250)</f>
        <v/>
      </c>
      <c r="S250" s="58" t="str">
        <f t="shared" si="37"/>
        <v/>
      </c>
      <c r="T250" s="61" t="str">
        <f t="shared" si="38"/>
        <v/>
      </c>
      <c r="U250" s="58" t="str">
        <f t="shared" si="39"/>
        <v/>
      </c>
      <c r="W250" s="25" t="str">
        <f>IF(OR($P250="", NOT($U250="")), "", IF(COUNTIF($P$11:$P250, $P250)&gt;1, "", "X"))</f>
        <v/>
      </c>
      <c r="X250" s="25" t="str">
        <f t="shared" si="40"/>
        <v/>
      </c>
      <c r="Z250" s="25" t="str">
        <f t="shared" si="41"/>
        <v/>
      </c>
      <c r="AB250" s="25" t="str">
        <f>IF($B250="", "", IF(AND($B250&gt;='Client Report'!$BA$3, $B250&lt;='Client Report'!$BA$4), "X", ""))</f>
        <v/>
      </c>
      <c r="AC250" s="25" t="str">
        <f>IF($O250="", "", IF('Client Report'!$AG$3="", "X", IF(Expenses!$C250='Client Report'!$AG$3, "X", "")))</f>
        <v/>
      </c>
      <c r="AD250" s="66" t="str">
        <f t="shared" si="42"/>
        <v/>
      </c>
      <c r="AE250" s="25" t="str">
        <f>IF($AD250="", "", COUNTIF($AD$11:$AD$2510, "&lt;"&amp;$AD250)+1+COUNTIF($AD$11:$AD250, $AD250)-1)</f>
        <v/>
      </c>
      <c r="AF250" s="25" t="str">
        <f t="shared" si="43"/>
        <v/>
      </c>
    </row>
    <row r="251" spans="1:32" x14ac:dyDescent="0.25">
      <c r="A251" s="21"/>
      <c r="B251" s="80"/>
      <c r="C251" s="81"/>
      <c r="D251" s="82"/>
      <c r="E251" s="83"/>
      <c r="F251" s="83"/>
      <c r="G251" s="84"/>
      <c r="H251" s="85"/>
      <c r="I251" s="21"/>
      <c r="J251" s="39" t="str">
        <f t="shared" si="33"/>
        <v/>
      </c>
      <c r="K251" s="21"/>
      <c r="O251" s="25" t="str">
        <f t="shared" si="34"/>
        <v/>
      </c>
      <c r="P251" s="25" t="str">
        <f t="shared" si="35"/>
        <v/>
      </c>
      <c r="Q251" s="25" t="str">
        <f t="shared" si="36"/>
        <v/>
      </c>
      <c r="R251" s="25" t="str">
        <f>IF(COUNTIF($Q$11:$Q251, $Q251)&gt;1, "", $Q251)</f>
        <v/>
      </c>
      <c r="S251" s="58" t="str">
        <f t="shared" si="37"/>
        <v/>
      </c>
      <c r="T251" s="61" t="str">
        <f t="shared" si="38"/>
        <v/>
      </c>
      <c r="U251" s="58" t="str">
        <f t="shared" si="39"/>
        <v/>
      </c>
      <c r="W251" s="25" t="str">
        <f>IF(OR($P251="", NOT($U251="")), "", IF(COUNTIF($P$11:$P251, $P251)&gt;1, "", "X"))</f>
        <v/>
      </c>
      <c r="X251" s="25" t="str">
        <f t="shared" si="40"/>
        <v/>
      </c>
      <c r="Z251" s="25" t="str">
        <f t="shared" si="41"/>
        <v/>
      </c>
      <c r="AB251" s="25" t="str">
        <f>IF($B251="", "", IF(AND($B251&gt;='Client Report'!$BA$3, $B251&lt;='Client Report'!$BA$4), "X", ""))</f>
        <v/>
      </c>
      <c r="AC251" s="25" t="str">
        <f>IF($O251="", "", IF('Client Report'!$AG$3="", "X", IF(Expenses!$C251='Client Report'!$AG$3, "X", "")))</f>
        <v/>
      </c>
      <c r="AD251" s="66" t="str">
        <f t="shared" si="42"/>
        <v/>
      </c>
      <c r="AE251" s="25" t="str">
        <f>IF($AD251="", "", COUNTIF($AD$11:$AD$2510, "&lt;"&amp;$AD251)+1+COUNTIF($AD$11:$AD251, $AD251)-1)</f>
        <v/>
      </c>
      <c r="AF251" s="25" t="str">
        <f t="shared" si="43"/>
        <v/>
      </c>
    </row>
    <row r="252" spans="1:32" x14ac:dyDescent="0.25">
      <c r="A252" s="21"/>
      <c r="B252" s="80"/>
      <c r="C252" s="81"/>
      <c r="D252" s="82"/>
      <c r="E252" s="83"/>
      <c r="F252" s="83"/>
      <c r="G252" s="84"/>
      <c r="H252" s="85"/>
      <c r="I252" s="21"/>
      <c r="J252" s="39" t="str">
        <f t="shared" si="33"/>
        <v/>
      </c>
      <c r="K252" s="21"/>
      <c r="O252" s="25" t="str">
        <f t="shared" si="34"/>
        <v/>
      </c>
      <c r="P252" s="25" t="str">
        <f t="shared" si="35"/>
        <v/>
      </c>
      <c r="Q252" s="25" t="str">
        <f t="shared" si="36"/>
        <v/>
      </c>
      <c r="R252" s="25" t="str">
        <f>IF(COUNTIF($Q$11:$Q252, $Q252)&gt;1, "", $Q252)</f>
        <v/>
      </c>
      <c r="S252" s="58" t="str">
        <f t="shared" si="37"/>
        <v/>
      </c>
      <c r="T252" s="61" t="str">
        <f t="shared" si="38"/>
        <v/>
      </c>
      <c r="U252" s="58" t="str">
        <f t="shared" si="39"/>
        <v/>
      </c>
      <c r="W252" s="25" t="str">
        <f>IF(OR($P252="", NOT($U252="")), "", IF(COUNTIF($P$11:$P252, $P252)&gt;1, "", "X"))</f>
        <v/>
      </c>
      <c r="X252" s="25" t="str">
        <f t="shared" si="40"/>
        <v/>
      </c>
      <c r="Z252" s="25" t="str">
        <f t="shared" si="41"/>
        <v/>
      </c>
      <c r="AB252" s="25" t="str">
        <f>IF($B252="", "", IF(AND($B252&gt;='Client Report'!$BA$3, $B252&lt;='Client Report'!$BA$4), "X", ""))</f>
        <v/>
      </c>
      <c r="AC252" s="25" t="str">
        <f>IF($O252="", "", IF('Client Report'!$AG$3="", "X", IF(Expenses!$C252='Client Report'!$AG$3, "X", "")))</f>
        <v/>
      </c>
      <c r="AD252" s="66" t="str">
        <f t="shared" si="42"/>
        <v/>
      </c>
      <c r="AE252" s="25" t="str">
        <f>IF($AD252="", "", COUNTIF($AD$11:$AD$2510, "&lt;"&amp;$AD252)+1+COUNTIF($AD$11:$AD252, $AD252)-1)</f>
        <v/>
      </c>
      <c r="AF252" s="25" t="str">
        <f t="shared" si="43"/>
        <v/>
      </c>
    </row>
    <row r="253" spans="1:32" x14ac:dyDescent="0.25">
      <c r="A253" s="21"/>
      <c r="B253" s="80"/>
      <c r="C253" s="81"/>
      <c r="D253" s="82"/>
      <c r="E253" s="83"/>
      <c r="F253" s="83"/>
      <c r="G253" s="84"/>
      <c r="H253" s="85"/>
      <c r="I253" s="21"/>
      <c r="J253" s="39" t="str">
        <f t="shared" si="33"/>
        <v/>
      </c>
      <c r="K253" s="21"/>
      <c r="O253" s="25" t="str">
        <f t="shared" si="34"/>
        <v/>
      </c>
      <c r="P253" s="25" t="str">
        <f t="shared" si="35"/>
        <v/>
      </c>
      <c r="Q253" s="25" t="str">
        <f t="shared" si="36"/>
        <v/>
      </c>
      <c r="R253" s="25" t="str">
        <f>IF(COUNTIF($Q$11:$Q253, $Q253)&gt;1, "", $Q253)</f>
        <v/>
      </c>
      <c r="S253" s="58" t="str">
        <f t="shared" si="37"/>
        <v/>
      </c>
      <c r="T253" s="61" t="str">
        <f t="shared" si="38"/>
        <v/>
      </c>
      <c r="U253" s="58" t="str">
        <f t="shared" si="39"/>
        <v/>
      </c>
      <c r="W253" s="25" t="str">
        <f>IF(OR($P253="", NOT($U253="")), "", IF(COUNTIF($P$11:$P253, $P253)&gt;1, "", "X"))</f>
        <v/>
      </c>
      <c r="X253" s="25" t="str">
        <f t="shared" si="40"/>
        <v/>
      </c>
      <c r="Z253" s="25" t="str">
        <f t="shared" si="41"/>
        <v/>
      </c>
      <c r="AB253" s="25" t="str">
        <f>IF($B253="", "", IF(AND($B253&gt;='Client Report'!$BA$3, $B253&lt;='Client Report'!$BA$4), "X", ""))</f>
        <v/>
      </c>
      <c r="AC253" s="25" t="str">
        <f>IF($O253="", "", IF('Client Report'!$AG$3="", "X", IF(Expenses!$C253='Client Report'!$AG$3, "X", "")))</f>
        <v/>
      </c>
      <c r="AD253" s="66" t="str">
        <f t="shared" si="42"/>
        <v/>
      </c>
      <c r="AE253" s="25" t="str">
        <f>IF($AD253="", "", COUNTIF($AD$11:$AD$2510, "&lt;"&amp;$AD253)+1+COUNTIF($AD$11:$AD253, $AD253)-1)</f>
        <v/>
      </c>
      <c r="AF253" s="25" t="str">
        <f t="shared" si="43"/>
        <v/>
      </c>
    </row>
    <row r="254" spans="1:32" x14ac:dyDescent="0.25">
      <c r="A254" s="21"/>
      <c r="B254" s="80"/>
      <c r="C254" s="81"/>
      <c r="D254" s="82"/>
      <c r="E254" s="83"/>
      <c r="F254" s="83"/>
      <c r="G254" s="84"/>
      <c r="H254" s="85"/>
      <c r="I254" s="21"/>
      <c r="J254" s="39" t="str">
        <f t="shared" si="33"/>
        <v/>
      </c>
      <c r="K254" s="21"/>
      <c r="O254" s="25" t="str">
        <f t="shared" si="34"/>
        <v/>
      </c>
      <c r="P254" s="25" t="str">
        <f t="shared" si="35"/>
        <v/>
      </c>
      <c r="Q254" s="25" t="str">
        <f t="shared" si="36"/>
        <v/>
      </c>
      <c r="R254" s="25" t="str">
        <f>IF(COUNTIF($Q$11:$Q254, $Q254)&gt;1, "", $Q254)</f>
        <v/>
      </c>
      <c r="S254" s="58" t="str">
        <f t="shared" si="37"/>
        <v/>
      </c>
      <c r="T254" s="61" t="str">
        <f t="shared" si="38"/>
        <v/>
      </c>
      <c r="U254" s="58" t="str">
        <f t="shared" si="39"/>
        <v/>
      </c>
      <c r="W254" s="25" t="str">
        <f>IF(OR($P254="", NOT($U254="")), "", IF(COUNTIF($P$11:$P254, $P254)&gt;1, "", "X"))</f>
        <v/>
      </c>
      <c r="X254" s="25" t="str">
        <f t="shared" si="40"/>
        <v/>
      </c>
      <c r="Z254" s="25" t="str">
        <f t="shared" si="41"/>
        <v/>
      </c>
      <c r="AB254" s="25" t="str">
        <f>IF($B254="", "", IF(AND($B254&gt;='Client Report'!$BA$3, $B254&lt;='Client Report'!$BA$4), "X", ""))</f>
        <v/>
      </c>
      <c r="AC254" s="25" t="str">
        <f>IF($O254="", "", IF('Client Report'!$AG$3="", "X", IF(Expenses!$C254='Client Report'!$AG$3, "X", "")))</f>
        <v/>
      </c>
      <c r="AD254" s="66" t="str">
        <f t="shared" si="42"/>
        <v/>
      </c>
      <c r="AE254" s="25" t="str">
        <f>IF($AD254="", "", COUNTIF($AD$11:$AD$2510, "&lt;"&amp;$AD254)+1+COUNTIF($AD$11:$AD254, $AD254)-1)</f>
        <v/>
      </c>
      <c r="AF254" s="25" t="str">
        <f t="shared" si="43"/>
        <v/>
      </c>
    </row>
    <row r="255" spans="1:32" x14ac:dyDescent="0.25">
      <c r="A255" s="21"/>
      <c r="B255" s="80"/>
      <c r="C255" s="81"/>
      <c r="D255" s="82"/>
      <c r="E255" s="83"/>
      <c r="F255" s="83"/>
      <c r="G255" s="84"/>
      <c r="H255" s="85"/>
      <c r="I255" s="21"/>
      <c r="J255" s="39" t="str">
        <f t="shared" si="33"/>
        <v/>
      </c>
      <c r="K255" s="21"/>
      <c r="O255" s="25" t="str">
        <f t="shared" si="34"/>
        <v/>
      </c>
      <c r="P255" s="25" t="str">
        <f t="shared" si="35"/>
        <v/>
      </c>
      <c r="Q255" s="25" t="str">
        <f t="shared" si="36"/>
        <v/>
      </c>
      <c r="R255" s="25" t="str">
        <f>IF(COUNTIF($Q$11:$Q255, $Q255)&gt;1, "", $Q255)</f>
        <v/>
      </c>
      <c r="S255" s="58" t="str">
        <f t="shared" si="37"/>
        <v/>
      </c>
      <c r="T255" s="61" t="str">
        <f t="shared" si="38"/>
        <v/>
      </c>
      <c r="U255" s="58" t="str">
        <f t="shared" si="39"/>
        <v/>
      </c>
      <c r="W255" s="25" t="str">
        <f>IF(OR($P255="", NOT($U255="")), "", IF(COUNTIF($P$11:$P255, $P255)&gt;1, "", "X"))</f>
        <v/>
      </c>
      <c r="X255" s="25" t="str">
        <f t="shared" si="40"/>
        <v/>
      </c>
      <c r="Z255" s="25" t="str">
        <f t="shared" si="41"/>
        <v/>
      </c>
      <c r="AB255" s="25" t="str">
        <f>IF($B255="", "", IF(AND($B255&gt;='Client Report'!$BA$3, $B255&lt;='Client Report'!$BA$4), "X", ""))</f>
        <v/>
      </c>
      <c r="AC255" s="25" t="str">
        <f>IF($O255="", "", IF('Client Report'!$AG$3="", "X", IF(Expenses!$C255='Client Report'!$AG$3, "X", "")))</f>
        <v/>
      </c>
      <c r="AD255" s="66" t="str">
        <f t="shared" si="42"/>
        <v/>
      </c>
      <c r="AE255" s="25" t="str">
        <f>IF($AD255="", "", COUNTIF($AD$11:$AD$2510, "&lt;"&amp;$AD255)+1+COUNTIF($AD$11:$AD255, $AD255)-1)</f>
        <v/>
      </c>
      <c r="AF255" s="25" t="str">
        <f t="shared" si="43"/>
        <v/>
      </c>
    </row>
    <row r="256" spans="1:32" x14ac:dyDescent="0.25">
      <c r="A256" s="21"/>
      <c r="B256" s="80"/>
      <c r="C256" s="81"/>
      <c r="D256" s="82"/>
      <c r="E256" s="83"/>
      <c r="F256" s="83"/>
      <c r="G256" s="84"/>
      <c r="H256" s="85"/>
      <c r="I256" s="21"/>
      <c r="J256" s="39" t="str">
        <f t="shared" si="33"/>
        <v/>
      </c>
      <c r="K256" s="21"/>
      <c r="O256" s="25" t="str">
        <f t="shared" si="34"/>
        <v/>
      </c>
      <c r="P256" s="25" t="str">
        <f t="shared" si="35"/>
        <v/>
      </c>
      <c r="Q256" s="25" t="str">
        <f t="shared" si="36"/>
        <v/>
      </c>
      <c r="R256" s="25" t="str">
        <f>IF(COUNTIF($Q$11:$Q256, $Q256)&gt;1, "", $Q256)</f>
        <v/>
      </c>
      <c r="S256" s="58" t="str">
        <f t="shared" si="37"/>
        <v/>
      </c>
      <c r="T256" s="61" t="str">
        <f t="shared" si="38"/>
        <v/>
      </c>
      <c r="U256" s="58" t="str">
        <f t="shared" si="39"/>
        <v/>
      </c>
      <c r="W256" s="25" t="str">
        <f>IF(OR($P256="", NOT($U256="")), "", IF(COUNTIF($P$11:$P256, $P256)&gt;1, "", "X"))</f>
        <v/>
      </c>
      <c r="X256" s="25" t="str">
        <f t="shared" si="40"/>
        <v/>
      </c>
      <c r="Z256" s="25" t="str">
        <f t="shared" si="41"/>
        <v/>
      </c>
      <c r="AB256" s="25" t="str">
        <f>IF($B256="", "", IF(AND($B256&gt;='Client Report'!$BA$3, $B256&lt;='Client Report'!$BA$4), "X", ""))</f>
        <v/>
      </c>
      <c r="AC256" s="25" t="str">
        <f>IF($O256="", "", IF('Client Report'!$AG$3="", "X", IF(Expenses!$C256='Client Report'!$AG$3, "X", "")))</f>
        <v/>
      </c>
      <c r="AD256" s="66" t="str">
        <f t="shared" si="42"/>
        <v/>
      </c>
      <c r="AE256" s="25" t="str">
        <f>IF($AD256="", "", COUNTIF($AD$11:$AD$2510, "&lt;"&amp;$AD256)+1+COUNTIF($AD$11:$AD256, $AD256)-1)</f>
        <v/>
      </c>
      <c r="AF256" s="25" t="str">
        <f t="shared" si="43"/>
        <v/>
      </c>
    </row>
    <row r="257" spans="1:32" x14ac:dyDescent="0.25">
      <c r="A257" s="21"/>
      <c r="B257" s="80"/>
      <c r="C257" s="81"/>
      <c r="D257" s="82"/>
      <c r="E257" s="83"/>
      <c r="F257" s="83"/>
      <c r="G257" s="84"/>
      <c r="H257" s="85"/>
      <c r="I257" s="21"/>
      <c r="J257" s="39" t="str">
        <f t="shared" si="33"/>
        <v/>
      </c>
      <c r="K257" s="21"/>
      <c r="O257" s="25" t="str">
        <f t="shared" si="34"/>
        <v/>
      </c>
      <c r="P257" s="25" t="str">
        <f t="shared" si="35"/>
        <v/>
      </c>
      <c r="Q257" s="25" t="str">
        <f t="shared" si="36"/>
        <v/>
      </c>
      <c r="R257" s="25" t="str">
        <f>IF(COUNTIF($Q$11:$Q257, $Q257)&gt;1, "", $Q257)</f>
        <v/>
      </c>
      <c r="S257" s="58" t="str">
        <f t="shared" si="37"/>
        <v/>
      </c>
      <c r="T257" s="61" t="str">
        <f t="shared" si="38"/>
        <v/>
      </c>
      <c r="U257" s="58" t="str">
        <f t="shared" si="39"/>
        <v/>
      </c>
      <c r="W257" s="25" t="str">
        <f>IF(OR($P257="", NOT($U257="")), "", IF(COUNTIF($P$11:$P257, $P257)&gt;1, "", "X"))</f>
        <v/>
      </c>
      <c r="X257" s="25" t="str">
        <f t="shared" si="40"/>
        <v/>
      </c>
      <c r="Z257" s="25" t="str">
        <f t="shared" si="41"/>
        <v/>
      </c>
      <c r="AB257" s="25" t="str">
        <f>IF($B257="", "", IF(AND($B257&gt;='Client Report'!$BA$3, $B257&lt;='Client Report'!$BA$4), "X", ""))</f>
        <v/>
      </c>
      <c r="AC257" s="25" t="str">
        <f>IF($O257="", "", IF('Client Report'!$AG$3="", "X", IF(Expenses!$C257='Client Report'!$AG$3, "X", "")))</f>
        <v/>
      </c>
      <c r="AD257" s="66" t="str">
        <f t="shared" si="42"/>
        <v/>
      </c>
      <c r="AE257" s="25" t="str">
        <f>IF($AD257="", "", COUNTIF($AD$11:$AD$2510, "&lt;"&amp;$AD257)+1+COUNTIF($AD$11:$AD257, $AD257)-1)</f>
        <v/>
      </c>
      <c r="AF257" s="25" t="str">
        <f t="shared" si="43"/>
        <v/>
      </c>
    </row>
    <row r="258" spans="1:32" x14ac:dyDescent="0.25">
      <c r="A258" s="21"/>
      <c r="B258" s="80"/>
      <c r="C258" s="81"/>
      <c r="D258" s="82"/>
      <c r="E258" s="83"/>
      <c r="F258" s="83"/>
      <c r="G258" s="84"/>
      <c r="H258" s="85"/>
      <c r="I258" s="21"/>
      <c r="J258" s="39" t="str">
        <f t="shared" si="33"/>
        <v/>
      </c>
      <c r="K258" s="21"/>
      <c r="O258" s="25" t="str">
        <f t="shared" si="34"/>
        <v/>
      </c>
      <c r="P258" s="25" t="str">
        <f t="shared" si="35"/>
        <v/>
      </c>
      <c r="Q258" s="25" t="str">
        <f t="shared" si="36"/>
        <v/>
      </c>
      <c r="R258" s="25" t="str">
        <f>IF(COUNTIF($Q$11:$Q258, $Q258)&gt;1, "", $Q258)</f>
        <v/>
      </c>
      <c r="S258" s="58" t="str">
        <f t="shared" si="37"/>
        <v/>
      </c>
      <c r="T258" s="61" t="str">
        <f t="shared" si="38"/>
        <v/>
      </c>
      <c r="U258" s="58" t="str">
        <f t="shared" si="39"/>
        <v/>
      </c>
      <c r="W258" s="25" t="str">
        <f>IF(OR($P258="", NOT($U258="")), "", IF(COUNTIF($P$11:$P258, $P258)&gt;1, "", "X"))</f>
        <v/>
      </c>
      <c r="X258" s="25" t="str">
        <f t="shared" si="40"/>
        <v/>
      </c>
      <c r="Z258" s="25" t="str">
        <f t="shared" si="41"/>
        <v/>
      </c>
      <c r="AB258" s="25" t="str">
        <f>IF($B258="", "", IF(AND($B258&gt;='Client Report'!$BA$3, $B258&lt;='Client Report'!$BA$4), "X", ""))</f>
        <v/>
      </c>
      <c r="AC258" s="25" t="str">
        <f>IF($O258="", "", IF('Client Report'!$AG$3="", "X", IF(Expenses!$C258='Client Report'!$AG$3, "X", "")))</f>
        <v/>
      </c>
      <c r="AD258" s="66" t="str">
        <f t="shared" si="42"/>
        <v/>
      </c>
      <c r="AE258" s="25" t="str">
        <f>IF($AD258="", "", COUNTIF($AD$11:$AD$2510, "&lt;"&amp;$AD258)+1+COUNTIF($AD$11:$AD258, $AD258)-1)</f>
        <v/>
      </c>
      <c r="AF258" s="25" t="str">
        <f t="shared" si="43"/>
        <v/>
      </c>
    </row>
    <row r="259" spans="1:32" x14ac:dyDescent="0.25">
      <c r="A259" s="21"/>
      <c r="B259" s="80"/>
      <c r="C259" s="81"/>
      <c r="D259" s="82"/>
      <c r="E259" s="83"/>
      <c r="F259" s="83"/>
      <c r="G259" s="84"/>
      <c r="H259" s="85"/>
      <c r="I259" s="21"/>
      <c r="J259" s="39" t="str">
        <f t="shared" si="33"/>
        <v/>
      </c>
      <c r="K259" s="21"/>
      <c r="O259" s="25" t="str">
        <f t="shared" si="34"/>
        <v/>
      </c>
      <c r="P259" s="25" t="str">
        <f t="shared" si="35"/>
        <v/>
      </c>
      <c r="Q259" s="25" t="str">
        <f t="shared" si="36"/>
        <v/>
      </c>
      <c r="R259" s="25" t="str">
        <f>IF(COUNTIF($Q$11:$Q259, $Q259)&gt;1, "", $Q259)</f>
        <v/>
      </c>
      <c r="S259" s="58" t="str">
        <f t="shared" si="37"/>
        <v/>
      </c>
      <c r="T259" s="61" t="str">
        <f t="shared" si="38"/>
        <v/>
      </c>
      <c r="U259" s="58" t="str">
        <f t="shared" si="39"/>
        <v/>
      </c>
      <c r="W259" s="25" t="str">
        <f>IF(OR($P259="", NOT($U259="")), "", IF(COUNTIF($P$11:$P259, $P259)&gt;1, "", "X"))</f>
        <v/>
      </c>
      <c r="X259" s="25" t="str">
        <f t="shared" si="40"/>
        <v/>
      </c>
      <c r="Z259" s="25" t="str">
        <f t="shared" si="41"/>
        <v/>
      </c>
      <c r="AB259" s="25" t="str">
        <f>IF($B259="", "", IF(AND($B259&gt;='Client Report'!$BA$3, $B259&lt;='Client Report'!$BA$4), "X", ""))</f>
        <v/>
      </c>
      <c r="AC259" s="25" t="str">
        <f>IF($O259="", "", IF('Client Report'!$AG$3="", "X", IF(Expenses!$C259='Client Report'!$AG$3, "X", "")))</f>
        <v/>
      </c>
      <c r="AD259" s="66" t="str">
        <f t="shared" si="42"/>
        <v/>
      </c>
      <c r="AE259" s="25" t="str">
        <f>IF($AD259="", "", COUNTIF($AD$11:$AD$2510, "&lt;"&amp;$AD259)+1+COUNTIF($AD$11:$AD259, $AD259)-1)</f>
        <v/>
      </c>
      <c r="AF259" s="25" t="str">
        <f t="shared" si="43"/>
        <v/>
      </c>
    </row>
    <row r="260" spans="1:32" x14ac:dyDescent="0.25">
      <c r="A260" s="21"/>
      <c r="B260" s="80"/>
      <c r="C260" s="81"/>
      <c r="D260" s="82"/>
      <c r="E260" s="83"/>
      <c r="F260" s="83"/>
      <c r="G260" s="84"/>
      <c r="H260" s="85"/>
      <c r="I260" s="21"/>
      <c r="J260" s="39" t="str">
        <f t="shared" si="33"/>
        <v/>
      </c>
      <c r="K260" s="21"/>
      <c r="O260" s="25" t="str">
        <f t="shared" si="34"/>
        <v/>
      </c>
      <c r="P260" s="25" t="str">
        <f t="shared" si="35"/>
        <v/>
      </c>
      <c r="Q260" s="25" t="str">
        <f t="shared" si="36"/>
        <v/>
      </c>
      <c r="R260" s="25" t="str">
        <f>IF(COUNTIF($Q$11:$Q260, $Q260)&gt;1, "", $Q260)</f>
        <v/>
      </c>
      <c r="S260" s="58" t="str">
        <f t="shared" si="37"/>
        <v/>
      </c>
      <c r="T260" s="61" t="str">
        <f t="shared" si="38"/>
        <v/>
      </c>
      <c r="U260" s="58" t="str">
        <f t="shared" si="39"/>
        <v/>
      </c>
      <c r="W260" s="25" t="str">
        <f>IF(OR($P260="", NOT($U260="")), "", IF(COUNTIF($P$11:$P260, $P260)&gt;1, "", "X"))</f>
        <v/>
      </c>
      <c r="X260" s="25" t="str">
        <f t="shared" si="40"/>
        <v/>
      </c>
      <c r="Z260" s="25" t="str">
        <f t="shared" si="41"/>
        <v/>
      </c>
      <c r="AB260" s="25" t="str">
        <f>IF($B260="", "", IF(AND($B260&gt;='Client Report'!$BA$3, $B260&lt;='Client Report'!$BA$4), "X", ""))</f>
        <v/>
      </c>
      <c r="AC260" s="25" t="str">
        <f>IF($O260="", "", IF('Client Report'!$AG$3="", "X", IF(Expenses!$C260='Client Report'!$AG$3, "X", "")))</f>
        <v/>
      </c>
      <c r="AD260" s="66" t="str">
        <f t="shared" si="42"/>
        <v/>
      </c>
      <c r="AE260" s="25" t="str">
        <f>IF($AD260="", "", COUNTIF($AD$11:$AD$2510, "&lt;"&amp;$AD260)+1+COUNTIF($AD$11:$AD260, $AD260)-1)</f>
        <v/>
      </c>
      <c r="AF260" s="25" t="str">
        <f t="shared" si="43"/>
        <v/>
      </c>
    </row>
    <row r="261" spans="1:32" x14ac:dyDescent="0.25">
      <c r="A261" s="21"/>
      <c r="B261" s="80"/>
      <c r="C261" s="81"/>
      <c r="D261" s="82"/>
      <c r="E261" s="83"/>
      <c r="F261" s="83"/>
      <c r="G261" s="84"/>
      <c r="H261" s="85"/>
      <c r="I261" s="21"/>
      <c r="J261" s="39" t="str">
        <f t="shared" si="33"/>
        <v/>
      </c>
      <c r="K261" s="21"/>
      <c r="O261" s="25" t="str">
        <f t="shared" si="34"/>
        <v/>
      </c>
      <c r="P261" s="25" t="str">
        <f t="shared" si="35"/>
        <v/>
      </c>
      <c r="Q261" s="25" t="str">
        <f t="shared" si="36"/>
        <v/>
      </c>
      <c r="R261" s="25" t="str">
        <f>IF(COUNTIF($Q$11:$Q261, $Q261)&gt;1, "", $Q261)</f>
        <v/>
      </c>
      <c r="S261" s="58" t="str">
        <f t="shared" si="37"/>
        <v/>
      </c>
      <c r="T261" s="61" t="str">
        <f t="shared" si="38"/>
        <v/>
      </c>
      <c r="U261" s="58" t="str">
        <f t="shared" si="39"/>
        <v/>
      </c>
      <c r="W261" s="25" t="str">
        <f>IF(OR($P261="", NOT($U261="")), "", IF(COUNTIF($P$11:$P261, $P261)&gt;1, "", "X"))</f>
        <v/>
      </c>
      <c r="X261" s="25" t="str">
        <f t="shared" si="40"/>
        <v/>
      </c>
      <c r="Z261" s="25" t="str">
        <f t="shared" si="41"/>
        <v/>
      </c>
      <c r="AB261" s="25" t="str">
        <f>IF($B261="", "", IF(AND($B261&gt;='Client Report'!$BA$3, $B261&lt;='Client Report'!$BA$4), "X", ""))</f>
        <v/>
      </c>
      <c r="AC261" s="25" t="str">
        <f>IF($O261="", "", IF('Client Report'!$AG$3="", "X", IF(Expenses!$C261='Client Report'!$AG$3, "X", "")))</f>
        <v/>
      </c>
      <c r="AD261" s="66" t="str">
        <f t="shared" si="42"/>
        <v/>
      </c>
      <c r="AE261" s="25" t="str">
        <f>IF($AD261="", "", COUNTIF($AD$11:$AD$2510, "&lt;"&amp;$AD261)+1+COUNTIF($AD$11:$AD261, $AD261)-1)</f>
        <v/>
      </c>
      <c r="AF261" s="25" t="str">
        <f t="shared" si="43"/>
        <v/>
      </c>
    </row>
    <row r="262" spans="1:32" x14ac:dyDescent="0.25">
      <c r="A262" s="21"/>
      <c r="B262" s="80"/>
      <c r="C262" s="81"/>
      <c r="D262" s="82"/>
      <c r="E262" s="83"/>
      <c r="F262" s="83"/>
      <c r="G262" s="84"/>
      <c r="H262" s="85"/>
      <c r="I262" s="21"/>
      <c r="J262" s="39" t="str">
        <f t="shared" si="33"/>
        <v/>
      </c>
      <c r="K262" s="21"/>
      <c r="O262" s="25" t="str">
        <f t="shared" si="34"/>
        <v/>
      </c>
      <c r="P262" s="25" t="str">
        <f t="shared" si="35"/>
        <v/>
      </c>
      <c r="Q262" s="25" t="str">
        <f t="shared" si="36"/>
        <v/>
      </c>
      <c r="R262" s="25" t="str">
        <f>IF(COUNTIF($Q$11:$Q262, $Q262)&gt;1, "", $Q262)</f>
        <v/>
      </c>
      <c r="S262" s="58" t="str">
        <f t="shared" si="37"/>
        <v/>
      </c>
      <c r="T262" s="61" t="str">
        <f t="shared" si="38"/>
        <v/>
      </c>
      <c r="U262" s="58" t="str">
        <f t="shared" si="39"/>
        <v/>
      </c>
      <c r="W262" s="25" t="str">
        <f>IF(OR($P262="", NOT($U262="")), "", IF(COUNTIF($P$11:$P262, $P262)&gt;1, "", "X"))</f>
        <v/>
      </c>
      <c r="X262" s="25" t="str">
        <f t="shared" si="40"/>
        <v/>
      </c>
      <c r="Z262" s="25" t="str">
        <f t="shared" si="41"/>
        <v/>
      </c>
      <c r="AB262" s="25" t="str">
        <f>IF($B262="", "", IF(AND($B262&gt;='Client Report'!$BA$3, $B262&lt;='Client Report'!$BA$4), "X", ""))</f>
        <v/>
      </c>
      <c r="AC262" s="25" t="str">
        <f>IF($O262="", "", IF('Client Report'!$AG$3="", "X", IF(Expenses!$C262='Client Report'!$AG$3, "X", "")))</f>
        <v/>
      </c>
      <c r="AD262" s="66" t="str">
        <f t="shared" si="42"/>
        <v/>
      </c>
      <c r="AE262" s="25" t="str">
        <f>IF($AD262="", "", COUNTIF($AD$11:$AD$2510, "&lt;"&amp;$AD262)+1+COUNTIF($AD$11:$AD262, $AD262)-1)</f>
        <v/>
      </c>
      <c r="AF262" s="25" t="str">
        <f t="shared" si="43"/>
        <v/>
      </c>
    </row>
    <row r="263" spans="1:32" x14ac:dyDescent="0.25">
      <c r="A263" s="21"/>
      <c r="B263" s="80"/>
      <c r="C263" s="81"/>
      <c r="D263" s="82"/>
      <c r="E263" s="83"/>
      <c r="F263" s="83"/>
      <c r="G263" s="84"/>
      <c r="H263" s="85"/>
      <c r="I263" s="21"/>
      <c r="J263" s="39" t="str">
        <f t="shared" si="33"/>
        <v/>
      </c>
      <c r="K263" s="21"/>
      <c r="O263" s="25" t="str">
        <f t="shared" si="34"/>
        <v/>
      </c>
      <c r="P263" s="25" t="str">
        <f t="shared" si="35"/>
        <v/>
      </c>
      <c r="Q263" s="25" t="str">
        <f t="shared" si="36"/>
        <v/>
      </c>
      <c r="R263" s="25" t="str">
        <f>IF(COUNTIF($Q$11:$Q263, $Q263)&gt;1, "", $Q263)</f>
        <v/>
      </c>
      <c r="S263" s="58" t="str">
        <f t="shared" si="37"/>
        <v/>
      </c>
      <c r="T263" s="61" t="str">
        <f t="shared" si="38"/>
        <v/>
      </c>
      <c r="U263" s="58" t="str">
        <f t="shared" si="39"/>
        <v/>
      </c>
      <c r="W263" s="25" t="str">
        <f>IF(OR($P263="", NOT($U263="")), "", IF(COUNTIF($P$11:$P263, $P263)&gt;1, "", "X"))</f>
        <v/>
      </c>
      <c r="X263" s="25" t="str">
        <f t="shared" si="40"/>
        <v/>
      </c>
      <c r="Z263" s="25" t="str">
        <f t="shared" si="41"/>
        <v/>
      </c>
      <c r="AB263" s="25" t="str">
        <f>IF($B263="", "", IF(AND($B263&gt;='Client Report'!$BA$3, $B263&lt;='Client Report'!$BA$4), "X", ""))</f>
        <v/>
      </c>
      <c r="AC263" s="25" t="str">
        <f>IF($O263="", "", IF('Client Report'!$AG$3="", "X", IF(Expenses!$C263='Client Report'!$AG$3, "X", "")))</f>
        <v/>
      </c>
      <c r="AD263" s="66" t="str">
        <f t="shared" si="42"/>
        <v/>
      </c>
      <c r="AE263" s="25" t="str">
        <f>IF($AD263="", "", COUNTIF($AD$11:$AD$2510, "&lt;"&amp;$AD263)+1+COUNTIF($AD$11:$AD263, $AD263)-1)</f>
        <v/>
      </c>
      <c r="AF263" s="25" t="str">
        <f t="shared" si="43"/>
        <v/>
      </c>
    </row>
    <row r="264" spans="1:32" x14ac:dyDescent="0.25">
      <c r="A264" s="21"/>
      <c r="B264" s="80"/>
      <c r="C264" s="81"/>
      <c r="D264" s="82"/>
      <c r="E264" s="83"/>
      <c r="F264" s="83"/>
      <c r="G264" s="84"/>
      <c r="H264" s="85"/>
      <c r="I264" s="21"/>
      <c r="J264" s="39" t="str">
        <f t="shared" si="33"/>
        <v/>
      </c>
      <c r="K264" s="21"/>
      <c r="O264" s="25" t="str">
        <f t="shared" si="34"/>
        <v/>
      </c>
      <c r="P264" s="25" t="str">
        <f t="shared" si="35"/>
        <v/>
      </c>
      <c r="Q264" s="25" t="str">
        <f t="shared" si="36"/>
        <v/>
      </c>
      <c r="R264" s="25" t="str">
        <f>IF(COUNTIF($Q$11:$Q264, $Q264)&gt;1, "", $Q264)</f>
        <v/>
      </c>
      <c r="S264" s="58" t="str">
        <f t="shared" si="37"/>
        <v/>
      </c>
      <c r="T264" s="61" t="str">
        <f t="shared" si="38"/>
        <v/>
      </c>
      <c r="U264" s="58" t="str">
        <f t="shared" si="39"/>
        <v/>
      </c>
      <c r="W264" s="25" t="str">
        <f>IF(OR($P264="", NOT($U264="")), "", IF(COUNTIF($P$11:$P264, $P264)&gt;1, "", "X"))</f>
        <v/>
      </c>
      <c r="X264" s="25" t="str">
        <f t="shared" si="40"/>
        <v/>
      </c>
      <c r="Z264" s="25" t="str">
        <f t="shared" si="41"/>
        <v/>
      </c>
      <c r="AB264" s="25" t="str">
        <f>IF($B264="", "", IF(AND($B264&gt;='Client Report'!$BA$3, $B264&lt;='Client Report'!$BA$4), "X", ""))</f>
        <v/>
      </c>
      <c r="AC264" s="25" t="str">
        <f>IF($O264="", "", IF('Client Report'!$AG$3="", "X", IF(Expenses!$C264='Client Report'!$AG$3, "X", "")))</f>
        <v/>
      </c>
      <c r="AD264" s="66" t="str">
        <f t="shared" si="42"/>
        <v/>
      </c>
      <c r="AE264" s="25" t="str">
        <f>IF($AD264="", "", COUNTIF($AD$11:$AD$2510, "&lt;"&amp;$AD264)+1+COUNTIF($AD$11:$AD264, $AD264)-1)</f>
        <v/>
      </c>
      <c r="AF264" s="25" t="str">
        <f t="shared" si="43"/>
        <v/>
      </c>
    </row>
    <row r="265" spans="1:32" x14ac:dyDescent="0.25">
      <c r="A265" s="21"/>
      <c r="B265" s="80"/>
      <c r="C265" s="81"/>
      <c r="D265" s="82"/>
      <c r="E265" s="83"/>
      <c r="F265" s="83"/>
      <c r="G265" s="84"/>
      <c r="H265" s="85"/>
      <c r="I265" s="21"/>
      <c r="J265" s="39" t="str">
        <f t="shared" si="33"/>
        <v/>
      </c>
      <c r="K265" s="21"/>
      <c r="O265" s="25" t="str">
        <f t="shared" si="34"/>
        <v/>
      </c>
      <c r="P265" s="25" t="str">
        <f t="shared" si="35"/>
        <v/>
      </c>
      <c r="Q265" s="25" t="str">
        <f t="shared" si="36"/>
        <v/>
      </c>
      <c r="R265" s="25" t="str">
        <f>IF(COUNTIF($Q$11:$Q265, $Q265)&gt;1, "", $Q265)</f>
        <v/>
      </c>
      <c r="S265" s="58" t="str">
        <f t="shared" si="37"/>
        <v/>
      </c>
      <c r="T265" s="61" t="str">
        <f t="shared" si="38"/>
        <v/>
      </c>
      <c r="U265" s="58" t="str">
        <f t="shared" si="39"/>
        <v/>
      </c>
      <c r="W265" s="25" t="str">
        <f>IF(OR($P265="", NOT($U265="")), "", IF(COUNTIF($P$11:$P265, $P265)&gt;1, "", "X"))</f>
        <v/>
      </c>
      <c r="X265" s="25" t="str">
        <f t="shared" si="40"/>
        <v/>
      </c>
      <c r="Z265" s="25" t="str">
        <f t="shared" si="41"/>
        <v/>
      </c>
      <c r="AB265" s="25" t="str">
        <f>IF($B265="", "", IF(AND($B265&gt;='Client Report'!$BA$3, $B265&lt;='Client Report'!$BA$4), "X", ""))</f>
        <v/>
      </c>
      <c r="AC265" s="25" t="str">
        <f>IF($O265="", "", IF('Client Report'!$AG$3="", "X", IF(Expenses!$C265='Client Report'!$AG$3, "X", "")))</f>
        <v/>
      </c>
      <c r="AD265" s="66" t="str">
        <f t="shared" si="42"/>
        <v/>
      </c>
      <c r="AE265" s="25" t="str">
        <f>IF($AD265="", "", COUNTIF($AD$11:$AD$2510, "&lt;"&amp;$AD265)+1+COUNTIF($AD$11:$AD265, $AD265)-1)</f>
        <v/>
      </c>
      <c r="AF265" s="25" t="str">
        <f t="shared" si="43"/>
        <v/>
      </c>
    </row>
    <row r="266" spans="1:32" x14ac:dyDescent="0.25">
      <c r="A266" s="21"/>
      <c r="B266" s="80"/>
      <c r="C266" s="81"/>
      <c r="D266" s="82"/>
      <c r="E266" s="83"/>
      <c r="F266" s="83"/>
      <c r="G266" s="84"/>
      <c r="H266" s="85"/>
      <c r="I266" s="21"/>
      <c r="J266" s="39" t="str">
        <f t="shared" si="33"/>
        <v/>
      </c>
      <c r="K266" s="21"/>
      <c r="O266" s="25" t="str">
        <f t="shared" si="34"/>
        <v/>
      </c>
      <c r="P266" s="25" t="str">
        <f t="shared" si="35"/>
        <v/>
      </c>
      <c r="Q266" s="25" t="str">
        <f t="shared" si="36"/>
        <v/>
      </c>
      <c r="R266" s="25" t="str">
        <f>IF(COUNTIF($Q$11:$Q266, $Q266)&gt;1, "", $Q266)</f>
        <v/>
      </c>
      <c r="S266" s="58" t="str">
        <f t="shared" si="37"/>
        <v/>
      </c>
      <c r="T266" s="61" t="str">
        <f t="shared" si="38"/>
        <v/>
      </c>
      <c r="U266" s="58" t="str">
        <f t="shared" si="39"/>
        <v/>
      </c>
      <c r="W266" s="25" t="str">
        <f>IF(OR($P266="", NOT($U266="")), "", IF(COUNTIF($P$11:$P266, $P266)&gt;1, "", "X"))</f>
        <v/>
      </c>
      <c r="X266" s="25" t="str">
        <f t="shared" si="40"/>
        <v/>
      </c>
      <c r="Z266" s="25" t="str">
        <f t="shared" si="41"/>
        <v/>
      </c>
      <c r="AB266" s="25" t="str">
        <f>IF($B266="", "", IF(AND($B266&gt;='Client Report'!$BA$3, $B266&lt;='Client Report'!$BA$4), "X", ""))</f>
        <v/>
      </c>
      <c r="AC266" s="25" t="str">
        <f>IF($O266="", "", IF('Client Report'!$AG$3="", "X", IF(Expenses!$C266='Client Report'!$AG$3, "X", "")))</f>
        <v/>
      </c>
      <c r="AD266" s="66" t="str">
        <f t="shared" si="42"/>
        <v/>
      </c>
      <c r="AE266" s="25" t="str">
        <f>IF($AD266="", "", COUNTIF($AD$11:$AD$2510, "&lt;"&amp;$AD266)+1+COUNTIF($AD$11:$AD266, $AD266)-1)</f>
        <v/>
      </c>
      <c r="AF266" s="25" t="str">
        <f t="shared" si="43"/>
        <v/>
      </c>
    </row>
    <row r="267" spans="1:32" x14ac:dyDescent="0.25">
      <c r="A267" s="21"/>
      <c r="B267" s="80"/>
      <c r="C267" s="81"/>
      <c r="D267" s="82"/>
      <c r="E267" s="83"/>
      <c r="F267" s="83"/>
      <c r="G267" s="84"/>
      <c r="H267" s="85"/>
      <c r="I267" s="21"/>
      <c r="J267" s="39" t="str">
        <f t="shared" si="33"/>
        <v/>
      </c>
      <c r="K267" s="21"/>
      <c r="O267" s="25" t="str">
        <f t="shared" si="34"/>
        <v/>
      </c>
      <c r="P267" s="25" t="str">
        <f t="shared" si="35"/>
        <v/>
      </c>
      <c r="Q267" s="25" t="str">
        <f t="shared" si="36"/>
        <v/>
      </c>
      <c r="R267" s="25" t="str">
        <f>IF(COUNTIF($Q$11:$Q267, $Q267)&gt;1, "", $Q267)</f>
        <v/>
      </c>
      <c r="S267" s="58" t="str">
        <f t="shared" si="37"/>
        <v/>
      </c>
      <c r="T267" s="61" t="str">
        <f t="shared" si="38"/>
        <v/>
      </c>
      <c r="U267" s="58" t="str">
        <f t="shared" si="39"/>
        <v/>
      </c>
      <c r="W267" s="25" t="str">
        <f>IF(OR($P267="", NOT($U267="")), "", IF(COUNTIF($P$11:$P267, $P267)&gt;1, "", "X"))</f>
        <v/>
      </c>
      <c r="X267" s="25" t="str">
        <f t="shared" si="40"/>
        <v/>
      </c>
      <c r="Z267" s="25" t="str">
        <f t="shared" si="41"/>
        <v/>
      </c>
      <c r="AB267" s="25" t="str">
        <f>IF($B267="", "", IF(AND($B267&gt;='Client Report'!$BA$3, $B267&lt;='Client Report'!$BA$4), "X", ""))</f>
        <v/>
      </c>
      <c r="AC267" s="25" t="str">
        <f>IF($O267="", "", IF('Client Report'!$AG$3="", "X", IF(Expenses!$C267='Client Report'!$AG$3, "X", "")))</f>
        <v/>
      </c>
      <c r="AD267" s="66" t="str">
        <f t="shared" si="42"/>
        <v/>
      </c>
      <c r="AE267" s="25" t="str">
        <f>IF($AD267="", "", COUNTIF($AD$11:$AD$2510, "&lt;"&amp;$AD267)+1+COUNTIF($AD$11:$AD267, $AD267)-1)</f>
        <v/>
      </c>
      <c r="AF267" s="25" t="str">
        <f t="shared" si="43"/>
        <v/>
      </c>
    </row>
    <row r="268" spans="1:32" x14ac:dyDescent="0.25">
      <c r="A268" s="21"/>
      <c r="B268" s="80"/>
      <c r="C268" s="81"/>
      <c r="D268" s="82"/>
      <c r="E268" s="83"/>
      <c r="F268" s="83"/>
      <c r="G268" s="84"/>
      <c r="H268" s="85"/>
      <c r="I268" s="21"/>
      <c r="J268" s="39" t="str">
        <f t="shared" ref="J268:J331" si="44">IFERROR(IF($G268="", "", IF($F268="", $G268, ROUND($G268*$U268, 2))), "")</f>
        <v/>
      </c>
      <c r="K268" s="21"/>
      <c r="O268" s="25" t="str">
        <f t="shared" ref="O268:O331" si="45">IF(COUNTIF($B268:$H268, "")&lt;7, "X", "")</f>
        <v/>
      </c>
      <c r="P268" s="25" t="str">
        <f t="shared" ref="P268:P331" si="46">IF(AND(NOT($B268=""), NOT($F268="")), _xlfn.CONCAT($B268, " - ", $F268), "")</f>
        <v/>
      </c>
      <c r="Q268" s="25" t="str">
        <f t="shared" ref="Q268:Q331" si="47">IF(AND(NOT($B268=""), NOT($F268=""), NOT($H268="")), _xlfn.CONCAT($B268, " - ", $F268), "")</f>
        <v/>
      </c>
      <c r="R268" s="25" t="str">
        <f>IF(COUNTIF($Q$11:$Q268, $Q268)&gt;1, "", $Q268)</f>
        <v/>
      </c>
      <c r="S268" s="58" t="str">
        <f t="shared" ref="S268:S331" si="48">IF($R268="", "", $H268)</f>
        <v/>
      </c>
      <c r="T268" s="61" t="str">
        <f t="shared" ref="T268:T331" si="49">IF(P268="", "", IFERROR(INDEX($S$11:$S$2510, MATCH($P268, $R$11:$R$2510, 0)), ""))</f>
        <v/>
      </c>
      <c r="U268" s="58" t="str">
        <f t="shared" ref="U268:U331" si="50">IF($P268="", "", IF($H268="", $T268, $H268))</f>
        <v/>
      </c>
      <c r="W268" s="25" t="str">
        <f>IF(OR($P268="", NOT($U268="")), "", IF(COUNTIF($P$11:$P268, $P268)&gt;1, "", "X"))</f>
        <v/>
      </c>
      <c r="X268" s="25" t="str">
        <f t="shared" ref="X268:X331" si="51">IF(T268=U268, "", "X")</f>
        <v/>
      </c>
      <c r="Z268" s="25" t="str">
        <f t="shared" ref="Z268:Z331" si="52">IF(OR($B268="", $C268=""), "", _xlfn.CONCAT($C268, " - ", TEXT($B268, "mmm yyyy")))</f>
        <v/>
      </c>
      <c r="AB268" s="25" t="str">
        <f>IF($B268="", "", IF(AND($B268&gt;='Client Report'!$BA$3, $B268&lt;='Client Report'!$BA$4), "X", ""))</f>
        <v/>
      </c>
      <c r="AC268" s="25" t="str">
        <f>IF($O268="", "", IF('Client Report'!$AG$3="", "X", IF(Expenses!$C268='Client Report'!$AG$3, "X", "")))</f>
        <v/>
      </c>
      <c r="AD268" s="66" t="str">
        <f t="shared" ref="AD268:AD331" si="53">IF(OR($AB268="", $AC268=""), "", $B268)</f>
        <v/>
      </c>
      <c r="AE268" s="25" t="str">
        <f>IF($AD268="", "", COUNTIF($AD$11:$AD$2510, "&lt;"&amp;$AD268)+1+COUNTIF($AD$11:$AD268, $AD268)-1)</f>
        <v/>
      </c>
      <c r="AF268" s="25" t="str">
        <f t="shared" ref="AF268:AF331" si="54">IF($AE268="", "", "X")</f>
        <v/>
      </c>
    </row>
    <row r="269" spans="1:32" x14ac:dyDescent="0.25">
      <c r="A269" s="21"/>
      <c r="B269" s="80"/>
      <c r="C269" s="81"/>
      <c r="D269" s="82"/>
      <c r="E269" s="83"/>
      <c r="F269" s="83"/>
      <c r="G269" s="84"/>
      <c r="H269" s="85"/>
      <c r="I269" s="21"/>
      <c r="J269" s="39" t="str">
        <f t="shared" si="44"/>
        <v/>
      </c>
      <c r="K269" s="21"/>
      <c r="O269" s="25" t="str">
        <f t="shared" si="45"/>
        <v/>
      </c>
      <c r="P269" s="25" t="str">
        <f t="shared" si="46"/>
        <v/>
      </c>
      <c r="Q269" s="25" t="str">
        <f t="shared" si="47"/>
        <v/>
      </c>
      <c r="R269" s="25" t="str">
        <f>IF(COUNTIF($Q$11:$Q269, $Q269)&gt;1, "", $Q269)</f>
        <v/>
      </c>
      <c r="S269" s="58" t="str">
        <f t="shared" si="48"/>
        <v/>
      </c>
      <c r="T269" s="61" t="str">
        <f t="shared" si="49"/>
        <v/>
      </c>
      <c r="U269" s="58" t="str">
        <f t="shared" si="50"/>
        <v/>
      </c>
      <c r="W269" s="25" t="str">
        <f>IF(OR($P269="", NOT($U269="")), "", IF(COUNTIF($P$11:$P269, $P269)&gt;1, "", "X"))</f>
        <v/>
      </c>
      <c r="X269" s="25" t="str">
        <f t="shared" si="51"/>
        <v/>
      </c>
      <c r="Z269" s="25" t="str">
        <f t="shared" si="52"/>
        <v/>
      </c>
      <c r="AB269" s="25" t="str">
        <f>IF($B269="", "", IF(AND($B269&gt;='Client Report'!$BA$3, $B269&lt;='Client Report'!$BA$4), "X", ""))</f>
        <v/>
      </c>
      <c r="AC269" s="25" t="str">
        <f>IF($O269="", "", IF('Client Report'!$AG$3="", "X", IF(Expenses!$C269='Client Report'!$AG$3, "X", "")))</f>
        <v/>
      </c>
      <c r="AD269" s="66" t="str">
        <f t="shared" si="53"/>
        <v/>
      </c>
      <c r="AE269" s="25" t="str">
        <f>IF($AD269="", "", COUNTIF($AD$11:$AD$2510, "&lt;"&amp;$AD269)+1+COUNTIF($AD$11:$AD269, $AD269)-1)</f>
        <v/>
      </c>
      <c r="AF269" s="25" t="str">
        <f t="shared" si="54"/>
        <v/>
      </c>
    </row>
    <row r="270" spans="1:32" x14ac:dyDescent="0.25">
      <c r="A270" s="21"/>
      <c r="B270" s="80"/>
      <c r="C270" s="81"/>
      <c r="D270" s="82"/>
      <c r="E270" s="83"/>
      <c r="F270" s="83"/>
      <c r="G270" s="84"/>
      <c r="H270" s="85"/>
      <c r="I270" s="21"/>
      <c r="J270" s="39" t="str">
        <f t="shared" si="44"/>
        <v/>
      </c>
      <c r="K270" s="21"/>
      <c r="O270" s="25" t="str">
        <f t="shared" si="45"/>
        <v/>
      </c>
      <c r="P270" s="25" t="str">
        <f t="shared" si="46"/>
        <v/>
      </c>
      <c r="Q270" s="25" t="str">
        <f t="shared" si="47"/>
        <v/>
      </c>
      <c r="R270" s="25" t="str">
        <f>IF(COUNTIF($Q$11:$Q270, $Q270)&gt;1, "", $Q270)</f>
        <v/>
      </c>
      <c r="S270" s="58" t="str">
        <f t="shared" si="48"/>
        <v/>
      </c>
      <c r="T270" s="61" t="str">
        <f t="shared" si="49"/>
        <v/>
      </c>
      <c r="U270" s="58" t="str">
        <f t="shared" si="50"/>
        <v/>
      </c>
      <c r="W270" s="25" t="str">
        <f>IF(OR($P270="", NOT($U270="")), "", IF(COUNTIF($P$11:$P270, $P270)&gt;1, "", "X"))</f>
        <v/>
      </c>
      <c r="X270" s="25" t="str">
        <f t="shared" si="51"/>
        <v/>
      </c>
      <c r="Z270" s="25" t="str">
        <f t="shared" si="52"/>
        <v/>
      </c>
      <c r="AB270" s="25" t="str">
        <f>IF($B270="", "", IF(AND($B270&gt;='Client Report'!$BA$3, $B270&lt;='Client Report'!$BA$4), "X", ""))</f>
        <v/>
      </c>
      <c r="AC270" s="25" t="str">
        <f>IF($O270="", "", IF('Client Report'!$AG$3="", "X", IF(Expenses!$C270='Client Report'!$AG$3, "X", "")))</f>
        <v/>
      </c>
      <c r="AD270" s="66" t="str">
        <f t="shared" si="53"/>
        <v/>
      </c>
      <c r="AE270" s="25" t="str">
        <f>IF($AD270="", "", COUNTIF($AD$11:$AD$2510, "&lt;"&amp;$AD270)+1+COUNTIF($AD$11:$AD270, $AD270)-1)</f>
        <v/>
      </c>
      <c r="AF270" s="25" t="str">
        <f t="shared" si="54"/>
        <v/>
      </c>
    </row>
    <row r="271" spans="1:32" x14ac:dyDescent="0.25">
      <c r="A271" s="21"/>
      <c r="B271" s="80"/>
      <c r="C271" s="81"/>
      <c r="D271" s="82"/>
      <c r="E271" s="83"/>
      <c r="F271" s="83"/>
      <c r="G271" s="84"/>
      <c r="H271" s="85"/>
      <c r="I271" s="21"/>
      <c r="J271" s="39" t="str">
        <f t="shared" si="44"/>
        <v/>
      </c>
      <c r="K271" s="21"/>
      <c r="O271" s="25" t="str">
        <f t="shared" si="45"/>
        <v/>
      </c>
      <c r="P271" s="25" t="str">
        <f t="shared" si="46"/>
        <v/>
      </c>
      <c r="Q271" s="25" t="str">
        <f t="shared" si="47"/>
        <v/>
      </c>
      <c r="R271" s="25" t="str">
        <f>IF(COUNTIF($Q$11:$Q271, $Q271)&gt;1, "", $Q271)</f>
        <v/>
      </c>
      <c r="S271" s="58" t="str">
        <f t="shared" si="48"/>
        <v/>
      </c>
      <c r="T271" s="61" t="str">
        <f t="shared" si="49"/>
        <v/>
      </c>
      <c r="U271" s="58" t="str">
        <f t="shared" si="50"/>
        <v/>
      </c>
      <c r="W271" s="25" t="str">
        <f>IF(OR($P271="", NOT($U271="")), "", IF(COUNTIF($P$11:$P271, $P271)&gt;1, "", "X"))</f>
        <v/>
      </c>
      <c r="X271" s="25" t="str">
        <f t="shared" si="51"/>
        <v/>
      </c>
      <c r="Z271" s="25" t="str">
        <f t="shared" si="52"/>
        <v/>
      </c>
      <c r="AB271" s="25" t="str">
        <f>IF($B271="", "", IF(AND($B271&gt;='Client Report'!$BA$3, $B271&lt;='Client Report'!$BA$4), "X", ""))</f>
        <v/>
      </c>
      <c r="AC271" s="25" t="str">
        <f>IF($O271="", "", IF('Client Report'!$AG$3="", "X", IF(Expenses!$C271='Client Report'!$AG$3, "X", "")))</f>
        <v/>
      </c>
      <c r="AD271" s="66" t="str">
        <f t="shared" si="53"/>
        <v/>
      </c>
      <c r="AE271" s="25" t="str">
        <f>IF($AD271="", "", COUNTIF($AD$11:$AD$2510, "&lt;"&amp;$AD271)+1+COUNTIF($AD$11:$AD271, $AD271)-1)</f>
        <v/>
      </c>
      <c r="AF271" s="25" t="str">
        <f t="shared" si="54"/>
        <v/>
      </c>
    </row>
    <row r="272" spans="1:32" x14ac:dyDescent="0.25">
      <c r="A272" s="21"/>
      <c r="B272" s="80"/>
      <c r="C272" s="81"/>
      <c r="D272" s="82"/>
      <c r="E272" s="83"/>
      <c r="F272" s="83"/>
      <c r="G272" s="84"/>
      <c r="H272" s="85"/>
      <c r="I272" s="21"/>
      <c r="J272" s="39" t="str">
        <f t="shared" si="44"/>
        <v/>
      </c>
      <c r="K272" s="21"/>
      <c r="O272" s="25" t="str">
        <f t="shared" si="45"/>
        <v/>
      </c>
      <c r="P272" s="25" t="str">
        <f t="shared" si="46"/>
        <v/>
      </c>
      <c r="Q272" s="25" t="str">
        <f t="shared" si="47"/>
        <v/>
      </c>
      <c r="R272" s="25" t="str">
        <f>IF(COUNTIF($Q$11:$Q272, $Q272)&gt;1, "", $Q272)</f>
        <v/>
      </c>
      <c r="S272" s="58" t="str">
        <f t="shared" si="48"/>
        <v/>
      </c>
      <c r="T272" s="61" t="str">
        <f t="shared" si="49"/>
        <v/>
      </c>
      <c r="U272" s="58" t="str">
        <f t="shared" si="50"/>
        <v/>
      </c>
      <c r="W272" s="25" t="str">
        <f>IF(OR($P272="", NOT($U272="")), "", IF(COUNTIF($P$11:$P272, $P272)&gt;1, "", "X"))</f>
        <v/>
      </c>
      <c r="X272" s="25" t="str">
        <f t="shared" si="51"/>
        <v/>
      </c>
      <c r="Z272" s="25" t="str">
        <f t="shared" si="52"/>
        <v/>
      </c>
      <c r="AB272" s="25" t="str">
        <f>IF($B272="", "", IF(AND($B272&gt;='Client Report'!$BA$3, $B272&lt;='Client Report'!$BA$4), "X", ""))</f>
        <v/>
      </c>
      <c r="AC272" s="25" t="str">
        <f>IF($O272="", "", IF('Client Report'!$AG$3="", "X", IF(Expenses!$C272='Client Report'!$AG$3, "X", "")))</f>
        <v/>
      </c>
      <c r="AD272" s="66" t="str">
        <f t="shared" si="53"/>
        <v/>
      </c>
      <c r="AE272" s="25" t="str">
        <f>IF($AD272="", "", COUNTIF($AD$11:$AD$2510, "&lt;"&amp;$AD272)+1+COUNTIF($AD$11:$AD272, $AD272)-1)</f>
        <v/>
      </c>
      <c r="AF272" s="25" t="str">
        <f t="shared" si="54"/>
        <v/>
      </c>
    </row>
    <row r="273" spans="1:32" x14ac:dyDescent="0.25">
      <c r="A273" s="21"/>
      <c r="B273" s="80"/>
      <c r="C273" s="81"/>
      <c r="D273" s="82"/>
      <c r="E273" s="83"/>
      <c r="F273" s="83"/>
      <c r="G273" s="84"/>
      <c r="H273" s="85"/>
      <c r="I273" s="21"/>
      <c r="J273" s="39" t="str">
        <f t="shared" si="44"/>
        <v/>
      </c>
      <c r="K273" s="21"/>
      <c r="O273" s="25" t="str">
        <f t="shared" si="45"/>
        <v/>
      </c>
      <c r="P273" s="25" t="str">
        <f t="shared" si="46"/>
        <v/>
      </c>
      <c r="Q273" s="25" t="str">
        <f t="shared" si="47"/>
        <v/>
      </c>
      <c r="R273" s="25" t="str">
        <f>IF(COUNTIF($Q$11:$Q273, $Q273)&gt;1, "", $Q273)</f>
        <v/>
      </c>
      <c r="S273" s="58" t="str">
        <f t="shared" si="48"/>
        <v/>
      </c>
      <c r="T273" s="61" t="str">
        <f t="shared" si="49"/>
        <v/>
      </c>
      <c r="U273" s="58" t="str">
        <f t="shared" si="50"/>
        <v/>
      </c>
      <c r="W273" s="25" t="str">
        <f>IF(OR($P273="", NOT($U273="")), "", IF(COUNTIF($P$11:$P273, $P273)&gt;1, "", "X"))</f>
        <v/>
      </c>
      <c r="X273" s="25" t="str">
        <f t="shared" si="51"/>
        <v/>
      </c>
      <c r="Z273" s="25" t="str">
        <f t="shared" si="52"/>
        <v/>
      </c>
      <c r="AB273" s="25" t="str">
        <f>IF($B273="", "", IF(AND($B273&gt;='Client Report'!$BA$3, $B273&lt;='Client Report'!$BA$4), "X", ""))</f>
        <v/>
      </c>
      <c r="AC273" s="25" t="str">
        <f>IF($O273="", "", IF('Client Report'!$AG$3="", "X", IF(Expenses!$C273='Client Report'!$AG$3, "X", "")))</f>
        <v/>
      </c>
      <c r="AD273" s="66" t="str">
        <f t="shared" si="53"/>
        <v/>
      </c>
      <c r="AE273" s="25" t="str">
        <f>IF($AD273="", "", COUNTIF($AD$11:$AD$2510, "&lt;"&amp;$AD273)+1+COUNTIF($AD$11:$AD273, $AD273)-1)</f>
        <v/>
      </c>
      <c r="AF273" s="25" t="str">
        <f t="shared" si="54"/>
        <v/>
      </c>
    </row>
    <row r="274" spans="1:32" x14ac:dyDescent="0.25">
      <c r="A274" s="21"/>
      <c r="B274" s="80"/>
      <c r="C274" s="81"/>
      <c r="D274" s="82"/>
      <c r="E274" s="83"/>
      <c r="F274" s="83"/>
      <c r="G274" s="84"/>
      <c r="H274" s="85"/>
      <c r="I274" s="21"/>
      <c r="J274" s="39" t="str">
        <f t="shared" si="44"/>
        <v/>
      </c>
      <c r="K274" s="21"/>
      <c r="O274" s="25" t="str">
        <f t="shared" si="45"/>
        <v/>
      </c>
      <c r="P274" s="25" t="str">
        <f t="shared" si="46"/>
        <v/>
      </c>
      <c r="Q274" s="25" t="str">
        <f t="shared" si="47"/>
        <v/>
      </c>
      <c r="R274" s="25" t="str">
        <f>IF(COUNTIF($Q$11:$Q274, $Q274)&gt;1, "", $Q274)</f>
        <v/>
      </c>
      <c r="S274" s="58" t="str">
        <f t="shared" si="48"/>
        <v/>
      </c>
      <c r="T274" s="61" t="str">
        <f t="shared" si="49"/>
        <v/>
      </c>
      <c r="U274" s="58" t="str">
        <f t="shared" si="50"/>
        <v/>
      </c>
      <c r="W274" s="25" t="str">
        <f>IF(OR($P274="", NOT($U274="")), "", IF(COUNTIF($P$11:$P274, $P274)&gt;1, "", "X"))</f>
        <v/>
      </c>
      <c r="X274" s="25" t="str">
        <f t="shared" si="51"/>
        <v/>
      </c>
      <c r="Z274" s="25" t="str">
        <f t="shared" si="52"/>
        <v/>
      </c>
      <c r="AB274" s="25" t="str">
        <f>IF($B274="", "", IF(AND($B274&gt;='Client Report'!$BA$3, $B274&lt;='Client Report'!$BA$4), "X", ""))</f>
        <v/>
      </c>
      <c r="AC274" s="25" t="str">
        <f>IF($O274="", "", IF('Client Report'!$AG$3="", "X", IF(Expenses!$C274='Client Report'!$AG$3, "X", "")))</f>
        <v/>
      </c>
      <c r="AD274" s="66" t="str">
        <f t="shared" si="53"/>
        <v/>
      </c>
      <c r="AE274" s="25" t="str">
        <f>IF($AD274="", "", COUNTIF($AD$11:$AD$2510, "&lt;"&amp;$AD274)+1+COUNTIF($AD$11:$AD274, $AD274)-1)</f>
        <v/>
      </c>
      <c r="AF274" s="25" t="str">
        <f t="shared" si="54"/>
        <v/>
      </c>
    </row>
    <row r="275" spans="1:32" x14ac:dyDescent="0.25">
      <c r="A275" s="21"/>
      <c r="B275" s="80"/>
      <c r="C275" s="81"/>
      <c r="D275" s="82"/>
      <c r="E275" s="83"/>
      <c r="F275" s="83"/>
      <c r="G275" s="84"/>
      <c r="H275" s="85"/>
      <c r="I275" s="21"/>
      <c r="J275" s="39" t="str">
        <f t="shared" si="44"/>
        <v/>
      </c>
      <c r="K275" s="21"/>
      <c r="O275" s="25" t="str">
        <f t="shared" si="45"/>
        <v/>
      </c>
      <c r="P275" s="25" t="str">
        <f t="shared" si="46"/>
        <v/>
      </c>
      <c r="Q275" s="25" t="str">
        <f t="shared" si="47"/>
        <v/>
      </c>
      <c r="R275" s="25" t="str">
        <f>IF(COUNTIF($Q$11:$Q275, $Q275)&gt;1, "", $Q275)</f>
        <v/>
      </c>
      <c r="S275" s="58" t="str">
        <f t="shared" si="48"/>
        <v/>
      </c>
      <c r="T275" s="61" t="str">
        <f t="shared" si="49"/>
        <v/>
      </c>
      <c r="U275" s="58" t="str">
        <f t="shared" si="50"/>
        <v/>
      </c>
      <c r="W275" s="25" t="str">
        <f>IF(OR($P275="", NOT($U275="")), "", IF(COUNTIF($P$11:$P275, $P275)&gt;1, "", "X"))</f>
        <v/>
      </c>
      <c r="X275" s="25" t="str">
        <f t="shared" si="51"/>
        <v/>
      </c>
      <c r="Z275" s="25" t="str">
        <f t="shared" si="52"/>
        <v/>
      </c>
      <c r="AB275" s="25" t="str">
        <f>IF($B275="", "", IF(AND($B275&gt;='Client Report'!$BA$3, $B275&lt;='Client Report'!$BA$4), "X", ""))</f>
        <v/>
      </c>
      <c r="AC275" s="25" t="str">
        <f>IF($O275="", "", IF('Client Report'!$AG$3="", "X", IF(Expenses!$C275='Client Report'!$AG$3, "X", "")))</f>
        <v/>
      </c>
      <c r="AD275" s="66" t="str">
        <f t="shared" si="53"/>
        <v/>
      </c>
      <c r="AE275" s="25" t="str">
        <f>IF($AD275="", "", COUNTIF($AD$11:$AD$2510, "&lt;"&amp;$AD275)+1+COUNTIF($AD$11:$AD275, $AD275)-1)</f>
        <v/>
      </c>
      <c r="AF275" s="25" t="str">
        <f t="shared" si="54"/>
        <v/>
      </c>
    </row>
    <row r="276" spans="1:32" x14ac:dyDescent="0.25">
      <c r="A276" s="21"/>
      <c r="B276" s="80"/>
      <c r="C276" s="81"/>
      <c r="D276" s="82"/>
      <c r="E276" s="83"/>
      <c r="F276" s="83"/>
      <c r="G276" s="84"/>
      <c r="H276" s="85"/>
      <c r="I276" s="21"/>
      <c r="J276" s="39" t="str">
        <f t="shared" si="44"/>
        <v/>
      </c>
      <c r="K276" s="21"/>
      <c r="O276" s="25" t="str">
        <f t="shared" si="45"/>
        <v/>
      </c>
      <c r="P276" s="25" t="str">
        <f t="shared" si="46"/>
        <v/>
      </c>
      <c r="Q276" s="25" t="str">
        <f t="shared" si="47"/>
        <v/>
      </c>
      <c r="R276" s="25" t="str">
        <f>IF(COUNTIF($Q$11:$Q276, $Q276)&gt;1, "", $Q276)</f>
        <v/>
      </c>
      <c r="S276" s="58" t="str">
        <f t="shared" si="48"/>
        <v/>
      </c>
      <c r="T276" s="61" t="str">
        <f t="shared" si="49"/>
        <v/>
      </c>
      <c r="U276" s="58" t="str">
        <f t="shared" si="50"/>
        <v/>
      </c>
      <c r="W276" s="25" t="str">
        <f>IF(OR($P276="", NOT($U276="")), "", IF(COUNTIF($P$11:$P276, $P276)&gt;1, "", "X"))</f>
        <v/>
      </c>
      <c r="X276" s="25" t="str">
        <f t="shared" si="51"/>
        <v/>
      </c>
      <c r="Z276" s="25" t="str">
        <f t="shared" si="52"/>
        <v/>
      </c>
      <c r="AB276" s="25" t="str">
        <f>IF($B276="", "", IF(AND($B276&gt;='Client Report'!$BA$3, $B276&lt;='Client Report'!$BA$4), "X", ""))</f>
        <v/>
      </c>
      <c r="AC276" s="25" t="str">
        <f>IF($O276="", "", IF('Client Report'!$AG$3="", "X", IF(Expenses!$C276='Client Report'!$AG$3, "X", "")))</f>
        <v/>
      </c>
      <c r="AD276" s="66" t="str">
        <f t="shared" si="53"/>
        <v/>
      </c>
      <c r="AE276" s="25" t="str">
        <f>IF($AD276="", "", COUNTIF($AD$11:$AD$2510, "&lt;"&amp;$AD276)+1+COUNTIF($AD$11:$AD276, $AD276)-1)</f>
        <v/>
      </c>
      <c r="AF276" s="25" t="str">
        <f t="shared" si="54"/>
        <v/>
      </c>
    </row>
    <row r="277" spans="1:32" x14ac:dyDescent="0.25">
      <c r="A277" s="21"/>
      <c r="B277" s="80"/>
      <c r="C277" s="81"/>
      <c r="D277" s="82"/>
      <c r="E277" s="83"/>
      <c r="F277" s="83"/>
      <c r="G277" s="84"/>
      <c r="H277" s="85"/>
      <c r="I277" s="21"/>
      <c r="J277" s="39" t="str">
        <f t="shared" si="44"/>
        <v/>
      </c>
      <c r="K277" s="21"/>
      <c r="O277" s="25" t="str">
        <f t="shared" si="45"/>
        <v/>
      </c>
      <c r="P277" s="25" t="str">
        <f t="shared" si="46"/>
        <v/>
      </c>
      <c r="Q277" s="25" t="str">
        <f t="shared" si="47"/>
        <v/>
      </c>
      <c r="R277" s="25" t="str">
        <f>IF(COUNTIF($Q$11:$Q277, $Q277)&gt;1, "", $Q277)</f>
        <v/>
      </c>
      <c r="S277" s="58" t="str">
        <f t="shared" si="48"/>
        <v/>
      </c>
      <c r="T277" s="61" t="str">
        <f t="shared" si="49"/>
        <v/>
      </c>
      <c r="U277" s="58" t="str">
        <f t="shared" si="50"/>
        <v/>
      </c>
      <c r="W277" s="25" t="str">
        <f>IF(OR($P277="", NOT($U277="")), "", IF(COUNTIF($P$11:$P277, $P277)&gt;1, "", "X"))</f>
        <v/>
      </c>
      <c r="X277" s="25" t="str">
        <f t="shared" si="51"/>
        <v/>
      </c>
      <c r="Z277" s="25" t="str">
        <f t="shared" si="52"/>
        <v/>
      </c>
      <c r="AB277" s="25" t="str">
        <f>IF($B277="", "", IF(AND($B277&gt;='Client Report'!$BA$3, $B277&lt;='Client Report'!$BA$4), "X", ""))</f>
        <v/>
      </c>
      <c r="AC277" s="25" t="str">
        <f>IF($O277="", "", IF('Client Report'!$AG$3="", "X", IF(Expenses!$C277='Client Report'!$AG$3, "X", "")))</f>
        <v/>
      </c>
      <c r="AD277" s="66" t="str">
        <f t="shared" si="53"/>
        <v/>
      </c>
      <c r="AE277" s="25" t="str">
        <f>IF($AD277="", "", COUNTIF($AD$11:$AD$2510, "&lt;"&amp;$AD277)+1+COUNTIF($AD$11:$AD277, $AD277)-1)</f>
        <v/>
      </c>
      <c r="AF277" s="25" t="str">
        <f t="shared" si="54"/>
        <v/>
      </c>
    </row>
    <row r="278" spans="1:32" x14ac:dyDescent="0.25">
      <c r="A278" s="21"/>
      <c r="B278" s="80"/>
      <c r="C278" s="81"/>
      <c r="D278" s="82"/>
      <c r="E278" s="83"/>
      <c r="F278" s="83"/>
      <c r="G278" s="84"/>
      <c r="H278" s="85"/>
      <c r="I278" s="21"/>
      <c r="J278" s="39" t="str">
        <f t="shared" si="44"/>
        <v/>
      </c>
      <c r="K278" s="21"/>
      <c r="O278" s="25" t="str">
        <f t="shared" si="45"/>
        <v/>
      </c>
      <c r="P278" s="25" t="str">
        <f t="shared" si="46"/>
        <v/>
      </c>
      <c r="Q278" s="25" t="str">
        <f t="shared" si="47"/>
        <v/>
      </c>
      <c r="R278" s="25" t="str">
        <f>IF(COUNTIF($Q$11:$Q278, $Q278)&gt;1, "", $Q278)</f>
        <v/>
      </c>
      <c r="S278" s="58" t="str">
        <f t="shared" si="48"/>
        <v/>
      </c>
      <c r="T278" s="61" t="str">
        <f t="shared" si="49"/>
        <v/>
      </c>
      <c r="U278" s="58" t="str">
        <f t="shared" si="50"/>
        <v/>
      </c>
      <c r="W278" s="25" t="str">
        <f>IF(OR($P278="", NOT($U278="")), "", IF(COUNTIF($P$11:$P278, $P278)&gt;1, "", "X"))</f>
        <v/>
      </c>
      <c r="X278" s="25" t="str">
        <f t="shared" si="51"/>
        <v/>
      </c>
      <c r="Z278" s="25" t="str">
        <f t="shared" si="52"/>
        <v/>
      </c>
      <c r="AB278" s="25" t="str">
        <f>IF($B278="", "", IF(AND($B278&gt;='Client Report'!$BA$3, $B278&lt;='Client Report'!$BA$4), "X", ""))</f>
        <v/>
      </c>
      <c r="AC278" s="25" t="str">
        <f>IF($O278="", "", IF('Client Report'!$AG$3="", "X", IF(Expenses!$C278='Client Report'!$AG$3, "X", "")))</f>
        <v/>
      </c>
      <c r="AD278" s="66" t="str">
        <f t="shared" si="53"/>
        <v/>
      </c>
      <c r="AE278" s="25" t="str">
        <f>IF($AD278="", "", COUNTIF($AD$11:$AD$2510, "&lt;"&amp;$AD278)+1+COUNTIF($AD$11:$AD278, $AD278)-1)</f>
        <v/>
      </c>
      <c r="AF278" s="25" t="str">
        <f t="shared" si="54"/>
        <v/>
      </c>
    </row>
    <row r="279" spans="1:32" x14ac:dyDescent="0.25">
      <c r="A279" s="21"/>
      <c r="B279" s="80"/>
      <c r="C279" s="81"/>
      <c r="D279" s="82"/>
      <c r="E279" s="83"/>
      <c r="F279" s="83"/>
      <c r="G279" s="84"/>
      <c r="H279" s="85"/>
      <c r="I279" s="21"/>
      <c r="J279" s="39" t="str">
        <f t="shared" si="44"/>
        <v/>
      </c>
      <c r="K279" s="21"/>
      <c r="O279" s="25" t="str">
        <f t="shared" si="45"/>
        <v/>
      </c>
      <c r="P279" s="25" t="str">
        <f t="shared" si="46"/>
        <v/>
      </c>
      <c r="Q279" s="25" t="str">
        <f t="shared" si="47"/>
        <v/>
      </c>
      <c r="R279" s="25" t="str">
        <f>IF(COUNTIF($Q$11:$Q279, $Q279)&gt;1, "", $Q279)</f>
        <v/>
      </c>
      <c r="S279" s="58" t="str">
        <f t="shared" si="48"/>
        <v/>
      </c>
      <c r="T279" s="61" t="str">
        <f t="shared" si="49"/>
        <v/>
      </c>
      <c r="U279" s="58" t="str">
        <f t="shared" si="50"/>
        <v/>
      </c>
      <c r="W279" s="25" t="str">
        <f>IF(OR($P279="", NOT($U279="")), "", IF(COUNTIF($P$11:$P279, $P279)&gt;1, "", "X"))</f>
        <v/>
      </c>
      <c r="X279" s="25" t="str">
        <f t="shared" si="51"/>
        <v/>
      </c>
      <c r="Z279" s="25" t="str">
        <f t="shared" si="52"/>
        <v/>
      </c>
      <c r="AB279" s="25" t="str">
        <f>IF($B279="", "", IF(AND($B279&gt;='Client Report'!$BA$3, $B279&lt;='Client Report'!$BA$4), "X", ""))</f>
        <v/>
      </c>
      <c r="AC279" s="25" t="str">
        <f>IF($O279="", "", IF('Client Report'!$AG$3="", "X", IF(Expenses!$C279='Client Report'!$AG$3, "X", "")))</f>
        <v/>
      </c>
      <c r="AD279" s="66" t="str">
        <f t="shared" si="53"/>
        <v/>
      </c>
      <c r="AE279" s="25" t="str">
        <f>IF($AD279="", "", COUNTIF($AD$11:$AD$2510, "&lt;"&amp;$AD279)+1+COUNTIF($AD$11:$AD279, $AD279)-1)</f>
        <v/>
      </c>
      <c r="AF279" s="25" t="str">
        <f t="shared" si="54"/>
        <v/>
      </c>
    </row>
    <row r="280" spans="1:32" x14ac:dyDescent="0.25">
      <c r="A280" s="21"/>
      <c r="B280" s="80"/>
      <c r="C280" s="81"/>
      <c r="D280" s="82"/>
      <c r="E280" s="83"/>
      <c r="F280" s="83"/>
      <c r="G280" s="84"/>
      <c r="H280" s="85"/>
      <c r="I280" s="21"/>
      <c r="J280" s="39" t="str">
        <f t="shared" si="44"/>
        <v/>
      </c>
      <c r="K280" s="21"/>
      <c r="O280" s="25" t="str">
        <f t="shared" si="45"/>
        <v/>
      </c>
      <c r="P280" s="25" t="str">
        <f t="shared" si="46"/>
        <v/>
      </c>
      <c r="Q280" s="25" t="str">
        <f t="shared" si="47"/>
        <v/>
      </c>
      <c r="R280" s="25" t="str">
        <f>IF(COUNTIF($Q$11:$Q280, $Q280)&gt;1, "", $Q280)</f>
        <v/>
      </c>
      <c r="S280" s="58" t="str">
        <f t="shared" si="48"/>
        <v/>
      </c>
      <c r="T280" s="61" t="str">
        <f t="shared" si="49"/>
        <v/>
      </c>
      <c r="U280" s="58" t="str">
        <f t="shared" si="50"/>
        <v/>
      </c>
      <c r="W280" s="25" t="str">
        <f>IF(OR($P280="", NOT($U280="")), "", IF(COUNTIF($P$11:$P280, $P280)&gt;1, "", "X"))</f>
        <v/>
      </c>
      <c r="X280" s="25" t="str">
        <f t="shared" si="51"/>
        <v/>
      </c>
      <c r="Z280" s="25" t="str">
        <f t="shared" si="52"/>
        <v/>
      </c>
      <c r="AB280" s="25" t="str">
        <f>IF($B280="", "", IF(AND($B280&gt;='Client Report'!$BA$3, $B280&lt;='Client Report'!$BA$4), "X", ""))</f>
        <v/>
      </c>
      <c r="AC280" s="25" t="str">
        <f>IF($O280="", "", IF('Client Report'!$AG$3="", "X", IF(Expenses!$C280='Client Report'!$AG$3, "X", "")))</f>
        <v/>
      </c>
      <c r="AD280" s="66" t="str">
        <f t="shared" si="53"/>
        <v/>
      </c>
      <c r="AE280" s="25" t="str">
        <f>IF($AD280="", "", COUNTIF($AD$11:$AD$2510, "&lt;"&amp;$AD280)+1+COUNTIF($AD$11:$AD280, $AD280)-1)</f>
        <v/>
      </c>
      <c r="AF280" s="25" t="str">
        <f t="shared" si="54"/>
        <v/>
      </c>
    </row>
    <row r="281" spans="1:32" x14ac:dyDescent="0.25">
      <c r="A281" s="21"/>
      <c r="B281" s="80"/>
      <c r="C281" s="81"/>
      <c r="D281" s="82"/>
      <c r="E281" s="83"/>
      <c r="F281" s="83"/>
      <c r="G281" s="84"/>
      <c r="H281" s="85"/>
      <c r="I281" s="21"/>
      <c r="J281" s="39" t="str">
        <f t="shared" si="44"/>
        <v/>
      </c>
      <c r="K281" s="21"/>
      <c r="O281" s="25" t="str">
        <f t="shared" si="45"/>
        <v/>
      </c>
      <c r="P281" s="25" t="str">
        <f t="shared" si="46"/>
        <v/>
      </c>
      <c r="Q281" s="25" t="str">
        <f t="shared" si="47"/>
        <v/>
      </c>
      <c r="R281" s="25" t="str">
        <f>IF(COUNTIF($Q$11:$Q281, $Q281)&gt;1, "", $Q281)</f>
        <v/>
      </c>
      <c r="S281" s="58" t="str">
        <f t="shared" si="48"/>
        <v/>
      </c>
      <c r="T281" s="61" t="str">
        <f t="shared" si="49"/>
        <v/>
      </c>
      <c r="U281" s="58" t="str">
        <f t="shared" si="50"/>
        <v/>
      </c>
      <c r="W281" s="25" t="str">
        <f>IF(OR($P281="", NOT($U281="")), "", IF(COUNTIF($P$11:$P281, $P281)&gt;1, "", "X"))</f>
        <v/>
      </c>
      <c r="X281" s="25" t="str">
        <f t="shared" si="51"/>
        <v/>
      </c>
      <c r="Z281" s="25" t="str">
        <f t="shared" si="52"/>
        <v/>
      </c>
      <c r="AB281" s="25" t="str">
        <f>IF($B281="", "", IF(AND($B281&gt;='Client Report'!$BA$3, $B281&lt;='Client Report'!$BA$4), "X", ""))</f>
        <v/>
      </c>
      <c r="AC281" s="25" t="str">
        <f>IF($O281="", "", IF('Client Report'!$AG$3="", "X", IF(Expenses!$C281='Client Report'!$AG$3, "X", "")))</f>
        <v/>
      </c>
      <c r="AD281" s="66" t="str">
        <f t="shared" si="53"/>
        <v/>
      </c>
      <c r="AE281" s="25" t="str">
        <f>IF($AD281="", "", COUNTIF($AD$11:$AD$2510, "&lt;"&amp;$AD281)+1+COUNTIF($AD$11:$AD281, $AD281)-1)</f>
        <v/>
      </c>
      <c r="AF281" s="25" t="str">
        <f t="shared" si="54"/>
        <v/>
      </c>
    </row>
    <row r="282" spans="1:32" x14ac:dyDescent="0.25">
      <c r="A282" s="21"/>
      <c r="B282" s="80"/>
      <c r="C282" s="81"/>
      <c r="D282" s="82"/>
      <c r="E282" s="83"/>
      <c r="F282" s="83"/>
      <c r="G282" s="84"/>
      <c r="H282" s="85"/>
      <c r="I282" s="21"/>
      <c r="J282" s="39" t="str">
        <f t="shared" si="44"/>
        <v/>
      </c>
      <c r="K282" s="21"/>
      <c r="O282" s="25" t="str">
        <f t="shared" si="45"/>
        <v/>
      </c>
      <c r="P282" s="25" t="str">
        <f t="shared" si="46"/>
        <v/>
      </c>
      <c r="Q282" s="25" t="str">
        <f t="shared" si="47"/>
        <v/>
      </c>
      <c r="R282" s="25" t="str">
        <f>IF(COUNTIF($Q$11:$Q282, $Q282)&gt;1, "", $Q282)</f>
        <v/>
      </c>
      <c r="S282" s="58" t="str">
        <f t="shared" si="48"/>
        <v/>
      </c>
      <c r="T282" s="61" t="str">
        <f t="shared" si="49"/>
        <v/>
      </c>
      <c r="U282" s="58" t="str">
        <f t="shared" si="50"/>
        <v/>
      </c>
      <c r="W282" s="25" t="str">
        <f>IF(OR($P282="", NOT($U282="")), "", IF(COUNTIF($P$11:$P282, $P282)&gt;1, "", "X"))</f>
        <v/>
      </c>
      <c r="X282" s="25" t="str">
        <f t="shared" si="51"/>
        <v/>
      </c>
      <c r="Z282" s="25" t="str">
        <f t="shared" si="52"/>
        <v/>
      </c>
      <c r="AB282" s="25" t="str">
        <f>IF($B282="", "", IF(AND($B282&gt;='Client Report'!$BA$3, $B282&lt;='Client Report'!$BA$4), "X", ""))</f>
        <v/>
      </c>
      <c r="AC282" s="25" t="str">
        <f>IF($O282="", "", IF('Client Report'!$AG$3="", "X", IF(Expenses!$C282='Client Report'!$AG$3, "X", "")))</f>
        <v/>
      </c>
      <c r="AD282" s="66" t="str">
        <f t="shared" si="53"/>
        <v/>
      </c>
      <c r="AE282" s="25" t="str">
        <f>IF($AD282="", "", COUNTIF($AD$11:$AD$2510, "&lt;"&amp;$AD282)+1+COUNTIF($AD$11:$AD282, $AD282)-1)</f>
        <v/>
      </c>
      <c r="AF282" s="25" t="str">
        <f t="shared" si="54"/>
        <v/>
      </c>
    </row>
    <row r="283" spans="1:32" x14ac:dyDescent="0.25">
      <c r="A283" s="21"/>
      <c r="B283" s="80"/>
      <c r="C283" s="81"/>
      <c r="D283" s="82"/>
      <c r="E283" s="83"/>
      <c r="F283" s="83"/>
      <c r="G283" s="84"/>
      <c r="H283" s="85"/>
      <c r="I283" s="21"/>
      <c r="J283" s="39" t="str">
        <f t="shared" si="44"/>
        <v/>
      </c>
      <c r="K283" s="21"/>
      <c r="O283" s="25" t="str">
        <f t="shared" si="45"/>
        <v/>
      </c>
      <c r="P283" s="25" t="str">
        <f t="shared" si="46"/>
        <v/>
      </c>
      <c r="Q283" s="25" t="str">
        <f t="shared" si="47"/>
        <v/>
      </c>
      <c r="R283" s="25" t="str">
        <f>IF(COUNTIF($Q$11:$Q283, $Q283)&gt;1, "", $Q283)</f>
        <v/>
      </c>
      <c r="S283" s="58" t="str">
        <f t="shared" si="48"/>
        <v/>
      </c>
      <c r="T283" s="61" t="str">
        <f t="shared" si="49"/>
        <v/>
      </c>
      <c r="U283" s="58" t="str">
        <f t="shared" si="50"/>
        <v/>
      </c>
      <c r="W283" s="25" t="str">
        <f>IF(OR($P283="", NOT($U283="")), "", IF(COUNTIF($P$11:$P283, $P283)&gt;1, "", "X"))</f>
        <v/>
      </c>
      <c r="X283" s="25" t="str">
        <f t="shared" si="51"/>
        <v/>
      </c>
      <c r="Z283" s="25" t="str">
        <f t="shared" si="52"/>
        <v/>
      </c>
      <c r="AB283" s="25" t="str">
        <f>IF($B283="", "", IF(AND($B283&gt;='Client Report'!$BA$3, $B283&lt;='Client Report'!$BA$4), "X", ""))</f>
        <v/>
      </c>
      <c r="AC283" s="25" t="str">
        <f>IF($O283="", "", IF('Client Report'!$AG$3="", "X", IF(Expenses!$C283='Client Report'!$AG$3, "X", "")))</f>
        <v/>
      </c>
      <c r="AD283" s="66" t="str">
        <f t="shared" si="53"/>
        <v/>
      </c>
      <c r="AE283" s="25" t="str">
        <f>IF($AD283="", "", COUNTIF($AD$11:$AD$2510, "&lt;"&amp;$AD283)+1+COUNTIF($AD$11:$AD283, $AD283)-1)</f>
        <v/>
      </c>
      <c r="AF283" s="25" t="str">
        <f t="shared" si="54"/>
        <v/>
      </c>
    </row>
    <row r="284" spans="1:32" x14ac:dyDescent="0.25">
      <c r="A284" s="21"/>
      <c r="B284" s="80"/>
      <c r="C284" s="81"/>
      <c r="D284" s="82"/>
      <c r="E284" s="83"/>
      <c r="F284" s="83"/>
      <c r="G284" s="84"/>
      <c r="H284" s="85"/>
      <c r="I284" s="21"/>
      <c r="J284" s="39" t="str">
        <f t="shared" si="44"/>
        <v/>
      </c>
      <c r="K284" s="21"/>
      <c r="O284" s="25" t="str">
        <f t="shared" si="45"/>
        <v/>
      </c>
      <c r="P284" s="25" t="str">
        <f t="shared" si="46"/>
        <v/>
      </c>
      <c r="Q284" s="25" t="str">
        <f t="shared" si="47"/>
        <v/>
      </c>
      <c r="R284" s="25" t="str">
        <f>IF(COUNTIF($Q$11:$Q284, $Q284)&gt;1, "", $Q284)</f>
        <v/>
      </c>
      <c r="S284" s="58" t="str">
        <f t="shared" si="48"/>
        <v/>
      </c>
      <c r="T284" s="61" t="str">
        <f t="shared" si="49"/>
        <v/>
      </c>
      <c r="U284" s="58" t="str">
        <f t="shared" si="50"/>
        <v/>
      </c>
      <c r="W284" s="25" t="str">
        <f>IF(OR($P284="", NOT($U284="")), "", IF(COUNTIF($P$11:$P284, $P284)&gt;1, "", "X"))</f>
        <v/>
      </c>
      <c r="X284" s="25" t="str">
        <f t="shared" si="51"/>
        <v/>
      </c>
      <c r="Z284" s="25" t="str">
        <f t="shared" si="52"/>
        <v/>
      </c>
      <c r="AB284" s="25" t="str">
        <f>IF($B284="", "", IF(AND($B284&gt;='Client Report'!$BA$3, $B284&lt;='Client Report'!$BA$4), "X", ""))</f>
        <v/>
      </c>
      <c r="AC284" s="25" t="str">
        <f>IF($O284="", "", IF('Client Report'!$AG$3="", "X", IF(Expenses!$C284='Client Report'!$AG$3, "X", "")))</f>
        <v/>
      </c>
      <c r="AD284" s="66" t="str">
        <f t="shared" si="53"/>
        <v/>
      </c>
      <c r="AE284" s="25" t="str">
        <f>IF($AD284="", "", COUNTIF($AD$11:$AD$2510, "&lt;"&amp;$AD284)+1+COUNTIF($AD$11:$AD284, $AD284)-1)</f>
        <v/>
      </c>
      <c r="AF284" s="25" t="str">
        <f t="shared" si="54"/>
        <v/>
      </c>
    </row>
    <row r="285" spans="1:32" x14ac:dyDescent="0.25">
      <c r="A285" s="21"/>
      <c r="B285" s="80"/>
      <c r="C285" s="81"/>
      <c r="D285" s="82"/>
      <c r="E285" s="83"/>
      <c r="F285" s="83"/>
      <c r="G285" s="84"/>
      <c r="H285" s="85"/>
      <c r="I285" s="21"/>
      <c r="J285" s="39" t="str">
        <f t="shared" si="44"/>
        <v/>
      </c>
      <c r="K285" s="21"/>
      <c r="O285" s="25" t="str">
        <f t="shared" si="45"/>
        <v/>
      </c>
      <c r="P285" s="25" t="str">
        <f t="shared" si="46"/>
        <v/>
      </c>
      <c r="Q285" s="25" t="str">
        <f t="shared" si="47"/>
        <v/>
      </c>
      <c r="R285" s="25" t="str">
        <f>IF(COUNTIF($Q$11:$Q285, $Q285)&gt;1, "", $Q285)</f>
        <v/>
      </c>
      <c r="S285" s="58" t="str">
        <f t="shared" si="48"/>
        <v/>
      </c>
      <c r="T285" s="61" t="str">
        <f t="shared" si="49"/>
        <v/>
      </c>
      <c r="U285" s="58" t="str">
        <f t="shared" si="50"/>
        <v/>
      </c>
      <c r="W285" s="25" t="str">
        <f>IF(OR($P285="", NOT($U285="")), "", IF(COUNTIF($P$11:$P285, $P285)&gt;1, "", "X"))</f>
        <v/>
      </c>
      <c r="X285" s="25" t="str">
        <f t="shared" si="51"/>
        <v/>
      </c>
      <c r="Z285" s="25" t="str">
        <f t="shared" si="52"/>
        <v/>
      </c>
      <c r="AB285" s="25" t="str">
        <f>IF($B285="", "", IF(AND($B285&gt;='Client Report'!$BA$3, $B285&lt;='Client Report'!$BA$4), "X", ""))</f>
        <v/>
      </c>
      <c r="AC285" s="25" t="str">
        <f>IF($O285="", "", IF('Client Report'!$AG$3="", "X", IF(Expenses!$C285='Client Report'!$AG$3, "X", "")))</f>
        <v/>
      </c>
      <c r="AD285" s="66" t="str">
        <f t="shared" si="53"/>
        <v/>
      </c>
      <c r="AE285" s="25" t="str">
        <f>IF($AD285="", "", COUNTIF($AD$11:$AD$2510, "&lt;"&amp;$AD285)+1+COUNTIF($AD$11:$AD285, $AD285)-1)</f>
        <v/>
      </c>
      <c r="AF285" s="25" t="str">
        <f t="shared" si="54"/>
        <v/>
      </c>
    </row>
    <row r="286" spans="1:32" x14ac:dyDescent="0.25">
      <c r="A286" s="21"/>
      <c r="B286" s="80"/>
      <c r="C286" s="81"/>
      <c r="D286" s="82"/>
      <c r="E286" s="83"/>
      <c r="F286" s="83"/>
      <c r="G286" s="84"/>
      <c r="H286" s="85"/>
      <c r="I286" s="21"/>
      <c r="J286" s="39" t="str">
        <f t="shared" si="44"/>
        <v/>
      </c>
      <c r="K286" s="21"/>
      <c r="O286" s="25" t="str">
        <f t="shared" si="45"/>
        <v/>
      </c>
      <c r="P286" s="25" t="str">
        <f t="shared" si="46"/>
        <v/>
      </c>
      <c r="Q286" s="25" t="str">
        <f t="shared" si="47"/>
        <v/>
      </c>
      <c r="R286" s="25" t="str">
        <f>IF(COUNTIF($Q$11:$Q286, $Q286)&gt;1, "", $Q286)</f>
        <v/>
      </c>
      <c r="S286" s="58" t="str">
        <f t="shared" si="48"/>
        <v/>
      </c>
      <c r="T286" s="61" t="str">
        <f t="shared" si="49"/>
        <v/>
      </c>
      <c r="U286" s="58" t="str">
        <f t="shared" si="50"/>
        <v/>
      </c>
      <c r="W286" s="25" t="str">
        <f>IF(OR($P286="", NOT($U286="")), "", IF(COUNTIF($P$11:$P286, $P286)&gt;1, "", "X"))</f>
        <v/>
      </c>
      <c r="X286" s="25" t="str">
        <f t="shared" si="51"/>
        <v/>
      </c>
      <c r="Z286" s="25" t="str">
        <f t="shared" si="52"/>
        <v/>
      </c>
      <c r="AB286" s="25" t="str">
        <f>IF($B286="", "", IF(AND($B286&gt;='Client Report'!$BA$3, $B286&lt;='Client Report'!$BA$4), "X", ""))</f>
        <v/>
      </c>
      <c r="AC286" s="25" t="str">
        <f>IF($O286="", "", IF('Client Report'!$AG$3="", "X", IF(Expenses!$C286='Client Report'!$AG$3, "X", "")))</f>
        <v/>
      </c>
      <c r="AD286" s="66" t="str">
        <f t="shared" si="53"/>
        <v/>
      </c>
      <c r="AE286" s="25" t="str">
        <f>IF($AD286="", "", COUNTIF($AD$11:$AD$2510, "&lt;"&amp;$AD286)+1+COUNTIF($AD$11:$AD286, $AD286)-1)</f>
        <v/>
      </c>
      <c r="AF286" s="25" t="str">
        <f t="shared" si="54"/>
        <v/>
      </c>
    </row>
    <row r="287" spans="1:32" x14ac:dyDescent="0.25">
      <c r="A287" s="21"/>
      <c r="B287" s="80"/>
      <c r="C287" s="81"/>
      <c r="D287" s="82"/>
      <c r="E287" s="83"/>
      <c r="F287" s="83"/>
      <c r="G287" s="84"/>
      <c r="H287" s="85"/>
      <c r="I287" s="21"/>
      <c r="J287" s="39" t="str">
        <f t="shared" si="44"/>
        <v/>
      </c>
      <c r="K287" s="21"/>
      <c r="O287" s="25" t="str">
        <f t="shared" si="45"/>
        <v/>
      </c>
      <c r="P287" s="25" t="str">
        <f t="shared" si="46"/>
        <v/>
      </c>
      <c r="Q287" s="25" t="str">
        <f t="shared" si="47"/>
        <v/>
      </c>
      <c r="R287" s="25" t="str">
        <f>IF(COUNTIF($Q$11:$Q287, $Q287)&gt;1, "", $Q287)</f>
        <v/>
      </c>
      <c r="S287" s="58" t="str">
        <f t="shared" si="48"/>
        <v/>
      </c>
      <c r="T287" s="61" t="str">
        <f t="shared" si="49"/>
        <v/>
      </c>
      <c r="U287" s="58" t="str">
        <f t="shared" si="50"/>
        <v/>
      </c>
      <c r="W287" s="25" t="str">
        <f>IF(OR($P287="", NOT($U287="")), "", IF(COUNTIF($P$11:$P287, $P287)&gt;1, "", "X"))</f>
        <v/>
      </c>
      <c r="X287" s="25" t="str">
        <f t="shared" si="51"/>
        <v/>
      </c>
      <c r="Z287" s="25" t="str">
        <f t="shared" si="52"/>
        <v/>
      </c>
      <c r="AB287" s="25" t="str">
        <f>IF($B287="", "", IF(AND($B287&gt;='Client Report'!$BA$3, $B287&lt;='Client Report'!$BA$4), "X", ""))</f>
        <v/>
      </c>
      <c r="AC287" s="25" t="str">
        <f>IF($O287="", "", IF('Client Report'!$AG$3="", "X", IF(Expenses!$C287='Client Report'!$AG$3, "X", "")))</f>
        <v/>
      </c>
      <c r="AD287" s="66" t="str">
        <f t="shared" si="53"/>
        <v/>
      </c>
      <c r="AE287" s="25" t="str">
        <f>IF($AD287="", "", COUNTIF($AD$11:$AD$2510, "&lt;"&amp;$AD287)+1+COUNTIF($AD$11:$AD287, $AD287)-1)</f>
        <v/>
      </c>
      <c r="AF287" s="25" t="str">
        <f t="shared" si="54"/>
        <v/>
      </c>
    </row>
    <row r="288" spans="1:32" x14ac:dyDescent="0.25">
      <c r="A288" s="21"/>
      <c r="B288" s="80"/>
      <c r="C288" s="81"/>
      <c r="D288" s="82"/>
      <c r="E288" s="83"/>
      <c r="F288" s="83"/>
      <c r="G288" s="84"/>
      <c r="H288" s="85"/>
      <c r="I288" s="21"/>
      <c r="J288" s="39" t="str">
        <f t="shared" si="44"/>
        <v/>
      </c>
      <c r="K288" s="21"/>
      <c r="O288" s="25" t="str">
        <f t="shared" si="45"/>
        <v/>
      </c>
      <c r="P288" s="25" t="str">
        <f t="shared" si="46"/>
        <v/>
      </c>
      <c r="Q288" s="25" t="str">
        <f t="shared" si="47"/>
        <v/>
      </c>
      <c r="R288" s="25" t="str">
        <f>IF(COUNTIF($Q$11:$Q288, $Q288)&gt;1, "", $Q288)</f>
        <v/>
      </c>
      <c r="S288" s="58" t="str">
        <f t="shared" si="48"/>
        <v/>
      </c>
      <c r="T288" s="61" t="str">
        <f t="shared" si="49"/>
        <v/>
      </c>
      <c r="U288" s="58" t="str">
        <f t="shared" si="50"/>
        <v/>
      </c>
      <c r="W288" s="25" t="str">
        <f>IF(OR($P288="", NOT($U288="")), "", IF(COUNTIF($P$11:$P288, $P288)&gt;1, "", "X"))</f>
        <v/>
      </c>
      <c r="X288" s="25" t="str">
        <f t="shared" si="51"/>
        <v/>
      </c>
      <c r="Z288" s="25" t="str">
        <f t="shared" si="52"/>
        <v/>
      </c>
      <c r="AB288" s="25" t="str">
        <f>IF($B288="", "", IF(AND($B288&gt;='Client Report'!$BA$3, $B288&lt;='Client Report'!$BA$4), "X", ""))</f>
        <v/>
      </c>
      <c r="AC288" s="25" t="str">
        <f>IF($O288="", "", IF('Client Report'!$AG$3="", "X", IF(Expenses!$C288='Client Report'!$AG$3, "X", "")))</f>
        <v/>
      </c>
      <c r="AD288" s="66" t="str">
        <f t="shared" si="53"/>
        <v/>
      </c>
      <c r="AE288" s="25" t="str">
        <f>IF($AD288="", "", COUNTIF($AD$11:$AD$2510, "&lt;"&amp;$AD288)+1+COUNTIF($AD$11:$AD288, $AD288)-1)</f>
        <v/>
      </c>
      <c r="AF288" s="25" t="str">
        <f t="shared" si="54"/>
        <v/>
      </c>
    </row>
    <row r="289" spans="1:32" x14ac:dyDescent="0.25">
      <c r="A289" s="21"/>
      <c r="B289" s="80"/>
      <c r="C289" s="81"/>
      <c r="D289" s="82"/>
      <c r="E289" s="83"/>
      <c r="F289" s="83"/>
      <c r="G289" s="84"/>
      <c r="H289" s="85"/>
      <c r="I289" s="21"/>
      <c r="J289" s="39" t="str">
        <f t="shared" si="44"/>
        <v/>
      </c>
      <c r="K289" s="21"/>
      <c r="O289" s="25" t="str">
        <f t="shared" si="45"/>
        <v/>
      </c>
      <c r="P289" s="25" t="str">
        <f t="shared" si="46"/>
        <v/>
      </c>
      <c r="Q289" s="25" t="str">
        <f t="shared" si="47"/>
        <v/>
      </c>
      <c r="R289" s="25" t="str">
        <f>IF(COUNTIF($Q$11:$Q289, $Q289)&gt;1, "", $Q289)</f>
        <v/>
      </c>
      <c r="S289" s="58" t="str">
        <f t="shared" si="48"/>
        <v/>
      </c>
      <c r="T289" s="61" t="str">
        <f t="shared" si="49"/>
        <v/>
      </c>
      <c r="U289" s="58" t="str">
        <f t="shared" si="50"/>
        <v/>
      </c>
      <c r="W289" s="25" t="str">
        <f>IF(OR($P289="", NOT($U289="")), "", IF(COUNTIF($P$11:$P289, $P289)&gt;1, "", "X"))</f>
        <v/>
      </c>
      <c r="X289" s="25" t="str">
        <f t="shared" si="51"/>
        <v/>
      </c>
      <c r="Z289" s="25" t="str">
        <f t="shared" si="52"/>
        <v/>
      </c>
      <c r="AB289" s="25" t="str">
        <f>IF($B289="", "", IF(AND($B289&gt;='Client Report'!$BA$3, $B289&lt;='Client Report'!$BA$4), "X", ""))</f>
        <v/>
      </c>
      <c r="AC289" s="25" t="str">
        <f>IF($O289="", "", IF('Client Report'!$AG$3="", "X", IF(Expenses!$C289='Client Report'!$AG$3, "X", "")))</f>
        <v/>
      </c>
      <c r="AD289" s="66" t="str">
        <f t="shared" si="53"/>
        <v/>
      </c>
      <c r="AE289" s="25" t="str">
        <f>IF($AD289="", "", COUNTIF($AD$11:$AD$2510, "&lt;"&amp;$AD289)+1+COUNTIF($AD$11:$AD289, $AD289)-1)</f>
        <v/>
      </c>
      <c r="AF289" s="25" t="str">
        <f t="shared" si="54"/>
        <v/>
      </c>
    </row>
    <row r="290" spans="1:32" x14ac:dyDescent="0.25">
      <c r="A290" s="21"/>
      <c r="B290" s="80"/>
      <c r="C290" s="81"/>
      <c r="D290" s="82"/>
      <c r="E290" s="83"/>
      <c r="F290" s="83"/>
      <c r="G290" s="84"/>
      <c r="H290" s="85"/>
      <c r="I290" s="21"/>
      <c r="J290" s="39" t="str">
        <f t="shared" si="44"/>
        <v/>
      </c>
      <c r="K290" s="21"/>
      <c r="O290" s="25" t="str">
        <f t="shared" si="45"/>
        <v/>
      </c>
      <c r="P290" s="25" t="str">
        <f t="shared" si="46"/>
        <v/>
      </c>
      <c r="Q290" s="25" t="str">
        <f t="shared" si="47"/>
        <v/>
      </c>
      <c r="R290" s="25" t="str">
        <f>IF(COUNTIF($Q$11:$Q290, $Q290)&gt;1, "", $Q290)</f>
        <v/>
      </c>
      <c r="S290" s="58" t="str">
        <f t="shared" si="48"/>
        <v/>
      </c>
      <c r="T290" s="61" t="str">
        <f t="shared" si="49"/>
        <v/>
      </c>
      <c r="U290" s="58" t="str">
        <f t="shared" si="50"/>
        <v/>
      </c>
      <c r="W290" s="25" t="str">
        <f>IF(OR($P290="", NOT($U290="")), "", IF(COUNTIF($P$11:$P290, $P290)&gt;1, "", "X"))</f>
        <v/>
      </c>
      <c r="X290" s="25" t="str">
        <f t="shared" si="51"/>
        <v/>
      </c>
      <c r="Z290" s="25" t="str">
        <f t="shared" si="52"/>
        <v/>
      </c>
      <c r="AB290" s="25" t="str">
        <f>IF($B290="", "", IF(AND($B290&gt;='Client Report'!$BA$3, $B290&lt;='Client Report'!$BA$4), "X", ""))</f>
        <v/>
      </c>
      <c r="AC290" s="25" t="str">
        <f>IF($O290="", "", IF('Client Report'!$AG$3="", "X", IF(Expenses!$C290='Client Report'!$AG$3, "X", "")))</f>
        <v/>
      </c>
      <c r="AD290" s="66" t="str">
        <f t="shared" si="53"/>
        <v/>
      </c>
      <c r="AE290" s="25" t="str">
        <f>IF($AD290="", "", COUNTIF($AD$11:$AD$2510, "&lt;"&amp;$AD290)+1+COUNTIF($AD$11:$AD290, $AD290)-1)</f>
        <v/>
      </c>
      <c r="AF290" s="25" t="str">
        <f t="shared" si="54"/>
        <v/>
      </c>
    </row>
    <row r="291" spans="1:32" x14ac:dyDescent="0.25">
      <c r="A291" s="21"/>
      <c r="B291" s="80"/>
      <c r="C291" s="81"/>
      <c r="D291" s="82"/>
      <c r="E291" s="83"/>
      <c r="F291" s="83"/>
      <c r="G291" s="84"/>
      <c r="H291" s="85"/>
      <c r="I291" s="21"/>
      <c r="J291" s="39" t="str">
        <f t="shared" si="44"/>
        <v/>
      </c>
      <c r="K291" s="21"/>
      <c r="O291" s="25" t="str">
        <f t="shared" si="45"/>
        <v/>
      </c>
      <c r="P291" s="25" t="str">
        <f t="shared" si="46"/>
        <v/>
      </c>
      <c r="Q291" s="25" t="str">
        <f t="shared" si="47"/>
        <v/>
      </c>
      <c r="R291" s="25" t="str">
        <f>IF(COUNTIF($Q$11:$Q291, $Q291)&gt;1, "", $Q291)</f>
        <v/>
      </c>
      <c r="S291" s="58" t="str">
        <f t="shared" si="48"/>
        <v/>
      </c>
      <c r="T291" s="61" t="str">
        <f t="shared" si="49"/>
        <v/>
      </c>
      <c r="U291" s="58" t="str">
        <f t="shared" si="50"/>
        <v/>
      </c>
      <c r="W291" s="25" t="str">
        <f>IF(OR($P291="", NOT($U291="")), "", IF(COUNTIF($P$11:$P291, $P291)&gt;1, "", "X"))</f>
        <v/>
      </c>
      <c r="X291" s="25" t="str">
        <f t="shared" si="51"/>
        <v/>
      </c>
      <c r="Z291" s="25" t="str">
        <f t="shared" si="52"/>
        <v/>
      </c>
      <c r="AB291" s="25" t="str">
        <f>IF($B291="", "", IF(AND($B291&gt;='Client Report'!$BA$3, $B291&lt;='Client Report'!$BA$4), "X", ""))</f>
        <v/>
      </c>
      <c r="AC291" s="25" t="str">
        <f>IF($O291="", "", IF('Client Report'!$AG$3="", "X", IF(Expenses!$C291='Client Report'!$AG$3, "X", "")))</f>
        <v/>
      </c>
      <c r="AD291" s="66" t="str">
        <f t="shared" si="53"/>
        <v/>
      </c>
      <c r="AE291" s="25" t="str">
        <f>IF($AD291="", "", COUNTIF($AD$11:$AD$2510, "&lt;"&amp;$AD291)+1+COUNTIF($AD$11:$AD291, $AD291)-1)</f>
        <v/>
      </c>
      <c r="AF291" s="25" t="str">
        <f t="shared" si="54"/>
        <v/>
      </c>
    </row>
    <row r="292" spans="1:32" x14ac:dyDescent="0.25">
      <c r="A292" s="21"/>
      <c r="B292" s="80"/>
      <c r="C292" s="81"/>
      <c r="D292" s="82"/>
      <c r="E292" s="83"/>
      <c r="F292" s="83"/>
      <c r="G292" s="84"/>
      <c r="H292" s="85"/>
      <c r="I292" s="21"/>
      <c r="J292" s="39" t="str">
        <f t="shared" si="44"/>
        <v/>
      </c>
      <c r="K292" s="21"/>
      <c r="O292" s="25" t="str">
        <f t="shared" si="45"/>
        <v/>
      </c>
      <c r="P292" s="25" t="str">
        <f t="shared" si="46"/>
        <v/>
      </c>
      <c r="Q292" s="25" t="str">
        <f t="shared" si="47"/>
        <v/>
      </c>
      <c r="R292" s="25" t="str">
        <f>IF(COUNTIF($Q$11:$Q292, $Q292)&gt;1, "", $Q292)</f>
        <v/>
      </c>
      <c r="S292" s="58" t="str">
        <f t="shared" si="48"/>
        <v/>
      </c>
      <c r="T292" s="61" t="str">
        <f t="shared" si="49"/>
        <v/>
      </c>
      <c r="U292" s="58" t="str">
        <f t="shared" si="50"/>
        <v/>
      </c>
      <c r="W292" s="25" t="str">
        <f>IF(OR($P292="", NOT($U292="")), "", IF(COUNTIF($P$11:$P292, $P292)&gt;1, "", "X"))</f>
        <v/>
      </c>
      <c r="X292" s="25" t="str">
        <f t="shared" si="51"/>
        <v/>
      </c>
      <c r="Z292" s="25" t="str">
        <f t="shared" si="52"/>
        <v/>
      </c>
      <c r="AB292" s="25" t="str">
        <f>IF($B292="", "", IF(AND($B292&gt;='Client Report'!$BA$3, $B292&lt;='Client Report'!$BA$4), "X", ""))</f>
        <v/>
      </c>
      <c r="AC292" s="25" t="str">
        <f>IF($O292="", "", IF('Client Report'!$AG$3="", "X", IF(Expenses!$C292='Client Report'!$AG$3, "X", "")))</f>
        <v/>
      </c>
      <c r="AD292" s="66" t="str">
        <f t="shared" si="53"/>
        <v/>
      </c>
      <c r="AE292" s="25" t="str">
        <f>IF($AD292="", "", COUNTIF($AD$11:$AD$2510, "&lt;"&amp;$AD292)+1+COUNTIF($AD$11:$AD292, $AD292)-1)</f>
        <v/>
      </c>
      <c r="AF292" s="25" t="str">
        <f t="shared" si="54"/>
        <v/>
      </c>
    </row>
    <row r="293" spans="1:32" x14ac:dyDescent="0.25">
      <c r="A293" s="21"/>
      <c r="B293" s="80"/>
      <c r="C293" s="81"/>
      <c r="D293" s="82"/>
      <c r="E293" s="83"/>
      <c r="F293" s="83"/>
      <c r="G293" s="84"/>
      <c r="H293" s="85"/>
      <c r="I293" s="21"/>
      <c r="J293" s="39" t="str">
        <f t="shared" si="44"/>
        <v/>
      </c>
      <c r="K293" s="21"/>
      <c r="O293" s="25" t="str">
        <f t="shared" si="45"/>
        <v/>
      </c>
      <c r="P293" s="25" t="str">
        <f t="shared" si="46"/>
        <v/>
      </c>
      <c r="Q293" s="25" t="str">
        <f t="shared" si="47"/>
        <v/>
      </c>
      <c r="R293" s="25" t="str">
        <f>IF(COUNTIF($Q$11:$Q293, $Q293)&gt;1, "", $Q293)</f>
        <v/>
      </c>
      <c r="S293" s="58" t="str">
        <f t="shared" si="48"/>
        <v/>
      </c>
      <c r="T293" s="61" t="str">
        <f t="shared" si="49"/>
        <v/>
      </c>
      <c r="U293" s="58" t="str">
        <f t="shared" si="50"/>
        <v/>
      </c>
      <c r="W293" s="25" t="str">
        <f>IF(OR($P293="", NOT($U293="")), "", IF(COUNTIF($P$11:$P293, $P293)&gt;1, "", "X"))</f>
        <v/>
      </c>
      <c r="X293" s="25" t="str">
        <f t="shared" si="51"/>
        <v/>
      </c>
      <c r="Z293" s="25" t="str">
        <f t="shared" si="52"/>
        <v/>
      </c>
      <c r="AB293" s="25" t="str">
        <f>IF($B293="", "", IF(AND($B293&gt;='Client Report'!$BA$3, $B293&lt;='Client Report'!$BA$4), "X", ""))</f>
        <v/>
      </c>
      <c r="AC293" s="25" t="str">
        <f>IF($O293="", "", IF('Client Report'!$AG$3="", "X", IF(Expenses!$C293='Client Report'!$AG$3, "X", "")))</f>
        <v/>
      </c>
      <c r="AD293" s="66" t="str">
        <f t="shared" si="53"/>
        <v/>
      </c>
      <c r="AE293" s="25" t="str">
        <f>IF($AD293="", "", COUNTIF($AD$11:$AD$2510, "&lt;"&amp;$AD293)+1+COUNTIF($AD$11:$AD293, $AD293)-1)</f>
        <v/>
      </c>
      <c r="AF293" s="25" t="str">
        <f t="shared" si="54"/>
        <v/>
      </c>
    </row>
    <row r="294" spans="1:32" x14ac:dyDescent="0.25">
      <c r="A294" s="21"/>
      <c r="B294" s="80"/>
      <c r="C294" s="81"/>
      <c r="D294" s="82"/>
      <c r="E294" s="83"/>
      <c r="F294" s="83"/>
      <c r="G294" s="84"/>
      <c r="H294" s="85"/>
      <c r="I294" s="21"/>
      <c r="J294" s="39" t="str">
        <f t="shared" si="44"/>
        <v/>
      </c>
      <c r="K294" s="21"/>
      <c r="O294" s="25" t="str">
        <f t="shared" si="45"/>
        <v/>
      </c>
      <c r="P294" s="25" t="str">
        <f t="shared" si="46"/>
        <v/>
      </c>
      <c r="Q294" s="25" t="str">
        <f t="shared" si="47"/>
        <v/>
      </c>
      <c r="R294" s="25" t="str">
        <f>IF(COUNTIF($Q$11:$Q294, $Q294)&gt;1, "", $Q294)</f>
        <v/>
      </c>
      <c r="S294" s="58" t="str">
        <f t="shared" si="48"/>
        <v/>
      </c>
      <c r="T294" s="61" t="str">
        <f t="shared" si="49"/>
        <v/>
      </c>
      <c r="U294" s="58" t="str">
        <f t="shared" si="50"/>
        <v/>
      </c>
      <c r="W294" s="25" t="str">
        <f>IF(OR($P294="", NOT($U294="")), "", IF(COUNTIF($P$11:$P294, $P294)&gt;1, "", "X"))</f>
        <v/>
      </c>
      <c r="X294" s="25" t="str">
        <f t="shared" si="51"/>
        <v/>
      </c>
      <c r="Z294" s="25" t="str">
        <f t="shared" si="52"/>
        <v/>
      </c>
      <c r="AB294" s="25" t="str">
        <f>IF($B294="", "", IF(AND($B294&gt;='Client Report'!$BA$3, $B294&lt;='Client Report'!$BA$4), "X", ""))</f>
        <v/>
      </c>
      <c r="AC294" s="25" t="str">
        <f>IF($O294="", "", IF('Client Report'!$AG$3="", "X", IF(Expenses!$C294='Client Report'!$AG$3, "X", "")))</f>
        <v/>
      </c>
      <c r="AD294" s="66" t="str">
        <f t="shared" si="53"/>
        <v/>
      </c>
      <c r="AE294" s="25" t="str">
        <f>IF($AD294="", "", COUNTIF($AD$11:$AD$2510, "&lt;"&amp;$AD294)+1+COUNTIF($AD$11:$AD294, $AD294)-1)</f>
        <v/>
      </c>
      <c r="AF294" s="25" t="str">
        <f t="shared" si="54"/>
        <v/>
      </c>
    </row>
    <row r="295" spans="1:32" x14ac:dyDescent="0.25">
      <c r="A295" s="21"/>
      <c r="B295" s="80"/>
      <c r="C295" s="81"/>
      <c r="D295" s="82"/>
      <c r="E295" s="83"/>
      <c r="F295" s="83"/>
      <c r="G295" s="84"/>
      <c r="H295" s="85"/>
      <c r="I295" s="21"/>
      <c r="J295" s="39" t="str">
        <f t="shared" si="44"/>
        <v/>
      </c>
      <c r="K295" s="21"/>
      <c r="O295" s="25" t="str">
        <f t="shared" si="45"/>
        <v/>
      </c>
      <c r="P295" s="25" t="str">
        <f t="shared" si="46"/>
        <v/>
      </c>
      <c r="Q295" s="25" t="str">
        <f t="shared" si="47"/>
        <v/>
      </c>
      <c r="R295" s="25" t="str">
        <f>IF(COUNTIF($Q$11:$Q295, $Q295)&gt;1, "", $Q295)</f>
        <v/>
      </c>
      <c r="S295" s="58" t="str">
        <f t="shared" si="48"/>
        <v/>
      </c>
      <c r="T295" s="61" t="str">
        <f t="shared" si="49"/>
        <v/>
      </c>
      <c r="U295" s="58" t="str">
        <f t="shared" si="50"/>
        <v/>
      </c>
      <c r="W295" s="25" t="str">
        <f>IF(OR($P295="", NOT($U295="")), "", IF(COUNTIF($P$11:$P295, $P295)&gt;1, "", "X"))</f>
        <v/>
      </c>
      <c r="X295" s="25" t="str">
        <f t="shared" si="51"/>
        <v/>
      </c>
      <c r="Z295" s="25" t="str">
        <f t="shared" si="52"/>
        <v/>
      </c>
      <c r="AB295" s="25" t="str">
        <f>IF($B295="", "", IF(AND($B295&gt;='Client Report'!$BA$3, $B295&lt;='Client Report'!$BA$4), "X", ""))</f>
        <v/>
      </c>
      <c r="AC295" s="25" t="str">
        <f>IF($O295="", "", IF('Client Report'!$AG$3="", "X", IF(Expenses!$C295='Client Report'!$AG$3, "X", "")))</f>
        <v/>
      </c>
      <c r="AD295" s="66" t="str">
        <f t="shared" si="53"/>
        <v/>
      </c>
      <c r="AE295" s="25" t="str">
        <f>IF($AD295="", "", COUNTIF($AD$11:$AD$2510, "&lt;"&amp;$AD295)+1+COUNTIF($AD$11:$AD295, $AD295)-1)</f>
        <v/>
      </c>
      <c r="AF295" s="25" t="str">
        <f t="shared" si="54"/>
        <v/>
      </c>
    </row>
    <row r="296" spans="1:32" x14ac:dyDescent="0.25">
      <c r="A296" s="21"/>
      <c r="B296" s="80"/>
      <c r="C296" s="81"/>
      <c r="D296" s="82"/>
      <c r="E296" s="83"/>
      <c r="F296" s="83"/>
      <c r="G296" s="84"/>
      <c r="H296" s="85"/>
      <c r="I296" s="21"/>
      <c r="J296" s="39" t="str">
        <f t="shared" si="44"/>
        <v/>
      </c>
      <c r="K296" s="21"/>
      <c r="O296" s="25" t="str">
        <f t="shared" si="45"/>
        <v/>
      </c>
      <c r="P296" s="25" t="str">
        <f t="shared" si="46"/>
        <v/>
      </c>
      <c r="Q296" s="25" t="str">
        <f t="shared" si="47"/>
        <v/>
      </c>
      <c r="R296" s="25" t="str">
        <f>IF(COUNTIF($Q$11:$Q296, $Q296)&gt;1, "", $Q296)</f>
        <v/>
      </c>
      <c r="S296" s="58" t="str">
        <f t="shared" si="48"/>
        <v/>
      </c>
      <c r="T296" s="61" t="str">
        <f t="shared" si="49"/>
        <v/>
      </c>
      <c r="U296" s="58" t="str">
        <f t="shared" si="50"/>
        <v/>
      </c>
      <c r="W296" s="25" t="str">
        <f>IF(OR($P296="", NOT($U296="")), "", IF(COUNTIF($P$11:$P296, $P296)&gt;1, "", "X"))</f>
        <v/>
      </c>
      <c r="X296" s="25" t="str">
        <f t="shared" si="51"/>
        <v/>
      </c>
      <c r="Z296" s="25" t="str">
        <f t="shared" si="52"/>
        <v/>
      </c>
      <c r="AB296" s="25" t="str">
        <f>IF($B296="", "", IF(AND($B296&gt;='Client Report'!$BA$3, $B296&lt;='Client Report'!$BA$4), "X", ""))</f>
        <v/>
      </c>
      <c r="AC296" s="25" t="str">
        <f>IF($O296="", "", IF('Client Report'!$AG$3="", "X", IF(Expenses!$C296='Client Report'!$AG$3, "X", "")))</f>
        <v/>
      </c>
      <c r="AD296" s="66" t="str">
        <f t="shared" si="53"/>
        <v/>
      </c>
      <c r="AE296" s="25" t="str">
        <f>IF($AD296="", "", COUNTIF($AD$11:$AD$2510, "&lt;"&amp;$AD296)+1+COUNTIF($AD$11:$AD296, $AD296)-1)</f>
        <v/>
      </c>
      <c r="AF296" s="25" t="str">
        <f t="shared" si="54"/>
        <v/>
      </c>
    </row>
    <row r="297" spans="1:32" x14ac:dyDescent="0.25">
      <c r="A297" s="21"/>
      <c r="B297" s="80"/>
      <c r="C297" s="81"/>
      <c r="D297" s="82"/>
      <c r="E297" s="83"/>
      <c r="F297" s="83"/>
      <c r="G297" s="84"/>
      <c r="H297" s="85"/>
      <c r="I297" s="21"/>
      <c r="J297" s="39" t="str">
        <f t="shared" si="44"/>
        <v/>
      </c>
      <c r="K297" s="21"/>
      <c r="O297" s="25" t="str">
        <f t="shared" si="45"/>
        <v/>
      </c>
      <c r="P297" s="25" t="str">
        <f t="shared" si="46"/>
        <v/>
      </c>
      <c r="Q297" s="25" t="str">
        <f t="shared" si="47"/>
        <v/>
      </c>
      <c r="R297" s="25" t="str">
        <f>IF(COUNTIF($Q$11:$Q297, $Q297)&gt;1, "", $Q297)</f>
        <v/>
      </c>
      <c r="S297" s="58" t="str">
        <f t="shared" si="48"/>
        <v/>
      </c>
      <c r="T297" s="61" t="str">
        <f t="shared" si="49"/>
        <v/>
      </c>
      <c r="U297" s="58" t="str">
        <f t="shared" si="50"/>
        <v/>
      </c>
      <c r="W297" s="25" t="str">
        <f>IF(OR($P297="", NOT($U297="")), "", IF(COUNTIF($P$11:$P297, $P297)&gt;1, "", "X"))</f>
        <v/>
      </c>
      <c r="X297" s="25" t="str">
        <f t="shared" si="51"/>
        <v/>
      </c>
      <c r="Z297" s="25" t="str">
        <f t="shared" si="52"/>
        <v/>
      </c>
      <c r="AB297" s="25" t="str">
        <f>IF($B297="", "", IF(AND($B297&gt;='Client Report'!$BA$3, $B297&lt;='Client Report'!$BA$4), "X", ""))</f>
        <v/>
      </c>
      <c r="AC297" s="25" t="str">
        <f>IF($O297="", "", IF('Client Report'!$AG$3="", "X", IF(Expenses!$C297='Client Report'!$AG$3, "X", "")))</f>
        <v/>
      </c>
      <c r="AD297" s="66" t="str">
        <f t="shared" si="53"/>
        <v/>
      </c>
      <c r="AE297" s="25" t="str">
        <f>IF($AD297="", "", COUNTIF($AD$11:$AD$2510, "&lt;"&amp;$AD297)+1+COUNTIF($AD$11:$AD297, $AD297)-1)</f>
        <v/>
      </c>
      <c r="AF297" s="25" t="str">
        <f t="shared" si="54"/>
        <v/>
      </c>
    </row>
    <row r="298" spans="1:32" x14ac:dyDescent="0.25">
      <c r="A298" s="21"/>
      <c r="B298" s="80"/>
      <c r="C298" s="81"/>
      <c r="D298" s="82"/>
      <c r="E298" s="83"/>
      <c r="F298" s="83"/>
      <c r="G298" s="84"/>
      <c r="H298" s="85"/>
      <c r="I298" s="21"/>
      <c r="J298" s="39" t="str">
        <f t="shared" si="44"/>
        <v/>
      </c>
      <c r="K298" s="21"/>
      <c r="O298" s="25" t="str">
        <f t="shared" si="45"/>
        <v/>
      </c>
      <c r="P298" s="25" t="str">
        <f t="shared" si="46"/>
        <v/>
      </c>
      <c r="Q298" s="25" t="str">
        <f t="shared" si="47"/>
        <v/>
      </c>
      <c r="R298" s="25" t="str">
        <f>IF(COUNTIF($Q$11:$Q298, $Q298)&gt;1, "", $Q298)</f>
        <v/>
      </c>
      <c r="S298" s="58" t="str">
        <f t="shared" si="48"/>
        <v/>
      </c>
      <c r="T298" s="61" t="str">
        <f t="shared" si="49"/>
        <v/>
      </c>
      <c r="U298" s="58" t="str">
        <f t="shared" si="50"/>
        <v/>
      </c>
      <c r="W298" s="25" t="str">
        <f>IF(OR($P298="", NOT($U298="")), "", IF(COUNTIF($P$11:$P298, $P298)&gt;1, "", "X"))</f>
        <v/>
      </c>
      <c r="X298" s="25" t="str">
        <f t="shared" si="51"/>
        <v/>
      </c>
      <c r="Z298" s="25" t="str">
        <f t="shared" si="52"/>
        <v/>
      </c>
      <c r="AB298" s="25" t="str">
        <f>IF($B298="", "", IF(AND($B298&gt;='Client Report'!$BA$3, $B298&lt;='Client Report'!$BA$4), "X", ""))</f>
        <v/>
      </c>
      <c r="AC298" s="25" t="str">
        <f>IF($O298="", "", IF('Client Report'!$AG$3="", "X", IF(Expenses!$C298='Client Report'!$AG$3, "X", "")))</f>
        <v/>
      </c>
      <c r="AD298" s="66" t="str">
        <f t="shared" si="53"/>
        <v/>
      </c>
      <c r="AE298" s="25" t="str">
        <f>IF($AD298="", "", COUNTIF($AD$11:$AD$2510, "&lt;"&amp;$AD298)+1+COUNTIF($AD$11:$AD298, $AD298)-1)</f>
        <v/>
      </c>
      <c r="AF298" s="25" t="str">
        <f t="shared" si="54"/>
        <v/>
      </c>
    </row>
    <row r="299" spans="1:32" x14ac:dyDescent="0.25">
      <c r="A299" s="21"/>
      <c r="B299" s="80"/>
      <c r="C299" s="81"/>
      <c r="D299" s="82"/>
      <c r="E299" s="83"/>
      <c r="F299" s="83"/>
      <c r="G299" s="84"/>
      <c r="H299" s="85"/>
      <c r="I299" s="21"/>
      <c r="J299" s="39" t="str">
        <f t="shared" si="44"/>
        <v/>
      </c>
      <c r="K299" s="21"/>
      <c r="O299" s="25" t="str">
        <f t="shared" si="45"/>
        <v/>
      </c>
      <c r="P299" s="25" t="str">
        <f t="shared" si="46"/>
        <v/>
      </c>
      <c r="Q299" s="25" t="str">
        <f t="shared" si="47"/>
        <v/>
      </c>
      <c r="R299" s="25" t="str">
        <f>IF(COUNTIF($Q$11:$Q299, $Q299)&gt;1, "", $Q299)</f>
        <v/>
      </c>
      <c r="S299" s="58" t="str">
        <f t="shared" si="48"/>
        <v/>
      </c>
      <c r="T299" s="61" t="str">
        <f t="shared" si="49"/>
        <v/>
      </c>
      <c r="U299" s="58" t="str">
        <f t="shared" si="50"/>
        <v/>
      </c>
      <c r="W299" s="25" t="str">
        <f>IF(OR($P299="", NOT($U299="")), "", IF(COUNTIF($P$11:$P299, $P299)&gt;1, "", "X"))</f>
        <v/>
      </c>
      <c r="X299" s="25" t="str">
        <f t="shared" si="51"/>
        <v/>
      </c>
      <c r="Z299" s="25" t="str">
        <f t="shared" si="52"/>
        <v/>
      </c>
      <c r="AB299" s="25" t="str">
        <f>IF($B299="", "", IF(AND($B299&gt;='Client Report'!$BA$3, $B299&lt;='Client Report'!$BA$4), "X", ""))</f>
        <v/>
      </c>
      <c r="AC299" s="25" t="str">
        <f>IF($O299="", "", IF('Client Report'!$AG$3="", "X", IF(Expenses!$C299='Client Report'!$AG$3, "X", "")))</f>
        <v/>
      </c>
      <c r="AD299" s="66" t="str">
        <f t="shared" si="53"/>
        <v/>
      </c>
      <c r="AE299" s="25" t="str">
        <f>IF($AD299="", "", COUNTIF($AD$11:$AD$2510, "&lt;"&amp;$AD299)+1+COUNTIF($AD$11:$AD299, $AD299)-1)</f>
        <v/>
      </c>
      <c r="AF299" s="25" t="str">
        <f t="shared" si="54"/>
        <v/>
      </c>
    </row>
    <row r="300" spans="1:32" x14ac:dyDescent="0.25">
      <c r="A300" s="21"/>
      <c r="B300" s="80"/>
      <c r="C300" s="81"/>
      <c r="D300" s="82"/>
      <c r="E300" s="83"/>
      <c r="F300" s="83"/>
      <c r="G300" s="84"/>
      <c r="H300" s="85"/>
      <c r="I300" s="21"/>
      <c r="J300" s="39" t="str">
        <f t="shared" si="44"/>
        <v/>
      </c>
      <c r="K300" s="21"/>
      <c r="O300" s="25" t="str">
        <f t="shared" si="45"/>
        <v/>
      </c>
      <c r="P300" s="25" t="str">
        <f t="shared" si="46"/>
        <v/>
      </c>
      <c r="Q300" s="25" t="str">
        <f t="shared" si="47"/>
        <v/>
      </c>
      <c r="R300" s="25" t="str">
        <f>IF(COUNTIF($Q$11:$Q300, $Q300)&gt;1, "", $Q300)</f>
        <v/>
      </c>
      <c r="S300" s="58" t="str">
        <f t="shared" si="48"/>
        <v/>
      </c>
      <c r="T300" s="61" t="str">
        <f t="shared" si="49"/>
        <v/>
      </c>
      <c r="U300" s="58" t="str">
        <f t="shared" si="50"/>
        <v/>
      </c>
      <c r="W300" s="25" t="str">
        <f>IF(OR($P300="", NOT($U300="")), "", IF(COUNTIF($P$11:$P300, $P300)&gt;1, "", "X"))</f>
        <v/>
      </c>
      <c r="X300" s="25" t="str">
        <f t="shared" si="51"/>
        <v/>
      </c>
      <c r="Z300" s="25" t="str">
        <f t="shared" si="52"/>
        <v/>
      </c>
      <c r="AB300" s="25" t="str">
        <f>IF($B300="", "", IF(AND($B300&gt;='Client Report'!$BA$3, $B300&lt;='Client Report'!$BA$4), "X", ""))</f>
        <v/>
      </c>
      <c r="AC300" s="25" t="str">
        <f>IF($O300="", "", IF('Client Report'!$AG$3="", "X", IF(Expenses!$C300='Client Report'!$AG$3, "X", "")))</f>
        <v/>
      </c>
      <c r="AD300" s="66" t="str">
        <f t="shared" si="53"/>
        <v/>
      </c>
      <c r="AE300" s="25" t="str">
        <f>IF($AD300="", "", COUNTIF($AD$11:$AD$2510, "&lt;"&amp;$AD300)+1+COUNTIF($AD$11:$AD300, $AD300)-1)</f>
        <v/>
      </c>
      <c r="AF300" s="25" t="str">
        <f t="shared" si="54"/>
        <v/>
      </c>
    </row>
    <row r="301" spans="1:32" x14ac:dyDescent="0.25">
      <c r="A301" s="21"/>
      <c r="B301" s="80"/>
      <c r="C301" s="81"/>
      <c r="D301" s="82"/>
      <c r="E301" s="83"/>
      <c r="F301" s="83"/>
      <c r="G301" s="84"/>
      <c r="H301" s="85"/>
      <c r="I301" s="21"/>
      <c r="J301" s="39" t="str">
        <f t="shared" si="44"/>
        <v/>
      </c>
      <c r="K301" s="21"/>
      <c r="O301" s="25" t="str">
        <f t="shared" si="45"/>
        <v/>
      </c>
      <c r="P301" s="25" t="str">
        <f t="shared" si="46"/>
        <v/>
      </c>
      <c r="Q301" s="25" t="str">
        <f t="shared" si="47"/>
        <v/>
      </c>
      <c r="R301" s="25" t="str">
        <f>IF(COUNTIF($Q$11:$Q301, $Q301)&gt;1, "", $Q301)</f>
        <v/>
      </c>
      <c r="S301" s="58" t="str">
        <f t="shared" si="48"/>
        <v/>
      </c>
      <c r="T301" s="61" t="str">
        <f t="shared" si="49"/>
        <v/>
      </c>
      <c r="U301" s="58" t="str">
        <f t="shared" si="50"/>
        <v/>
      </c>
      <c r="W301" s="25" t="str">
        <f>IF(OR($P301="", NOT($U301="")), "", IF(COUNTIF($P$11:$P301, $P301)&gt;1, "", "X"))</f>
        <v/>
      </c>
      <c r="X301" s="25" t="str">
        <f t="shared" si="51"/>
        <v/>
      </c>
      <c r="Z301" s="25" t="str">
        <f t="shared" si="52"/>
        <v/>
      </c>
      <c r="AB301" s="25" t="str">
        <f>IF($B301="", "", IF(AND($B301&gt;='Client Report'!$BA$3, $B301&lt;='Client Report'!$BA$4), "X", ""))</f>
        <v/>
      </c>
      <c r="AC301" s="25" t="str">
        <f>IF($O301="", "", IF('Client Report'!$AG$3="", "X", IF(Expenses!$C301='Client Report'!$AG$3, "X", "")))</f>
        <v/>
      </c>
      <c r="AD301" s="66" t="str">
        <f t="shared" si="53"/>
        <v/>
      </c>
      <c r="AE301" s="25" t="str">
        <f>IF($AD301="", "", COUNTIF($AD$11:$AD$2510, "&lt;"&amp;$AD301)+1+COUNTIF($AD$11:$AD301, $AD301)-1)</f>
        <v/>
      </c>
      <c r="AF301" s="25" t="str">
        <f t="shared" si="54"/>
        <v/>
      </c>
    </row>
    <row r="302" spans="1:32" x14ac:dyDescent="0.25">
      <c r="A302" s="21"/>
      <c r="B302" s="80"/>
      <c r="C302" s="81"/>
      <c r="D302" s="82"/>
      <c r="E302" s="83"/>
      <c r="F302" s="83"/>
      <c r="G302" s="84"/>
      <c r="H302" s="85"/>
      <c r="I302" s="21"/>
      <c r="J302" s="39" t="str">
        <f t="shared" si="44"/>
        <v/>
      </c>
      <c r="K302" s="21"/>
      <c r="O302" s="25" t="str">
        <f t="shared" si="45"/>
        <v/>
      </c>
      <c r="P302" s="25" t="str">
        <f t="shared" si="46"/>
        <v/>
      </c>
      <c r="Q302" s="25" t="str">
        <f t="shared" si="47"/>
        <v/>
      </c>
      <c r="R302" s="25" t="str">
        <f>IF(COUNTIF($Q$11:$Q302, $Q302)&gt;1, "", $Q302)</f>
        <v/>
      </c>
      <c r="S302" s="58" t="str">
        <f t="shared" si="48"/>
        <v/>
      </c>
      <c r="T302" s="61" t="str">
        <f t="shared" si="49"/>
        <v/>
      </c>
      <c r="U302" s="58" t="str">
        <f t="shared" si="50"/>
        <v/>
      </c>
      <c r="W302" s="25" t="str">
        <f>IF(OR($P302="", NOT($U302="")), "", IF(COUNTIF($P$11:$P302, $P302)&gt;1, "", "X"))</f>
        <v/>
      </c>
      <c r="X302" s="25" t="str">
        <f t="shared" si="51"/>
        <v/>
      </c>
      <c r="Z302" s="25" t="str">
        <f t="shared" si="52"/>
        <v/>
      </c>
      <c r="AB302" s="25" t="str">
        <f>IF($B302="", "", IF(AND($B302&gt;='Client Report'!$BA$3, $B302&lt;='Client Report'!$BA$4), "X", ""))</f>
        <v/>
      </c>
      <c r="AC302" s="25" t="str">
        <f>IF($O302="", "", IF('Client Report'!$AG$3="", "X", IF(Expenses!$C302='Client Report'!$AG$3, "X", "")))</f>
        <v/>
      </c>
      <c r="AD302" s="66" t="str">
        <f t="shared" si="53"/>
        <v/>
      </c>
      <c r="AE302" s="25" t="str">
        <f>IF($AD302="", "", COUNTIF($AD$11:$AD$2510, "&lt;"&amp;$AD302)+1+COUNTIF($AD$11:$AD302, $AD302)-1)</f>
        <v/>
      </c>
      <c r="AF302" s="25" t="str">
        <f t="shared" si="54"/>
        <v/>
      </c>
    </row>
    <row r="303" spans="1:32" x14ac:dyDescent="0.25">
      <c r="A303" s="21"/>
      <c r="B303" s="80"/>
      <c r="C303" s="81"/>
      <c r="D303" s="82"/>
      <c r="E303" s="83"/>
      <c r="F303" s="83"/>
      <c r="G303" s="84"/>
      <c r="H303" s="85"/>
      <c r="I303" s="21"/>
      <c r="J303" s="39" t="str">
        <f t="shared" si="44"/>
        <v/>
      </c>
      <c r="K303" s="21"/>
      <c r="O303" s="25" t="str">
        <f t="shared" si="45"/>
        <v/>
      </c>
      <c r="P303" s="25" t="str">
        <f t="shared" si="46"/>
        <v/>
      </c>
      <c r="Q303" s="25" t="str">
        <f t="shared" si="47"/>
        <v/>
      </c>
      <c r="R303" s="25" t="str">
        <f>IF(COUNTIF($Q$11:$Q303, $Q303)&gt;1, "", $Q303)</f>
        <v/>
      </c>
      <c r="S303" s="58" t="str">
        <f t="shared" si="48"/>
        <v/>
      </c>
      <c r="T303" s="61" t="str">
        <f t="shared" si="49"/>
        <v/>
      </c>
      <c r="U303" s="58" t="str">
        <f t="shared" si="50"/>
        <v/>
      </c>
      <c r="W303" s="25" t="str">
        <f>IF(OR($P303="", NOT($U303="")), "", IF(COUNTIF($P$11:$P303, $P303)&gt;1, "", "X"))</f>
        <v/>
      </c>
      <c r="X303" s="25" t="str">
        <f t="shared" si="51"/>
        <v/>
      </c>
      <c r="Z303" s="25" t="str">
        <f t="shared" si="52"/>
        <v/>
      </c>
      <c r="AB303" s="25" t="str">
        <f>IF($B303="", "", IF(AND($B303&gt;='Client Report'!$BA$3, $B303&lt;='Client Report'!$BA$4), "X", ""))</f>
        <v/>
      </c>
      <c r="AC303" s="25" t="str">
        <f>IF($O303="", "", IF('Client Report'!$AG$3="", "X", IF(Expenses!$C303='Client Report'!$AG$3, "X", "")))</f>
        <v/>
      </c>
      <c r="AD303" s="66" t="str">
        <f t="shared" si="53"/>
        <v/>
      </c>
      <c r="AE303" s="25" t="str">
        <f>IF($AD303="", "", COUNTIF($AD$11:$AD$2510, "&lt;"&amp;$AD303)+1+COUNTIF($AD$11:$AD303, $AD303)-1)</f>
        <v/>
      </c>
      <c r="AF303" s="25" t="str">
        <f t="shared" si="54"/>
        <v/>
      </c>
    </row>
    <row r="304" spans="1:32" x14ac:dyDescent="0.25">
      <c r="A304" s="21"/>
      <c r="B304" s="80"/>
      <c r="C304" s="81"/>
      <c r="D304" s="82"/>
      <c r="E304" s="83"/>
      <c r="F304" s="83"/>
      <c r="G304" s="84"/>
      <c r="H304" s="85"/>
      <c r="I304" s="21"/>
      <c r="J304" s="39" t="str">
        <f t="shared" si="44"/>
        <v/>
      </c>
      <c r="K304" s="21"/>
      <c r="O304" s="25" t="str">
        <f t="shared" si="45"/>
        <v/>
      </c>
      <c r="P304" s="25" t="str">
        <f t="shared" si="46"/>
        <v/>
      </c>
      <c r="Q304" s="25" t="str">
        <f t="shared" si="47"/>
        <v/>
      </c>
      <c r="R304" s="25" t="str">
        <f>IF(COUNTIF($Q$11:$Q304, $Q304)&gt;1, "", $Q304)</f>
        <v/>
      </c>
      <c r="S304" s="58" t="str">
        <f t="shared" si="48"/>
        <v/>
      </c>
      <c r="T304" s="61" t="str">
        <f t="shared" si="49"/>
        <v/>
      </c>
      <c r="U304" s="58" t="str">
        <f t="shared" si="50"/>
        <v/>
      </c>
      <c r="W304" s="25" t="str">
        <f>IF(OR($P304="", NOT($U304="")), "", IF(COUNTIF($P$11:$P304, $P304)&gt;1, "", "X"))</f>
        <v/>
      </c>
      <c r="X304" s="25" t="str">
        <f t="shared" si="51"/>
        <v/>
      </c>
      <c r="Z304" s="25" t="str">
        <f t="shared" si="52"/>
        <v/>
      </c>
      <c r="AB304" s="25" t="str">
        <f>IF($B304="", "", IF(AND($B304&gt;='Client Report'!$BA$3, $B304&lt;='Client Report'!$BA$4), "X", ""))</f>
        <v/>
      </c>
      <c r="AC304" s="25" t="str">
        <f>IF($O304="", "", IF('Client Report'!$AG$3="", "X", IF(Expenses!$C304='Client Report'!$AG$3, "X", "")))</f>
        <v/>
      </c>
      <c r="AD304" s="66" t="str">
        <f t="shared" si="53"/>
        <v/>
      </c>
      <c r="AE304" s="25" t="str">
        <f>IF($AD304="", "", COUNTIF($AD$11:$AD$2510, "&lt;"&amp;$AD304)+1+COUNTIF($AD$11:$AD304, $AD304)-1)</f>
        <v/>
      </c>
      <c r="AF304" s="25" t="str">
        <f t="shared" si="54"/>
        <v/>
      </c>
    </row>
    <row r="305" spans="1:32" x14ac:dyDescent="0.25">
      <c r="A305" s="21"/>
      <c r="B305" s="80"/>
      <c r="C305" s="81"/>
      <c r="D305" s="82"/>
      <c r="E305" s="83"/>
      <c r="F305" s="83"/>
      <c r="G305" s="84"/>
      <c r="H305" s="85"/>
      <c r="I305" s="21"/>
      <c r="J305" s="39" t="str">
        <f t="shared" si="44"/>
        <v/>
      </c>
      <c r="K305" s="21"/>
      <c r="O305" s="25" t="str">
        <f t="shared" si="45"/>
        <v/>
      </c>
      <c r="P305" s="25" t="str">
        <f t="shared" si="46"/>
        <v/>
      </c>
      <c r="Q305" s="25" t="str">
        <f t="shared" si="47"/>
        <v/>
      </c>
      <c r="R305" s="25" t="str">
        <f>IF(COUNTIF($Q$11:$Q305, $Q305)&gt;1, "", $Q305)</f>
        <v/>
      </c>
      <c r="S305" s="58" t="str">
        <f t="shared" si="48"/>
        <v/>
      </c>
      <c r="T305" s="61" t="str">
        <f t="shared" si="49"/>
        <v/>
      </c>
      <c r="U305" s="58" t="str">
        <f t="shared" si="50"/>
        <v/>
      </c>
      <c r="W305" s="25" t="str">
        <f>IF(OR($P305="", NOT($U305="")), "", IF(COUNTIF($P$11:$P305, $P305)&gt;1, "", "X"))</f>
        <v/>
      </c>
      <c r="X305" s="25" t="str">
        <f t="shared" si="51"/>
        <v/>
      </c>
      <c r="Z305" s="25" t="str">
        <f t="shared" si="52"/>
        <v/>
      </c>
      <c r="AB305" s="25" t="str">
        <f>IF($B305="", "", IF(AND($B305&gt;='Client Report'!$BA$3, $B305&lt;='Client Report'!$BA$4), "X", ""))</f>
        <v/>
      </c>
      <c r="AC305" s="25" t="str">
        <f>IF($O305="", "", IF('Client Report'!$AG$3="", "X", IF(Expenses!$C305='Client Report'!$AG$3, "X", "")))</f>
        <v/>
      </c>
      <c r="AD305" s="66" t="str">
        <f t="shared" si="53"/>
        <v/>
      </c>
      <c r="AE305" s="25" t="str">
        <f>IF($AD305="", "", COUNTIF($AD$11:$AD$2510, "&lt;"&amp;$AD305)+1+COUNTIF($AD$11:$AD305, $AD305)-1)</f>
        <v/>
      </c>
      <c r="AF305" s="25" t="str">
        <f t="shared" si="54"/>
        <v/>
      </c>
    </row>
    <row r="306" spans="1:32" x14ac:dyDescent="0.25">
      <c r="A306" s="21"/>
      <c r="B306" s="80"/>
      <c r="C306" s="81"/>
      <c r="D306" s="82"/>
      <c r="E306" s="83"/>
      <c r="F306" s="83"/>
      <c r="G306" s="84"/>
      <c r="H306" s="85"/>
      <c r="I306" s="21"/>
      <c r="J306" s="39" t="str">
        <f t="shared" si="44"/>
        <v/>
      </c>
      <c r="K306" s="21"/>
      <c r="O306" s="25" t="str">
        <f t="shared" si="45"/>
        <v/>
      </c>
      <c r="P306" s="25" t="str">
        <f t="shared" si="46"/>
        <v/>
      </c>
      <c r="Q306" s="25" t="str">
        <f t="shared" si="47"/>
        <v/>
      </c>
      <c r="R306" s="25" t="str">
        <f>IF(COUNTIF($Q$11:$Q306, $Q306)&gt;1, "", $Q306)</f>
        <v/>
      </c>
      <c r="S306" s="58" t="str">
        <f t="shared" si="48"/>
        <v/>
      </c>
      <c r="T306" s="61" t="str">
        <f t="shared" si="49"/>
        <v/>
      </c>
      <c r="U306" s="58" t="str">
        <f t="shared" si="50"/>
        <v/>
      </c>
      <c r="W306" s="25" t="str">
        <f>IF(OR($P306="", NOT($U306="")), "", IF(COUNTIF($P$11:$P306, $P306)&gt;1, "", "X"))</f>
        <v/>
      </c>
      <c r="X306" s="25" t="str">
        <f t="shared" si="51"/>
        <v/>
      </c>
      <c r="Z306" s="25" t="str">
        <f t="shared" si="52"/>
        <v/>
      </c>
      <c r="AB306" s="25" t="str">
        <f>IF($B306="", "", IF(AND($B306&gt;='Client Report'!$BA$3, $B306&lt;='Client Report'!$BA$4), "X", ""))</f>
        <v/>
      </c>
      <c r="AC306" s="25" t="str">
        <f>IF($O306="", "", IF('Client Report'!$AG$3="", "X", IF(Expenses!$C306='Client Report'!$AG$3, "X", "")))</f>
        <v/>
      </c>
      <c r="AD306" s="66" t="str">
        <f t="shared" si="53"/>
        <v/>
      </c>
      <c r="AE306" s="25" t="str">
        <f>IF($AD306="", "", COUNTIF($AD$11:$AD$2510, "&lt;"&amp;$AD306)+1+COUNTIF($AD$11:$AD306, $AD306)-1)</f>
        <v/>
      </c>
      <c r="AF306" s="25" t="str">
        <f t="shared" si="54"/>
        <v/>
      </c>
    </row>
    <row r="307" spans="1:32" x14ac:dyDescent="0.25">
      <c r="A307" s="21"/>
      <c r="B307" s="80"/>
      <c r="C307" s="81"/>
      <c r="D307" s="82"/>
      <c r="E307" s="83"/>
      <c r="F307" s="83"/>
      <c r="G307" s="84"/>
      <c r="H307" s="85"/>
      <c r="I307" s="21"/>
      <c r="J307" s="39" t="str">
        <f t="shared" si="44"/>
        <v/>
      </c>
      <c r="K307" s="21"/>
      <c r="O307" s="25" t="str">
        <f t="shared" si="45"/>
        <v/>
      </c>
      <c r="P307" s="25" t="str">
        <f t="shared" si="46"/>
        <v/>
      </c>
      <c r="Q307" s="25" t="str">
        <f t="shared" si="47"/>
        <v/>
      </c>
      <c r="R307" s="25" t="str">
        <f>IF(COUNTIF($Q$11:$Q307, $Q307)&gt;1, "", $Q307)</f>
        <v/>
      </c>
      <c r="S307" s="58" t="str">
        <f t="shared" si="48"/>
        <v/>
      </c>
      <c r="T307" s="61" t="str">
        <f t="shared" si="49"/>
        <v/>
      </c>
      <c r="U307" s="58" t="str">
        <f t="shared" si="50"/>
        <v/>
      </c>
      <c r="W307" s="25" t="str">
        <f>IF(OR($P307="", NOT($U307="")), "", IF(COUNTIF($P$11:$P307, $P307)&gt;1, "", "X"))</f>
        <v/>
      </c>
      <c r="X307" s="25" t="str">
        <f t="shared" si="51"/>
        <v/>
      </c>
      <c r="Z307" s="25" t="str">
        <f t="shared" si="52"/>
        <v/>
      </c>
      <c r="AB307" s="25" t="str">
        <f>IF($B307="", "", IF(AND($B307&gt;='Client Report'!$BA$3, $B307&lt;='Client Report'!$BA$4), "X", ""))</f>
        <v/>
      </c>
      <c r="AC307" s="25" t="str">
        <f>IF($O307="", "", IF('Client Report'!$AG$3="", "X", IF(Expenses!$C307='Client Report'!$AG$3, "X", "")))</f>
        <v/>
      </c>
      <c r="AD307" s="66" t="str">
        <f t="shared" si="53"/>
        <v/>
      </c>
      <c r="AE307" s="25" t="str">
        <f>IF($AD307="", "", COUNTIF($AD$11:$AD$2510, "&lt;"&amp;$AD307)+1+COUNTIF($AD$11:$AD307, $AD307)-1)</f>
        <v/>
      </c>
      <c r="AF307" s="25" t="str">
        <f t="shared" si="54"/>
        <v/>
      </c>
    </row>
    <row r="308" spans="1:32" x14ac:dyDescent="0.25">
      <c r="A308" s="21"/>
      <c r="B308" s="80"/>
      <c r="C308" s="81"/>
      <c r="D308" s="82"/>
      <c r="E308" s="83"/>
      <c r="F308" s="83"/>
      <c r="G308" s="84"/>
      <c r="H308" s="85"/>
      <c r="I308" s="21"/>
      <c r="J308" s="39" t="str">
        <f t="shared" si="44"/>
        <v/>
      </c>
      <c r="K308" s="21"/>
      <c r="O308" s="25" t="str">
        <f t="shared" si="45"/>
        <v/>
      </c>
      <c r="P308" s="25" t="str">
        <f t="shared" si="46"/>
        <v/>
      </c>
      <c r="Q308" s="25" t="str">
        <f t="shared" si="47"/>
        <v/>
      </c>
      <c r="R308" s="25" t="str">
        <f>IF(COUNTIF($Q$11:$Q308, $Q308)&gt;1, "", $Q308)</f>
        <v/>
      </c>
      <c r="S308" s="58" t="str">
        <f t="shared" si="48"/>
        <v/>
      </c>
      <c r="T308" s="61" t="str">
        <f t="shared" si="49"/>
        <v/>
      </c>
      <c r="U308" s="58" t="str">
        <f t="shared" si="50"/>
        <v/>
      </c>
      <c r="W308" s="25" t="str">
        <f>IF(OR($P308="", NOT($U308="")), "", IF(COUNTIF($P$11:$P308, $P308)&gt;1, "", "X"))</f>
        <v/>
      </c>
      <c r="X308" s="25" t="str">
        <f t="shared" si="51"/>
        <v/>
      </c>
      <c r="Z308" s="25" t="str">
        <f t="shared" si="52"/>
        <v/>
      </c>
      <c r="AB308" s="25" t="str">
        <f>IF($B308="", "", IF(AND($B308&gt;='Client Report'!$BA$3, $B308&lt;='Client Report'!$BA$4), "X", ""))</f>
        <v/>
      </c>
      <c r="AC308" s="25" t="str">
        <f>IF($O308="", "", IF('Client Report'!$AG$3="", "X", IF(Expenses!$C308='Client Report'!$AG$3, "X", "")))</f>
        <v/>
      </c>
      <c r="AD308" s="66" t="str">
        <f t="shared" si="53"/>
        <v/>
      </c>
      <c r="AE308" s="25" t="str">
        <f>IF($AD308="", "", COUNTIF($AD$11:$AD$2510, "&lt;"&amp;$AD308)+1+COUNTIF($AD$11:$AD308, $AD308)-1)</f>
        <v/>
      </c>
      <c r="AF308" s="25" t="str">
        <f t="shared" si="54"/>
        <v/>
      </c>
    </row>
    <row r="309" spans="1:32" x14ac:dyDescent="0.25">
      <c r="A309" s="21"/>
      <c r="B309" s="80"/>
      <c r="C309" s="81"/>
      <c r="D309" s="82"/>
      <c r="E309" s="83"/>
      <c r="F309" s="83"/>
      <c r="G309" s="84"/>
      <c r="H309" s="85"/>
      <c r="I309" s="21"/>
      <c r="J309" s="39" t="str">
        <f t="shared" si="44"/>
        <v/>
      </c>
      <c r="K309" s="21"/>
      <c r="O309" s="25" t="str">
        <f t="shared" si="45"/>
        <v/>
      </c>
      <c r="P309" s="25" t="str">
        <f t="shared" si="46"/>
        <v/>
      </c>
      <c r="Q309" s="25" t="str">
        <f t="shared" si="47"/>
        <v/>
      </c>
      <c r="R309" s="25" t="str">
        <f>IF(COUNTIF($Q$11:$Q309, $Q309)&gt;1, "", $Q309)</f>
        <v/>
      </c>
      <c r="S309" s="58" t="str">
        <f t="shared" si="48"/>
        <v/>
      </c>
      <c r="T309" s="61" t="str">
        <f t="shared" si="49"/>
        <v/>
      </c>
      <c r="U309" s="58" t="str">
        <f t="shared" si="50"/>
        <v/>
      </c>
      <c r="W309" s="25" t="str">
        <f>IF(OR($P309="", NOT($U309="")), "", IF(COUNTIF($P$11:$P309, $P309)&gt;1, "", "X"))</f>
        <v/>
      </c>
      <c r="X309" s="25" t="str">
        <f t="shared" si="51"/>
        <v/>
      </c>
      <c r="Z309" s="25" t="str">
        <f t="shared" si="52"/>
        <v/>
      </c>
      <c r="AB309" s="25" t="str">
        <f>IF($B309="", "", IF(AND($B309&gt;='Client Report'!$BA$3, $B309&lt;='Client Report'!$BA$4), "X", ""))</f>
        <v/>
      </c>
      <c r="AC309" s="25" t="str">
        <f>IF($O309="", "", IF('Client Report'!$AG$3="", "X", IF(Expenses!$C309='Client Report'!$AG$3, "X", "")))</f>
        <v/>
      </c>
      <c r="AD309" s="66" t="str">
        <f t="shared" si="53"/>
        <v/>
      </c>
      <c r="AE309" s="25" t="str">
        <f>IF($AD309="", "", COUNTIF($AD$11:$AD$2510, "&lt;"&amp;$AD309)+1+COUNTIF($AD$11:$AD309, $AD309)-1)</f>
        <v/>
      </c>
      <c r="AF309" s="25" t="str">
        <f t="shared" si="54"/>
        <v/>
      </c>
    </row>
    <row r="310" spans="1:32" x14ac:dyDescent="0.25">
      <c r="A310" s="21"/>
      <c r="B310" s="80"/>
      <c r="C310" s="81"/>
      <c r="D310" s="82"/>
      <c r="E310" s="83"/>
      <c r="F310" s="83"/>
      <c r="G310" s="84"/>
      <c r="H310" s="85"/>
      <c r="I310" s="21"/>
      <c r="J310" s="39" t="str">
        <f t="shared" si="44"/>
        <v/>
      </c>
      <c r="K310" s="21"/>
      <c r="O310" s="25" t="str">
        <f t="shared" si="45"/>
        <v/>
      </c>
      <c r="P310" s="25" t="str">
        <f t="shared" si="46"/>
        <v/>
      </c>
      <c r="Q310" s="25" t="str">
        <f t="shared" si="47"/>
        <v/>
      </c>
      <c r="R310" s="25" t="str">
        <f>IF(COUNTIF($Q$11:$Q310, $Q310)&gt;1, "", $Q310)</f>
        <v/>
      </c>
      <c r="S310" s="58" t="str">
        <f t="shared" si="48"/>
        <v/>
      </c>
      <c r="T310" s="61" t="str">
        <f t="shared" si="49"/>
        <v/>
      </c>
      <c r="U310" s="58" t="str">
        <f t="shared" si="50"/>
        <v/>
      </c>
      <c r="W310" s="25" t="str">
        <f>IF(OR($P310="", NOT($U310="")), "", IF(COUNTIF($P$11:$P310, $P310)&gt;1, "", "X"))</f>
        <v/>
      </c>
      <c r="X310" s="25" t="str">
        <f t="shared" si="51"/>
        <v/>
      </c>
      <c r="Z310" s="25" t="str">
        <f t="shared" si="52"/>
        <v/>
      </c>
      <c r="AB310" s="25" t="str">
        <f>IF($B310="", "", IF(AND($B310&gt;='Client Report'!$BA$3, $B310&lt;='Client Report'!$BA$4), "X", ""))</f>
        <v/>
      </c>
      <c r="AC310" s="25" t="str">
        <f>IF($O310="", "", IF('Client Report'!$AG$3="", "X", IF(Expenses!$C310='Client Report'!$AG$3, "X", "")))</f>
        <v/>
      </c>
      <c r="AD310" s="66" t="str">
        <f t="shared" si="53"/>
        <v/>
      </c>
      <c r="AE310" s="25" t="str">
        <f>IF($AD310="", "", COUNTIF($AD$11:$AD$2510, "&lt;"&amp;$AD310)+1+COUNTIF($AD$11:$AD310, $AD310)-1)</f>
        <v/>
      </c>
      <c r="AF310" s="25" t="str">
        <f t="shared" si="54"/>
        <v/>
      </c>
    </row>
    <row r="311" spans="1:32" x14ac:dyDescent="0.25">
      <c r="A311" s="21"/>
      <c r="B311" s="80"/>
      <c r="C311" s="81"/>
      <c r="D311" s="82"/>
      <c r="E311" s="83"/>
      <c r="F311" s="83"/>
      <c r="G311" s="84"/>
      <c r="H311" s="85"/>
      <c r="I311" s="21"/>
      <c r="J311" s="39" t="str">
        <f t="shared" si="44"/>
        <v/>
      </c>
      <c r="K311" s="21"/>
      <c r="O311" s="25" t="str">
        <f t="shared" si="45"/>
        <v/>
      </c>
      <c r="P311" s="25" t="str">
        <f t="shared" si="46"/>
        <v/>
      </c>
      <c r="Q311" s="25" t="str">
        <f t="shared" si="47"/>
        <v/>
      </c>
      <c r="R311" s="25" t="str">
        <f>IF(COUNTIF($Q$11:$Q311, $Q311)&gt;1, "", $Q311)</f>
        <v/>
      </c>
      <c r="S311" s="58" t="str">
        <f t="shared" si="48"/>
        <v/>
      </c>
      <c r="T311" s="61" t="str">
        <f t="shared" si="49"/>
        <v/>
      </c>
      <c r="U311" s="58" t="str">
        <f t="shared" si="50"/>
        <v/>
      </c>
      <c r="W311" s="25" t="str">
        <f>IF(OR($P311="", NOT($U311="")), "", IF(COUNTIF($P$11:$P311, $P311)&gt;1, "", "X"))</f>
        <v/>
      </c>
      <c r="X311" s="25" t="str">
        <f t="shared" si="51"/>
        <v/>
      </c>
      <c r="Z311" s="25" t="str">
        <f t="shared" si="52"/>
        <v/>
      </c>
      <c r="AB311" s="25" t="str">
        <f>IF($B311="", "", IF(AND($B311&gt;='Client Report'!$BA$3, $B311&lt;='Client Report'!$BA$4), "X", ""))</f>
        <v/>
      </c>
      <c r="AC311" s="25" t="str">
        <f>IF($O311="", "", IF('Client Report'!$AG$3="", "X", IF(Expenses!$C311='Client Report'!$AG$3, "X", "")))</f>
        <v/>
      </c>
      <c r="AD311" s="66" t="str">
        <f t="shared" si="53"/>
        <v/>
      </c>
      <c r="AE311" s="25" t="str">
        <f>IF($AD311="", "", COUNTIF($AD$11:$AD$2510, "&lt;"&amp;$AD311)+1+COUNTIF($AD$11:$AD311, $AD311)-1)</f>
        <v/>
      </c>
      <c r="AF311" s="25" t="str">
        <f t="shared" si="54"/>
        <v/>
      </c>
    </row>
    <row r="312" spans="1:32" x14ac:dyDescent="0.25">
      <c r="A312" s="21"/>
      <c r="B312" s="80"/>
      <c r="C312" s="81"/>
      <c r="D312" s="82"/>
      <c r="E312" s="83"/>
      <c r="F312" s="83"/>
      <c r="G312" s="84"/>
      <c r="H312" s="85"/>
      <c r="I312" s="21"/>
      <c r="J312" s="39" t="str">
        <f t="shared" si="44"/>
        <v/>
      </c>
      <c r="K312" s="21"/>
      <c r="O312" s="25" t="str">
        <f t="shared" si="45"/>
        <v/>
      </c>
      <c r="P312" s="25" t="str">
        <f t="shared" si="46"/>
        <v/>
      </c>
      <c r="Q312" s="25" t="str">
        <f t="shared" si="47"/>
        <v/>
      </c>
      <c r="R312" s="25" t="str">
        <f>IF(COUNTIF($Q$11:$Q312, $Q312)&gt;1, "", $Q312)</f>
        <v/>
      </c>
      <c r="S312" s="58" t="str">
        <f t="shared" si="48"/>
        <v/>
      </c>
      <c r="T312" s="61" t="str">
        <f t="shared" si="49"/>
        <v/>
      </c>
      <c r="U312" s="58" t="str">
        <f t="shared" si="50"/>
        <v/>
      </c>
      <c r="W312" s="25" t="str">
        <f>IF(OR($P312="", NOT($U312="")), "", IF(COUNTIF($P$11:$P312, $P312)&gt;1, "", "X"))</f>
        <v/>
      </c>
      <c r="X312" s="25" t="str">
        <f t="shared" si="51"/>
        <v/>
      </c>
      <c r="Z312" s="25" t="str">
        <f t="shared" si="52"/>
        <v/>
      </c>
      <c r="AB312" s="25" t="str">
        <f>IF($B312="", "", IF(AND($B312&gt;='Client Report'!$BA$3, $B312&lt;='Client Report'!$BA$4), "X", ""))</f>
        <v/>
      </c>
      <c r="AC312" s="25" t="str">
        <f>IF($O312="", "", IF('Client Report'!$AG$3="", "X", IF(Expenses!$C312='Client Report'!$AG$3, "X", "")))</f>
        <v/>
      </c>
      <c r="AD312" s="66" t="str">
        <f t="shared" si="53"/>
        <v/>
      </c>
      <c r="AE312" s="25" t="str">
        <f>IF($AD312="", "", COUNTIF($AD$11:$AD$2510, "&lt;"&amp;$AD312)+1+COUNTIF($AD$11:$AD312, $AD312)-1)</f>
        <v/>
      </c>
      <c r="AF312" s="25" t="str">
        <f t="shared" si="54"/>
        <v/>
      </c>
    </row>
    <row r="313" spans="1:32" x14ac:dyDescent="0.25">
      <c r="A313" s="21"/>
      <c r="B313" s="80"/>
      <c r="C313" s="81"/>
      <c r="D313" s="82"/>
      <c r="E313" s="83"/>
      <c r="F313" s="83"/>
      <c r="G313" s="84"/>
      <c r="H313" s="85"/>
      <c r="I313" s="21"/>
      <c r="J313" s="39" t="str">
        <f t="shared" si="44"/>
        <v/>
      </c>
      <c r="K313" s="21"/>
      <c r="O313" s="25" t="str">
        <f t="shared" si="45"/>
        <v/>
      </c>
      <c r="P313" s="25" t="str">
        <f t="shared" si="46"/>
        <v/>
      </c>
      <c r="Q313" s="25" t="str">
        <f t="shared" si="47"/>
        <v/>
      </c>
      <c r="R313" s="25" t="str">
        <f>IF(COUNTIF($Q$11:$Q313, $Q313)&gt;1, "", $Q313)</f>
        <v/>
      </c>
      <c r="S313" s="58" t="str">
        <f t="shared" si="48"/>
        <v/>
      </c>
      <c r="T313" s="61" t="str">
        <f t="shared" si="49"/>
        <v/>
      </c>
      <c r="U313" s="58" t="str">
        <f t="shared" si="50"/>
        <v/>
      </c>
      <c r="W313" s="25" t="str">
        <f>IF(OR($P313="", NOT($U313="")), "", IF(COUNTIF($P$11:$P313, $P313)&gt;1, "", "X"))</f>
        <v/>
      </c>
      <c r="X313" s="25" t="str">
        <f t="shared" si="51"/>
        <v/>
      </c>
      <c r="Z313" s="25" t="str">
        <f t="shared" si="52"/>
        <v/>
      </c>
      <c r="AB313" s="25" t="str">
        <f>IF($B313="", "", IF(AND($B313&gt;='Client Report'!$BA$3, $B313&lt;='Client Report'!$BA$4), "X", ""))</f>
        <v/>
      </c>
      <c r="AC313" s="25" t="str">
        <f>IF($O313="", "", IF('Client Report'!$AG$3="", "X", IF(Expenses!$C313='Client Report'!$AG$3, "X", "")))</f>
        <v/>
      </c>
      <c r="AD313" s="66" t="str">
        <f t="shared" si="53"/>
        <v/>
      </c>
      <c r="AE313" s="25" t="str">
        <f>IF($AD313="", "", COUNTIF($AD$11:$AD$2510, "&lt;"&amp;$AD313)+1+COUNTIF($AD$11:$AD313, $AD313)-1)</f>
        <v/>
      </c>
      <c r="AF313" s="25" t="str">
        <f t="shared" si="54"/>
        <v/>
      </c>
    </row>
    <row r="314" spans="1:32" x14ac:dyDescent="0.25">
      <c r="A314" s="21"/>
      <c r="B314" s="80"/>
      <c r="C314" s="81"/>
      <c r="D314" s="82"/>
      <c r="E314" s="83"/>
      <c r="F314" s="83"/>
      <c r="G314" s="84"/>
      <c r="H314" s="85"/>
      <c r="I314" s="21"/>
      <c r="J314" s="39" t="str">
        <f t="shared" si="44"/>
        <v/>
      </c>
      <c r="K314" s="21"/>
      <c r="O314" s="25" t="str">
        <f t="shared" si="45"/>
        <v/>
      </c>
      <c r="P314" s="25" t="str">
        <f t="shared" si="46"/>
        <v/>
      </c>
      <c r="Q314" s="25" t="str">
        <f t="shared" si="47"/>
        <v/>
      </c>
      <c r="R314" s="25" t="str">
        <f>IF(COUNTIF($Q$11:$Q314, $Q314)&gt;1, "", $Q314)</f>
        <v/>
      </c>
      <c r="S314" s="58" t="str">
        <f t="shared" si="48"/>
        <v/>
      </c>
      <c r="T314" s="61" t="str">
        <f t="shared" si="49"/>
        <v/>
      </c>
      <c r="U314" s="58" t="str">
        <f t="shared" si="50"/>
        <v/>
      </c>
      <c r="W314" s="25" t="str">
        <f>IF(OR($P314="", NOT($U314="")), "", IF(COUNTIF($P$11:$P314, $P314)&gt;1, "", "X"))</f>
        <v/>
      </c>
      <c r="X314" s="25" t="str">
        <f t="shared" si="51"/>
        <v/>
      </c>
      <c r="Z314" s="25" t="str">
        <f t="shared" si="52"/>
        <v/>
      </c>
      <c r="AB314" s="25" t="str">
        <f>IF($B314="", "", IF(AND($B314&gt;='Client Report'!$BA$3, $B314&lt;='Client Report'!$BA$4), "X", ""))</f>
        <v/>
      </c>
      <c r="AC314" s="25" t="str">
        <f>IF($O314="", "", IF('Client Report'!$AG$3="", "X", IF(Expenses!$C314='Client Report'!$AG$3, "X", "")))</f>
        <v/>
      </c>
      <c r="AD314" s="66" t="str">
        <f t="shared" si="53"/>
        <v/>
      </c>
      <c r="AE314" s="25" t="str">
        <f>IF($AD314="", "", COUNTIF($AD$11:$AD$2510, "&lt;"&amp;$AD314)+1+COUNTIF($AD$11:$AD314, $AD314)-1)</f>
        <v/>
      </c>
      <c r="AF314" s="25" t="str">
        <f t="shared" si="54"/>
        <v/>
      </c>
    </row>
    <row r="315" spans="1:32" x14ac:dyDescent="0.25">
      <c r="A315" s="21"/>
      <c r="B315" s="80"/>
      <c r="C315" s="81"/>
      <c r="D315" s="82"/>
      <c r="E315" s="83"/>
      <c r="F315" s="83"/>
      <c r="G315" s="84"/>
      <c r="H315" s="85"/>
      <c r="I315" s="21"/>
      <c r="J315" s="39" t="str">
        <f t="shared" si="44"/>
        <v/>
      </c>
      <c r="K315" s="21"/>
      <c r="O315" s="25" t="str">
        <f t="shared" si="45"/>
        <v/>
      </c>
      <c r="P315" s="25" t="str">
        <f t="shared" si="46"/>
        <v/>
      </c>
      <c r="Q315" s="25" t="str">
        <f t="shared" si="47"/>
        <v/>
      </c>
      <c r="R315" s="25" t="str">
        <f>IF(COUNTIF($Q$11:$Q315, $Q315)&gt;1, "", $Q315)</f>
        <v/>
      </c>
      <c r="S315" s="58" t="str">
        <f t="shared" si="48"/>
        <v/>
      </c>
      <c r="T315" s="61" t="str">
        <f t="shared" si="49"/>
        <v/>
      </c>
      <c r="U315" s="58" t="str">
        <f t="shared" si="50"/>
        <v/>
      </c>
      <c r="W315" s="25" t="str">
        <f>IF(OR($P315="", NOT($U315="")), "", IF(COUNTIF($P$11:$P315, $P315)&gt;1, "", "X"))</f>
        <v/>
      </c>
      <c r="X315" s="25" t="str">
        <f t="shared" si="51"/>
        <v/>
      </c>
      <c r="Z315" s="25" t="str">
        <f t="shared" si="52"/>
        <v/>
      </c>
      <c r="AB315" s="25" t="str">
        <f>IF($B315="", "", IF(AND($B315&gt;='Client Report'!$BA$3, $B315&lt;='Client Report'!$BA$4), "X", ""))</f>
        <v/>
      </c>
      <c r="AC315" s="25" t="str">
        <f>IF($O315="", "", IF('Client Report'!$AG$3="", "X", IF(Expenses!$C315='Client Report'!$AG$3, "X", "")))</f>
        <v/>
      </c>
      <c r="AD315" s="66" t="str">
        <f t="shared" si="53"/>
        <v/>
      </c>
      <c r="AE315" s="25" t="str">
        <f>IF($AD315="", "", COUNTIF($AD$11:$AD$2510, "&lt;"&amp;$AD315)+1+COUNTIF($AD$11:$AD315, $AD315)-1)</f>
        <v/>
      </c>
      <c r="AF315" s="25" t="str">
        <f t="shared" si="54"/>
        <v/>
      </c>
    </row>
    <row r="316" spans="1:32" x14ac:dyDescent="0.25">
      <c r="A316" s="21"/>
      <c r="B316" s="80"/>
      <c r="C316" s="81"/>
      <c r="D316" s="82"/>
      <c r="E316" s="83"/>
      <c r="F316" s="83"/>
      <c r="G316" s="84"/>
      <c r="H316" s="85"/>
      <c r="I316" s="21"/>
      <c r="J316" s="39" t="str">
        <f t="shared" si="44"/>
        <v/>
      </c>
      <c r="K316" s="21"/>
      <c r="O316" s="25" t="str">
        <f t="shared" si="45"/>
        <v/>
      </c>
      <c r="P316" s="25" t="str">
        <f t="shared" si="46"/>
        <v/>
      </c>
      <c r="Q316" s="25" t="str">
        <f t="shared" si="47"/>
        <v/>
      </c>
      <c r="R316" s="25" t="str">
        <f>IF(COUNTIF($Q$11:$Q316, $Q316)&gt;1, "", $Q316)</f>
        <v/>
      </c>
      <c r="S316" s="58" t="str">
        <f t="shared" si="48"/>
        <v/>
      </c>
      <c r="T316" s="61" t="str">
        <f t="shared" si="49"/>
        <v/>
      </c>
      <c r="U316" s="58" t="str">
        <f t="shared" si="50"/>
        <v/>
      </c>
      <c r="W316" s="25" t="str">
        <f>IF(OR($P316="", NOT($U316="")), "", IF(COUNTIF($P$11:$P316, $P316)&gt;1, "", "X"))</f>
        <v/>
      </c>
      <c r="X316" s="25" t="str">
        <f t="shared" si="51"/>
        <v/>
      </c>
      <c r="Z316" s="25" t="str">
        <f t="shared" si="52"/>
        <v/>
      </c>
      <c r="AB316" s="25" t="str">
        <f>IF($B316="", "", IF(AND($B316&gt;='Client Report'!$BA$3, $B316&lt;='Client Report'!$BA$4), "X", ""))</f>
        <v/>
      </c>
      <c r="AC316" s="25" t="str">
        <f>IF($O316="", "", IF('Client Report'!$AG$3="", "X", IF(Expenses!$C316='Client Report'!$AG$3, "X", "")))</f>
        <v/>
      </c>
      <c r="AD316" s="66" t="str">
        <f t="shared" si="53"/>
        <v/>
      </c>
      <c r="AE316" s="25" t="str">
        <f>IF($AD316="", "", COUNTIF($AD$11:$AD$2510, "&lt;"&amp;$AD316)+1+COUNTIF($AD$11:$AD316, $AD316)-1)</f>
        <v/>
      </c>
      <c r="AF316" s="25" t="str">
        <f t="shared" si="54"/>
        <v/>
      </c>
    </row>
    <row r="317" spans="1:32" x14ac:dyDescent="0.25">
      <c r="A317" s="21"/>
      <c r="B317" s="80"/>
      <c r="C317" s="81"/>
      <c r="D317" s="82"/>
      <c r="E317" s="83"/>
      <c r="F317" s="83"/>
      <c r="G317" s="84"/>
      <c r="H317" s="85"/>
      <c r="I317" s="21"/>
      <c r="J317" s="39" t="str">
        <f t="shared" si="44"/>
        <v/>
      </c>
      <c r="K317" s="21"/>
      <c r="O317" s="25" t="str">
        <f t="shared" si="45"/>
        <v/>
      </c>
      <c r="P317" s="25" t="str">
        <f t="shared" si="46"/>
        <v/>
      </c>
      <c r="Q317" s="25" t="str">
        <f t="shared" si="47"/>
        <v/>
      </c>
      <c r="R317" s="25" t="str">
        <f>IF(COUNTIF($Q$11:$Q317, $Q317)&gt;1, "", $Q317)</f>
        <v/>
      </c>
      <c r="S317" s="58" t="str">
        <f t="shared" si="48"/>
        <v/>
      </c>
      <c r="T317" s="61" t="str">
        <f t="shared" si="49"/>
        <v/>
      </c>
      <c r="U317" s="58" t="str">
        <f t="shared" si="50"/>
        <v/>
      </c>
      <c r="W317" s="25" t="str">
        <f>IF(OR($P317="", NOT($U317="")), "", IF(COUNTIF($P$11:$P317, $P317)&gt;1, "", "X"))</f>
        <v/>
      </c>
      <c r="X317" s="25" t="str">
        <f t="shared" si="51"/>
        <v/>
      </c>
      <c r="Z317" s="25" t="str">
        <f t="shared" si="52"/>
        <v/>
      </c>
      <c r="AB317" s="25" t="str">
        <f>IF($B317="", "", IF(AND($B317&gt;='Client Report'!$BA$3, $B317&lt;='Client Report'!$BA$4), "X", ""))</f>
        <v/>
      </c>
      <c r="AC317" s="25" t="str">
        <f>IF($O317="", "", IF('Client Report'!$AG$3="", "X", IF(Expenses!$C317='Client Report'!$AG$3, "X", "")))</f>
        <v/>
      </c>
      <c r="AD317" s="66" t="str">
        <f t="shared" si="53"/>
        <v/>
      </c>
      <c r="AE317" s="25" t="str">
        <f>IF($AD317="", "", COUNTIF($AD$11:$AD$2510, "&lt;"&amp;$AD317)+1+COUNTIF($AD$11:$AD317, $AD317)-1)</f>
        <v/>
      </c>
      <c r="AF317" s="25" t="str">
        <f t="shared" si="54"/>
        <v/>
      </c>
    </row>
    <row r="318" spans="1:32" x14ac:dyDescent="0.25">
      <c r="A318" s="21"/>
      <c r="B318" s="80"/>
      <c r="C318" s="81"/>
      <c r="D318" s="82"/>
      <c r="E318" s="83"/>
      <c r="F318" s="83"/>
      <c r="G318" s="84"/>
      <c r="H318" s="85"/>
      <c r="I318" s="21"/>
      <c r="J318" s="39" t="str">
        <f t="shared" si="44"/>
        <v/>
      </c>
      <c r="K318" s="21"/>
      <c r="O318" s="25" t="str">
        <f t="shared" si="45"/>
        <v/>
      </c>
      <c r="P318" s="25" t="str">
        <f t="shared" si="46"/>
        <v/>
      </c>
      <c r="Q318" s="25" t="str">
        <f t="shared" si="47"/>
        <v/>
      </c>
      <c r="R318" s="25" t="str">
        <f>IF(COUNTIF($Q$11:$Q318, $Q318)&gt;1, "", $Q318)</f>
        <v/>
      </c>
      <c r="S318" s="58" t="str">
        <f t="shared" si="48"/>
        <v/>
      </c>
      <c r="T318" s="61" t="str">
        <f t="shared" si="49"/>
        <v/>
      </c>
      <c r="U318" s="58" t="str">
        <f t="shared" si="50"/>
        <v/>
      </c>
      <c r="W318" s="25" t="str">
        <f>IF(OR($P318="", NOT($U318="")), "", IF(COUNTIF($P$11:$P318, $P318)&gt;1, "", "X"))</f>
        <v/>
      </c>
      <c r="X318" s="25" t="str">
        <f t="shared" si="51"/>
        <v/>
      </c>
      <c r="Z318" s="25" t="str">
        <f t="shared" si="52"/>
        <v/>
      </c>
      <c r="AB318" s="25" t="str">
        <f>IF($B318="", "", IF(AND($B318&gt;='Client Report'!$BA$3, $B318&lt;='Client Report'!$BA$4), "X", ""))</f>
        <v/>
      </c>
      <c r="AC318" s="25" t="str">
        <f>IF($O318="", "", IF('Client Report'!$AG$3="", "X", IF(Expenses!$C318='Client Report'!$AG$3, "X", "")))</f>
        <v/>
      </c>
      <c r="AD318" s="66" t="str">
        <f t="shared" si="53"/>
        <v/>
      </c>
      <c r="AE318" s="25" t="str">
        <f>IF($AD318="", "", COUNTIF($AD$11:$AD$2510, "&lt;"&amp;$AD318)+1+COUNTIF($AD$11:$AD318, $AD318)-1)</f>
        <v/>
      </c>
      <c r="AF318" s="25" t="str">
        <f t="shared" si="54"/>
        <v/>
      </c>
    </row>
    <row r="319" spans="1:32" x14ac:dyDescent="0.25">
      <c r="A319" s="21"/>
      <c r="B319" s="80"/>
      <c r="C319" s="81"/>
      <c r="D319" s="82"/>
      <c r="E319" s="83"/>
      <c r="F319" s="83"/>
      <c r="G319" s="84"/>
      <c r="H319" s="85"/>
      <c r="I319" s="21"/>
      <c r="J319" s="39" t="str">
        <f t="shared" si="44"/>
        <v/>
      </c>
      <c r="K319" s="21"/>
      <c r="O319" s="25" t="str">
        <f t="shared" si="45"/>
        <v/>
      </c>
      <c r="P319" s="25" t="str">
        <f t="shared" si="46"/>
        <v/>
      </c>
      <c r="Q319" s="25" t="str">
        <f t="shared" si="47"/>
        <v/>
      </c>
      <c r="R319" s="25" t="str">
        <f>IF(COUNTIF($Q$11:$Q319, $Q319)&gt;1, "", $Q319)</f>
        <v/>
      </c>
      <c r="S319" s="58" t="str">
        <f t="shared" si="48"/>
        <v/>
      </c>
      <c r="T319" s="61" t="str">
        <f t="shared" si="49"/>
        <v/>
      </c>
      <c r="U319" s="58" t="str">
        <f t="shared" si="50"/>
        <v/>
      </c>
      <c r="W319" s="25" t="str">
        <f>IF(OR($P319="", NOT($U319="")), "", IF(COUNTIF($P$11:$P319, $P319)&gt;1, "", "X"))</f>
        <v/>
      </c>
      <c r="X319" s="25" t="str">
        <f t="shared" si="51"/>
        <v/>
      </c>
      <c r="Z319" s="25" t="str">
        <f t="shared" si="52"/>
        <v/>
      </c>
      <c r="AB319" s="25" t="str">
        <f>IF($B319="", "", IF(AND($B319&gt;='Client Report'!$BA$3, $B319&lt;='Client Report'!$BA$4), "X", ""))</f>
        <v/>
      </c>
      <c r="AC319" s="25" t="str">
        <f>IF($O319="", "", IF('Client Report'!$AG$3="", "X", IF(Expenses!$C319='Client Report'!$AG$3, "X", "")))</f>
        <v/>
      </c>
      <c r="AD319" s="66" t="str">
        <f t="shared" si="53"/>
        <v/>
      </c>
      <c r="AE319" s="25" t="str">
        <f>IF($AD319="", "", COUNTIF($AD$11:$AD$2510, "&lt;"&amp;$AD319)+1+COUNTIF($AD$11:$AD319, $AD319)-1)</f>
        <v/>
      </c>
      <c r="AF319" s="25" t="str">
        <f t="shared" si="54"/>
        <v/>
      </c>
    </row>
    <row r="320" spans="1:32" x14ac:dyDescent="0.25">
      <c r="A320" s="21"/>
      <c r="B320" s="80"/>
      <c r="C320" s="81"/>
      <c r="D320" s="82"/>
      <c r="E320" s="83"/>
      <c r="F320" s="83"/>
      <c r="G320" s="84"/>
      <c r="H320" s="85"/>
      <c r="I320" s="21"/>
      <c r="J320" s="39" t="str">
        <f t="shared" si="44"/>
        <v/>
      </c>
      <c r="K320" s="21"/>
      <c r="O320" s="25" t="str">
        <f t="shared" si="45"/>
        <v/>
      </c>
      <c r="P320" s="25" t="str">
        <f t="shared" si="46"/>
        <v/>
      </c>
      <c r="Q320" s="25" t="str">
        <f t="shared" si="47"/>
        <v/>
      </c>
      <c r="R320" s="25" t="str">
        <f>IF(COUNTIF($Q$11:$Q320, $Q320)&gt;1, "", $Q320)</f>
        <v/>
      </c>
      <c r="S320" s="58" t="str">
        <f t="shared" si="48"/>
        <v/>
      </c>
      <c r="T320" s="61" t="str">
        <f t="shared" si="49"/>
        <v/>
      </c>
      <c r="U320" s="58" t="str">
        <f t="shared" si="50"/>
        <v/>
      </c>
      <c r="W320" s="25" t="str">
        <f>IF(OR($P320="", NOT($U320="")), "", IF(COUNTIF($P$11:$P320, $P320)&gt;1, "", "X"))</f>
        <v/>
      </c>
      <c r="X320" s="25" t="str">
        <f t="shared" si="51"/>
        <v/>
      </c>
      <c r="Z320" s="25" t="str">
        <f t="shared" si="52"/>
        <v/>
      </c>
      <c r="AB320" s="25" t="str">
        <f>IF($B320="", "", IF(AND($B320&gt;='Client Report'!$BA$3, $B320&lt;='Client Report'!$BA$4), "X", ""))</f>
        <v/>
      </c>
      <c r="AC320" s="25" t="str">
        <f>IF($O320="", "", IF('Client Report'!$AG$3="", "X", IF(Expenses!$C320='Client Report'!$AG$3, "X", "")))</f>
        <v/>
      </c>
      <c r="AD320" s="66" t="str">
        <f t="shared" si="53"/>
        <v/>
      </c>
      <c r="AE320" s="25" t="str">
        <f>IF($AD320="", "", COUNTIF($AD$11:$AD$2510, "&lt;"&amp;$AD320)+1+COUNTIF($AD$11:$AD320, $AD320)-1)</f>
        <v/>
      </c>
      <c r="AF320" s="25" t="str">
        <f t="shared" si="54"/>
        <v/>
      </c>
    </row>
    <row r="321" spans="1:32" x14ac:dyDescent="0.25">
      <c r="A321" s="21"/>
      <c r="B321" s="80"/>
      <c r="C321" s="81"/>
      <c r="D321" s="82"/>
      <c r="E321" s="83"/>
      <c r="F321" s="83"/>
      <c r="G321" s="84"/>
      <c r="H321" s="85"/>
      <c r="I321" s="21"/>
      <c r="J321" s="39" t="str">
        <f t="shared" si="44"/>
        <v/>
      </c>
      <c r="K321" s="21"/>
      <c r="O321" s="25" t="str">
        <f t="shared" si="45"/>
        <v/>
      </c>
      <c r="P321" s="25" t="str">
        <f t="shared" si="46"/>
        <v/>
      </c>
      <c r="Q321" s="25" t="str">
        <f t="shared" si="47"/>
        <v/>
      </c>
      <c r="R321" s="25" t="str">
        <f>IF(COUNTIF($Q$11:$Q321, $Q321)&gt;1, "", $Q321)</f>
        <v/>
      </c>
      <c r="S321" s="58" t="str">
        <f t="shared" si="48"/>
        <v/>
      </c>
      <c r="T321" s="61" t="str">
        <f t="shared" si="49"/>
        <v/>
      </c>
      <c r="U321" s="58" t="str">
        <f t="shared" si="50"/>
        <v/>
      </c>
      <c r="W321" s="25" t="str">
        <f>IF(OR($P321="", NOT($U321="")), "", IF(COUNTIF($P$11:$P321, $P321)&gt;1, "", "X"))</f>
        <v/>
      </c>
      <c r="X321" s="25" t="str">
        <f t="shared" si="51"/>
        <v/>
      </c>
      <c r="Z321" s="25" t="str">
        <f t="shared" si="52"/>
        <v/>
      </c>
      <c r="AB321" s="25" t="str">
        <f>IF($B321="", "", IF(AND($B321&gt;='Client Report'!$BA$3, $B321&lt;='Client Report'!$BA$4), "X", ""))</f>
        <v/>
      </c>
      <c r="AC321" s="25" t="str">
        <f>IF($O321="", "", IF('Client Report'!$AG$3="", "X", IF(Expenses!$C321='Client Report'!$AG$3, "X", "")))</f>
        <v/>
      </c>
      <c r="AD321" s="66" t="str">
        <f t="shared" si="53"/>
        <v/>
      </c>
      <c r="AE321" s="25" t="str">
        <f>IF($AD321="", "", COUNTIF($AD$11:$AD$2510, "&lt;"&amp;$AD321)+1+COUNTIF($AD$11:$AD321, $AD321)-1)</f>
        <v/>
      </c>
      <c r="AF321" s="25" t="str">
        <f t="shared" si="54"/>
        <v/>
      </c>
    </row>
    <row r="322" spans="1:32" x14ac:dyDescent="0.25">
      <c r="A322" s="21"/>
      <c r="B322" s="80"/>
      <c r="C322" s="81"/>
      <c r="D322" s="82"/>
      <c r="E322" s="83"/>
      <c r="F322" s="83"/>
      <c r="G322" s="84"/>
      <c r="H322" s="85"/>
      <c r="I322" s="21"/>
      <c r="J322" s="39" t="str">
        <f t="shared" si="44"/>
        <v/>
      </c>
      <c r="K322" s="21"/>
      <c r="O322" s="25" t="str">
        <f t="shared" si="45"/>
        <v/>
      </c>
      <c r="P322" s="25" t="str">
        <f t="shared" si="46"/>
        <v/>
      </c>
      <c r="Q322" s="25" t="str">
        <f t="shared" si="47"/>
        <v/>
      </c>
      <c r="R322" s="25" t="str">
        <f>IF(COUNTIF($Q$11:$Q322, $Q322)&gt;1, "", $Q322)</f>
        <v/>
      </c>
      <c r="S322" s="58" t="str">
        <f t="shared" si="48"/>
        <v/>
      </c>
      <c r="T322" s="61" t="str">
        <f t="shared" si="49"/>
        <v/>
      </c>
      <c r="U322" s="58" t="str">
        <f t="shared" si="50"/>
        <v/>
      </c>
      <c r="W322" s="25" t="str">
        <f>IF(OR($P322="", NOT($U322="")), "", IF(COUNTIF($P$11:$P322, $P322)&gt;1, "", "X"))</f>
        <v/>
      </c>
      <c r="X322" s="25" t="str">
        <f t="shared" si="51"/>
        <v/>
      </c>
      <c r="Z322" s="25" t="str">
        <f t="shared" si="52"/>
        <v/>
      </c>
      <c r="AB322" s="25" t="str">
        <f>IF($B322="", "", IF(AND($B322&gt;='Client Report'!$BA$3, $B322&lt;='Client Report'!$BA$4), "X", ""))</f>
        <v/>
      </c>
      <c r="AC322" s="25" t="str">
        <f>IF($O322="", "", IF('Client Report'!$AG$3="", "X", IF(Expenses!$C322='Client Report'!$AG$3, "X", "")))</f>
        <v/>
      </c>
      <c r="AD322" s="66" t="str">
        <f t="shared" si="53"/>
        <v/>
      </c>
      <c r="AE322" s="25" t="str">
        <f>IF($AD322="", "", COUNTIF($AD$11:$AD$2510, "&lt;"&amp;$AD322)+1+COUNTIF($AD$11:$AD322, $AD322)-1)</f>
        <v/>
      </c>
      <c r="AF322" s="25" t="str">
        <f t="shared" si="54"/>
        <v/>
      </c>
    </row>
    <row r="323" spans="1:32" x14ac:dyDescent="0.25">
      <c r="A323" s="21"/>
      <c r="B323" s="80"/>
      <c r="C323" s="81"/>
      <c r="D323" s="82"/>
      <c r="E323" s="83"/>
      <c r="F323" s="83"/>
      <c r="G323" s="84"/>
      <c r="H323" s="85"/>
      <c r="I323" s="21"/>
      <c r="J323" s="39" t="str">
        <f t="shared" si="44"/>
        <v/>
      </c>
      <c r="K323" s="21"/>
      <c r="O323" s="25" t="str">
        <f t="shared" si="45"/>
        <v/>
      </c>
      <c r="P323" s="25" t="str">
        <f t="shared" si="46"/>
        <v/>
      </c>
      <c r="Q323" s="25" t="str">
        <f t="shared" si="47"/>
        <v/>
      </c>
      <c r="R323" s="25" t="str">
        <f>IF(COUNTIF($Q$11:$Q323, $Q323)&gt;1, "", $Q323)</f>
        <v/>
      </c>
      <c r="S323" s="58" t="str">
        <f t="shared" si="48"/>
        <v/>
      </c>
      <c r="T323" s="61" t="str">
        <f t="shared" si="49"/>
        <v/>
      </c>
      <c r="U323" s="58" t="str">
        <f t="shared" si="50"/>
        <v/>
      </c>
      <c r="W323" s="25" t="str">
        <f>IF(OR($P323="", NOT($U323="")), "", IF(COUNTIF($P$11:$P323, $P323)&gt;1, "", "X"))</f>
        <v/>
      </c>
      <c r="X323" s="25" t="str">
        <f t="shared" si="51"/>
        <v/>
      </c>
      <c r="Z323" s="25" t="str">
        <f t="shared" si="52"/>
        <v/>
      </c>
      <c r="AB323" s="25" t="str">
        <f>IF($B323="", "", IF(AND($B323&gt;='Client Report'!$BA$3, $B323&lt;='Client Report'!$BA$4), "X", ""))</f>
        <v/>
      </c>
      <c r="AC323" s="25" t="str">
        <f>IF($O323="", "", IF('Client Report'!$AG$3="", "X", IF(Expenses!$C323='Client Report'!$AG$3, "X", "")))</f>
        <v/>
      </c>
      <c r="AD323" s="66" t="str">
        <f t="shared" si="53"/>
        <v/>
      </c>
      <c r="AE323" s="25" t="str">
        <f>IF($AD323="", "", COUNTIF($AD$11:$AD$2510, "&lt;"&amp;$AD323)+1+COUNTIF($AD$11:$AD323, $AD323)-1)</f>
        <v/>
      </c>
      <c r="AF323" s="25" t="str">
        <f t="shared" si="54"/>
        <v/>
      </c>
    </row>
    <row r="324" spans="1:32" x14ac:dyDescent="0.25">
      <c r="A324" s="21"/>
      <c r="B324" s="80"/>
      <c r="C324" s="81"/>
      <c r="D324" s="82"/>
      <c r="E324" s="83"/>
      <c r="F324" s="83"/>
      <c r="G324" s="84"/>
      <c r="H324" s="85"/>
      <c r="I324" s="21"/>
      <c r="J324" s="39" t="str">
        <f t="shared" si="44"/>
        <v/>
      </c>
      <c r="K324" s="21"/>
      <c r="O324" s="25" t="str">
        <f t="shared" si="45"/>
        <v/>
      </c>
      <c r="P324" s="25" t="str">
        <f t="shared" si="46"/>
        <v/>
      </c>
      <c r="Q324" s="25" t="str">
        <f t="shared" si="47"/>
        <v/>
      </c>
      <c r="R324" s="25" t="str">
        <f>IF(COUNTIF($Q$11:$Q324, $Q324)&gt;1, "", $Q324)</f>
        <v/>
      </c>
      <c r="S324" s="58" t="str">
        <f t="shared" si="48"/>
        <v/>
      </c>
      <c r="T324" s="61" t="str">
        <f t="shared" si="49"/>
        <v/>
      </c>
      <c r="U324" s="58" t="str">
        <f t="shared" si="50"/>
        <v/>
      </c>
      <c r="W324" s="25" t="str">
        <f>IF(OR($P324="", NOT($U324="")), "", IF(COUNTIF($P$11:$P324, $P324)&gt;1, "", "X"))</f>
        <v/>
      </c>
      <c r="X324" s="25" t="str">
        <f t="shared" si="51"/>
        <v/>
      </c>
      <c r="Z324" s="25" t="str">
        <f t="shared" si="52"/>
        <v/>
      </c>
      <c r="AB324" s="25" t="str">
        <f>IF($B324="", "", IF(AND($B324&gt;='Client Report'!$BA$3, $B324&lt;='Client Report'!$BA$4), "X", ""))</f>
        <v/>
      </c>
      <c r="AC324" s="25" t="str">
        <f>IF($O324="", "", IF('Client Report'!$AG$3="", "X", IF(Expenses!$C324='Client Report'!$AG$3, "X", "")))</f>
        <v/>
      </c>
      <c r="AD324" s="66" t="str">
        <f t="shared" si="53"/>
        <v/>
      </c>
      <c r="AE324" s="25" t="str">
        <f>IF($AD324="", "", COUNTIF($AD$11:$AD$2510, "&lt;"&amp;$AD324)+1+COUNTIF($AD$11:$AD324, $AD324)-1)</f>
        <v/>
      </c>
      <c r="AF324" s="25" t="str">
        <f t="shared" si="54"/>
        <v/>
      </c>
    </row>
    <row r="325" spans="1:32" x14ac:dyDescent="0.25">
      <c r="A325" s="21"/>
      <c r="B325" s="80"/>
      <c r="C325" s="81"/>
      <c r="D325" s="82"/>
      <c r="E325" s="83"/>
      <c r="F325" s="83"/>
      <c r="G325" s="84"/>
      <c r="H325" s="85"/>
      <c r="I325" s="21"/>
      <c r="J325" s="39" t="str">
        <f t="shared" si="44"/>
        <v/>
      </c>
      <c r="K325" s="21"/>
      <c r="O325" s="25" t="str">
        <f t="shared" si="45"/>
        <v/>
      </c>
      <c r="P325" s="25" t="str">
        <f t="shared" si="46"/>
        <v/>
      </c>
      <c r="Q325" s="25" t="str">
        <f t="shared" si="47"/>
        <v/>
      </c>
      <c r="R325" s="25" t="str">
        <f>IF(COUNTIF($Q$11:$Q325, $Q325)&gt;1, "", $Q325)</f>
        <v/>
      </c>
      <c r="S325" s="58" t="str">
        <f t="shared" si="48"/>
        <v/>
      </c>
      <c r="T325" s="61" t="str">
        <f t="shared" si="49"/>
        <v/>
      </c>
      <c r="U325" s="58" t="str">
        <f t="shared" si="50"/>
        <v/>
      </c>
      <c r="W325" s="25" t="str">
        <f>IF(OR($P325="", NOT($U325="")), "", IF(COUNTIF($P$11:$P325, $P325)&gt;1, "", "X"))</f>
        <v/>
      </c>
      <c r="X325" s="25" t="str">
        <f t="shared" si="51"/>
        <v/>
      </c>
      <c r="Z325" s="25" t="str">
        <f t="shared" si="52"/>
        <v/>
      </c>
      <c r="AB325" s="25" t="str">
        <f>IF($B325="", "", IF(AND($B325&gt;='Client Report'!$BA$3, $B325&lt;='Client Report'!$BA$4), "X", ""))</f>
        <v/>
      </c>
      <c r="AC325" s="25" t="str">
        <f>IF($O325="", "", IF('Client Report'!$AG$3="", "X", IF(Expenses!$C325='Client Report'!$AG$3, "X", "")))</f>
        <v/>
      </c>
      <c r="AD325" s="66" t="str">
        <f t="shared" si="53"/>
        <v/>
      </c>
      <c r="AE325" s="25" t="str">
        <f>IF($AD325="", "", COUNTIF($AD$11:$AD$2510, "&lt;"&amp;$AD325)+1+COUNTIF($AD$11:$AD325, $AD325)-1)</f>
        <v/>
      </c>
      <c r="AF325" s="25" t="str">
        <f t="shared" si="54"/>
        <v/>
      </c>
    </row>
    <row r="326" spans="1:32" x14ac:dyDescent="0.25">
      <c r="A326" s="21"/>
      <c r="B326" s="80"/>
      <c r="C326" s="81"/>
      <c r="D326" s="82"/>
      <c r="E326" s="83"/>
      <c r="F326" s="83"/>
      <c r="G326" s="84"/>
      <c r="H326" s="85"/>
      <c r="I326" s="21"/>
      <c r="J326" s="39" t="str">
        <f t="shared" si="44"/>
        <v/>
      </c>
      <c r="K326" s="21"/>
      <c r="O326" s="25" t="str">
        <f t="shared" si="45"/>
        <v/>
      </c>
      <c r="P326" s="25" t="str">
        <f t="shared" si="46"/>
        <v/>
      </c>
      <c r="Q326" s="25" t="str">
        <f t="shared" si="47"/>
        <v/>
      </c>
      <c r="R326" s="25" t="str">
        <f>IF(COUNTIF($Q$11:$Q326, $Q326)&gt;1, "", $Q326)</f>
        <v/>
      </c>
      <c r="S326" s="58" t="str">
        <f t="shared" si="48"/>
        <v/>
      </c>
      <c r="T326" s="61" t="str">
        <f t="shared" si="49"/>
        <v/>
      </c>
      <c r="U326" s="58" t="str">
        <f t="shared" si="50"/>
        <v/>
      </c>
      <c r="W326" s="25" t="str">
        <f>IF(OR($P326="", NOT($U326="")), "", IF(COUNTIF($P$11:$P326, $P326)&gt;1, "", "X"))</f>
        <v/>
      </c>
      <c r="X326" s="25" t="str">
        <f t="shared" si="51"/>
        <v/>
      </c>
      <c r="Z326" s="25" t="str">
        <f t="shared" si="52"/>
        <v/>
      </c>
      <c r="AB326" s="25" t="str">
        <f>IF($B326="", "", IF(AND($B326&gt;='Client Report'!$BA$3, $B326&lt;='Client Report'!$BA$4), "X", ""))</f>
        <v/>
      </c>
      <c r="AC326" s="25" t="str">
        <f>IF($O326="", "", IF('Client Report'!$AG$3="", "X", IF(Expenses!$C326='Client Report'!$AG$3, "X", "")))</f>
        <v/>
      </c>
      <c r="AD326" s="66" t="str">
        <f t="shared" si="53"/>
        <v/>
      </c>
      <c r="AE326" s="25" t="str">
        <f>IF($AD326="", "", COUNTIF($AD$11:$AD$2510, "&lt;"&amp;$AD326)+1+COUNTIF($AD$11:$AD326, $AD326)-1)</f>
        <v/>
      </c>
      <c r="AF326" s="25" t="str">
        <f t="shared" si="54"/>
        <v/>
      </c>
    </row>
    <row r="327" spans="1:32" x14ac:dyDescent="0.25">
      <c r="A327" s="21"/>
      <c r="B327" s="80"/>
      <c r="C327" s="81"/>
      <c r="D327" s="82"/>
      <c r="E327" s="83"/>
      <c r="F327" s="83"/>
      <c r="G327" s="84"/>
      <c r="H327" s="85"/>
      <c r="I327" s="21"/>
      <c r="J327" s="39" t="str">
        <f t="shared" si="44"/>
        <v/>
      </c>
      <c r="K327" s="21"/>
      <c r="O327" s="25" t="str">
        <f t="shared" si="45"/>
        <v/>
      </c>
      <c r="P327" s="25" t="str">
        <f t="shared" si="46"/>
        <v/>
      </c>
      <c r="Q327" s="25" t="str">
        <f t="shared" si="47"/>
        <v/>
      </c>
      <c r="R327" s="25" t="str">
        <f>IF(COUNTIF($Q$11:$Q327, $Q327)&gt;1, "", $Q327)</f>
        <v/>
      </c>
      <c r="S327" s="58" t="str">
        <f t="shared" si="48"/>
        <v/>
      </c>
      <c r="T327" s="61" t="str">
        <f t="shared" si="49"/>
        <v/>
      </c>
      <c r="U327" s="58" t="str">
        <f t="shared" si="50"/>
        <v/>
      </c>
      <c r="W327" s="25" t="str">
        <f>IF(OR($P327="", NOT($U327="")), "", IF(COUNTIF($P$11:$P327, $P327)&gt;1, "", "X"))</f>
        <v/>
      </c>
      <c r="X327" s="25" t="str">
        <f t="shared" si="51"/>
        <v/>
      </c>
      <c r="Z327" s="25" t="str">
        <f t="shared" si="52"/>
        <v/>
      </c>
      <c r="AB327" s="25" t="str">
        <f>IF($B327="", "", IF(AND($B327&gt;='Client Report'!$BA$3, $B327&lt;='Client Report'!$BA$4), "X", ""))</f>
        <v/>
      </c>
      <c r="AC327" s="25" t="str">
        <f>IF($O327="", "", IF('Client Report'!$AG$3="", "X", IF(Expenses!$C327='Client Report'!$AG$3, "X", "")))</f>
        <v/>
      </c>
      <c r="AD327" s="66" t="str">
        <f t="shared" si="53"/>
        <v/>
      </c>
      <c r="AE327" s="25" t="str">
        <f>IF($AD327="", "", COUNTIF($AD$11:$AD$2510, "&lt;"&amp;$AD327)+1+COUNTIF($AD$11:$AD327, $AD327)-1)</f>
        <v/>
      </c>
      <c r="AF327" s="25" t="str">
        <f t="shared" si="54"/>
        <v/>
      </c>
    </row>
    <row r="328" spans="1:32" x14ac:dyDescent="0.25">
      <c r="A328" s="21"/>
      <c r="B328" s="80"/>
      <c r="C328" s="81"/>
      <c r="D328" s="82"/>
      <c r="E328" s="83"/>
      <c r="F328" s="83"/>
      <c r="G328" s="84"/>
      <c r="H328" s="85"/>
      <c r="I328" s="21"/>
      <c r="J328" s="39" t="str">
        <f t="shared" si="44"/>
        <v/>
      </c>
      <c r="K328" s="21"/>
      <c r="O328" s="25" t="str">
        <f t="shared" si="45"/>
        <v/>
      </c>
      <c r="P328" s="25" t="str">
        <f t="shared" si="46"/>
        <v/>
      </c>
      <c r="Q328" s="25" t="str">
        <f t="shared" si="47"/>
        <v/>
      </c>
      <c r="R328" s="25" t="str">
        <f>IF(COUNTIF($Q$11:$Q328, $Q328)&gt;1, "", $Q328)</f>
        <v/>
      </c>
      <c r="S328" s="58" t="str">
        <f t="shared" si="48"/>
        <v/>
      </c>
      <c r="T328" s="61" t="str">
        <f t="shared" si="49"/>
        <v/>
      </c>
      <c r="U328" s="58" t="str">
        <f t="shared" si="50"/>
        <v/>
      </c>
      <c r="W328" s="25" t="str">
        <f>IF(OR($P328="", NOT($U328="")), "", IF(COUNTIF($P$11:$P328, $P328)&gt;1, "", "X"))</f>
        <v/>
      </c>
      <c r="X328" s="25" t="str">
        <f t="shared" si="51"/>
        <v/>
      </c>
      <c r="Z328" s="25" t="str">
        <f t="shared" si="52"/>
        <v/>
      </c>
      <c r="AB328" s="25" t="str">
        <f>IF($B328="", "", IF(AND($B328&gt;='Client Report'!$BA$3, $B328&lt;='Client Report'!$BA$4), "X", ""))</f>
        <v/>
      </c>
      <c r="AC328" s="25" t="str">
        <f>IF($O328="", "", IF('Client Report'!$AG$3="", "X", IF(Expenses!$C328='Client Report'!$AG$3, "X", "")))</f>
        <v/>
      </c>
      <c r="AD328" s="66" t="str">
        <f t="shared" si="53"/>
        <v/>
      </c>
      <c r="AE328" s="25" t="str">
        <f>IF($AD328="", "", COUNTIF($AD$11:$AD$2510, "&lt;"&amp;$AD328)+1+COUNTIF($AD$11:$AD328, $AD328)-1)</f>
        <v/>
      </c>
      <c r="AF328" s="25" t="str">
        <f t="shared" si="54"/>
        <v/>
      </c>
    </row>
    <row r="329" spans="1:32" x14ac:dyDescent="0.25">
      <c r="A329" s="21"/>
      <c r="B329" s="80"/>
      <c r="C329" s="81"/>
      <c r="D329" s="82"/>
      <c r="E329" s="83"/>
      <c r="F329" s="83"/>
      <c r="G329" s="84"/>
      <c r="H329" s="85"/>
      <c r="I329" s="21"/>
      <c r="J329" s="39" t="str">
        <f t="shared" si="44"/>
        <v/>
      </c>
      <c r="K329" s="21"/>
      <c r="O329" s="25" t="str">
        <f t="shared" si="45"/>
        <v/>
      </c>
      <c r="P329" s="25" t="str">
        <f t="shared" si="46"/>
        <v/>
      </c>
      <c r="Q329" s="25" t="str">
        <f t="shared" si="47"/>
        <v/>
      </c>
      <c r="R329" s="25" t="str">
        <f>IF(COUNTIF($Q$11:$Q329, $Q329)&gt;1, "", $Q329)</f>
        <v/>
      </c>
      <c r="S329" s="58" t="str">
        <f t="shared" si="48"/>
        <v/>
      </c>
      <c r="T329" s="61" t="str">
        <f t="shared" si="49"/>
        <v/>
      </c>
      <c r="U329" s="58" t="str">
        <f t="shared" si="50"/>
        <v/>
      </c>
      <c r="W329" s="25" t="str">
        <f>IF(OR($P329="", NOT($U329="")), "", IF(COUNTIF($P$11:$P329, $P329)&gt;1, "", "X"))</f>
        <v/>
      </c>
      <c r="X329" s="25" t="str">
        <f t="shared" si="51"/>
        <v/>
      </c>
      <c r="Z329" s="25" t="str">
        <f t="shared" si="52"/>
        <v/>
      </c>
      <c r="AB329" s="25" t="str">
        <f>IF($B329="", "", IF(AND($B329&gt;='Client Report'!$BA$3, $B329&lt;='Client Report'!$BA$4), "X", ""))</f>
        <v/>
      </c>
      <c r="AC329" s="25" t="str">
        <f>IF($O329="", "", IF('Client Report'!$AG$3="", "X", IF(Expenses!$C329='Client Report'!$AG$3, "X", "")))</f>
        <v/>
      </c>
      <c r="AD329" s="66" t="str">
        <f t="shared" si="53"/>
        <v/>
      </c>
      <c r="AE329" s="25" t="str">
        <f>IF($AD329="", "", COUNTIF($AD$11:$AD$2510, "&lt;"&amp;$AD329)+1+COUNTIF($AD$11:$AD329, $AD329)-1)</f>
        <v/>
      </c>
      <c r="AF329" s="25" t="str">
        <f t="shared" si="54"/>
        <v/>
      </c>
    </row>
    <row r="330" spans="1:32" x14ac:dyDescent="0.25">
      <c r="A330" s="21"/>
      <c r="B330" s="80"/>
      <c r="C330" s="81"/>
      <c r="D330" s="82"/>
      <c r="E330" s="83"/>
      <c r="F330" s="83"/>
      <c r="G330" s="84"/>
      <c r="H330" s="85"/>
      <c r="I330" s="21"/>
      <c r="J330" s="39" t="str">
        <f t="shared" si="44"/>
        <v/>
      </c>
      <c r="K330" s="21"/>
      <c r="O330" s="25" t="str">
        <f t="shared" si="45"/>
        <v/>
      </c>
      <c r="P330" s="25" t="str">
        <f t="shared" si="46"/>
        <v/>
      </c>
      <c r="Q330" s="25" t="str">
        <f t="shared" si="47"/>
        <v/>
      </c>
      <c r="R330" s="25" t="str">
        <f>IF(COUNTIF($Q$11:$Q330, $Q330)&gt;1, "", $Q330)</f>
        <v/>
      </c>
      <c r="S330" s="58" t="str">
        <f t="shared" si="48"/>
        <v/>
      </c>
      <c r="T330" s="61" t="str">
        <f t="shared" si="49"/>
        <v/>
      </c>
      <c r="U330" s="58" t="str">
        <f t="shared" si="50"/>
        <v/>
      </c>
      <c r="W330" s="25" t="str">
        <f>IF(OR($P330="", NOT($U330="")), "", IF(COUNTIF($P$11:$P330, $P330)&gt;1, "", "X"))</f>
        <v/>
      </c>
      <c r="X330" s="25" t="str">
        <f t="shared" si="51"/>
        <v/>
      </c>
      <c r="Z330" s="25" t="str">
        <f t="shared" si="52"/>
        <v/>
      </c>
      <c r="AB330" s="25" t="str">
        <f>IF($B330="", "", IF(AND($B330&gt;='Client Report'!$BA$3, $B330&lt;='Client Report'!$BA$4), "X", ""))</f>
        <v/>
      </c>
      <c r="AC330" s="25" t="str">
        <f>IF($O330="", "", IF('Client Report'!$AG$3="", "X", IF(Expenses!$C330='Client Report'!$AG$3, "X", "")))</f>
        <v/>
      </c>
      <c r="AD330" s="66" t="str">
        <f t="shared" si="53"/>
        <v/>
      </c>
      <c r="AE330" s="25" t="str">
        <f>IF($AD330="", "", COUNTIF($AD$11:$AD$2510, "&lt;"&amp;$AD330)+1+COUNTIF($AD$11:$AD330, $AD330)-1)</f>
        <v/>
      </c>
      <c r="AF330" s="25" t="str">
        <f t="shared" si="54"/>
        <v/>
      </c>
    </row>
    <row r="331" spans="1:32" x14ac:dyDescent="0.25">
      <c r="A331" s="21"/>
      <c r="B331" s="80"/>
      <c r="C331" s="81"/>
      <c r="D331" s="82"/>
      <c r="E331" s="83"/>
      <c r="F331" s="83"/>
      <c r="G331" s="84"/>
      <c r="H331" s="85"/>
      <c r="I331" s="21"/>
      <c r="J331" s="39" t="str">
        <f t="shared" si="44"/>
        <v/>
      </c>
      <c r="K331" s="21"/>
      <c r="O331" s="25" t="str">
        <f t="shared" si="45"/>
        <v/>
      </c>
      <c r="P331" s="25" t="str">
        <f t="shared" si="46"/>
        <v/>
      </c>
      <c r="Q331" s="25" t="str">
        <f t="shared" si="47"/>
        <v/>
      </c>
      <c r="R331" s="25" t="str">
        <f>IF(COUNTIF($Q$11:$Q331, $Q331)&gt;1, "", $Q331)</f>
        <v/>
      </c>
      <c r="S331" s="58" t="str">
        <f t="shared" si="48"/>
        <v/>
      </c>
      <c r="T331" s="61" t="str">
        <f t="shared" si="49"/>
        <v/>
      </c>
      <c r="U331" s="58" t="str">
        <f t="shared" si="50"/>
        <v/>
      </c>
      <c r="W331" s="25" t="str">
        <f>IF(OR($P331="", NOT($U331="")), "", IF(COUNTIF($P$11:$P331, $P331)&gt;1, "", "X"))</f>
        <v/>
      </c>
      <c r="X331" s="25" t="str">
        <f t="shared" si="51"/>
        <v/>
      </c>
      <c r="Z331" s="25" t="str">
        <f t="shared" si="52"/>
        <v/>
      </c>
      <c r="AB331" s="25" t="str">
        <f>IF($B331="", "", IF(AND($B331&gt;='Client Report'!$BA$3, $B331&lt;='Client Report'!$BA$4), "X", ""))</f>
        <v/>
      </c>
      <c r="AC331" s="25" t="str">
        <f>IF($O331="", "", IF('Client Report'!$AG$3="", "X", IF(Expenses!$C331='Client Report'!$AG$3, "X", "")))</f>
        <v/>
      </c>
      <c r="AD331" s="66" t="str">
        <f t="shared" si="53"/>
        <v/>
      </c>
      <c r="AE331" s="25" t="str">
        <f>IF($AD331="", "", COUNTIF($AD$11:$AD$2510, "&lt;"&amp;$AD331)+1+COUNTIF($AD$11:$AD331, $AD331)-1)</f>
        <v/>
      </c>
      <c r="AF331" s="25" t="str">
        <f t="shared" si="54"/>
        <v/>
      </c>
    </row>
    <row r="332" spans="1:32" x14ac:dyDescent="0.25">
      <c r="A332" s="21"/>
      <c r="B332" s="80"/>
      <c r="C332" s="81"/>
      <c r="D332" s="82"/>
      <c r="E332" s="83"/>
      <c r="F332" s="83"/>
      <c r="G332" s="84"/>
      <c r="H332" s="85"/>
      <c r="I332" s="21"/>
      <c r="J332" s="39" t="str">
        <f t="shared" ref="J332:J395" si="55">IFERROR(IF($G332="", "", IF($F332="", $G332, ROUND($G332*$U332, 2))), "")</f>
        <v/>
      </c>
      <c r="K332" s="21"/>
      <c r="O332" s="25" t="str">
        <f t="shared" ref="O332:O395" si="56">IF(COUNTIF($B332:$H332, "")&lt;7, "X", "")</f>
        <v/>
      </c>
      <c r="P332" s="25" t="str">
        <f t="shared" ref="P332:P395" si="57">IF(AND(NOT($B332=""), NOT($F332="")), _xlfn.CONCAT($B332, " - ", $F332), "")</f>
        <v/>
      </c>
      <c r="Q332" s="25" t="str">
        <f t="shared" ref="Q332:Q395" si="58">IF(AND(NOT($B332=""), NOT($F332=""), NOT($H332="")), _xlfn.CONCAT($B332, " - ", $F332), "")</f>
        <v/>
      </c>
      <c r="R332" s="25" t="str">
        <f>IF(COUNTIF($Q$11:$Q332, $Q332)&gt;1, "", $Q332)</f>
        <v/>
      </c>
      <c r="S332" s="58" t="str">
        <f t="shared" ref="S332:S395" si="59">IF($R332="", "", $H332)</f>
        <v/>
      </c>
      <c r="T332" s="61" t="str">
        <f t="shared" ref="T332:T395" si="60">IF(P332="", "", IFERROR(INDEX($S$11:$S$2510, MATCH($P332, $R$11:$R$2510, 0)), ""))</f>
        <v/>
      </c>
      <c r="U332" s="58" t="str">
        <f t="shared" ref="U332:U395" si="61">IF($P332="", "", IF($H332="", $T332, $H332))</f>
        <v/>
      </c>
      <c r="W332" s="25" t="str">
        <f>IF(OR($P332="", NOT($U332="")), "", IF(COUNTIF($P$11:$P332, $P332)&gt;1, "", "X"))</f>
        <v/>
      </c>
      <c r="X332" s="25" t="str">
        <f t="shared" ref="X332:X395" si="62">IF(T332=U332, "", "X")</f>
        <v/>
      </c>
      <c r="Z332" s="25" t="str">
        <f t="shared" ref="Z332:Z395" si="63">IF(OR($B332="", $C332=""), "", _xlfn.CONCAT($C332, " - ", TEXT($B332, "mmm yyyy")))</f>
        <v/>
      </c>
      <c r="AB332" s="25" t="str">
        <f>IF($B332="", "", IF(AND($B332&gt;='Client Report'!$BA$3, $B332&lt;='Client Report'!$BA$4), "X", ""))</f>
        <v/>
      </c>
      <c r="AC332" s="25" t="str">
        <f>IF($O332="", "", IF('Client Report'!$AG$3="", "X", IF(Expenses!$C332='Client Report'!$AG$3, "X", "")))</f>
        <v/>
      </c>
      <c r="AD332" s="66" t="str">
        <f t="shared" ref="AD332:AD395" si="64">IF(OR($AB332="", $AC332=""), "", $B332)</f>
        <v/>
      </c>
      <c r="AE332" s="25" t="str">
        <f>IF($AD332="", "", COUNTIF($AD$11:$AD$2510, "&lt;"&amp;$AD332)+1+COUNTIF($AD$11:$AD332, $AD332)-1)</f>
        <v/>
      </c>
      <c r="AF332" s="25" t="str">
        <f t="shared" ref="AF332:AF395" si="65">IF($AE332="", "", "X")</f>
        <v/>
      </c>
    </row>
    <row r="333" spans="1:32" x14ac:dyDescent="0.25">
      <c r="A333" s="21"/>
      <c r="B333" s="80"/>
      <c r="C333" s="81"/>
      <c r="D333" s="82"/>
      <c r="E333" s="83"/>
      <c r="F333" s="83"/>
      <c r="G333" s="84"/>
      <c r="H333" s="85"/>
      <c r="I333" s="21"/>
      <c r="J333" s="39" t="str">
        <f t="shared" si="55"/>
        <v/>
      </c>
      <c r="K333" s="21"/>
      <c r="O333" s="25" t="str">
        <f t="shared" si="56"/>
        <v/>
      </c>
      <c r="P333" s="25" t="str">
        <f t="shared" si="57"/>
        <v/>
      </c>
      <c r="Q333" s="25" t="str">
        <f t="shared" si="58"/>
        <v/>
      </c>
      <c r="R333" s="25" t="str">
        <f>IF(COUNTIF($Q$11:$Q333, $Q333)&gt;1, "", $Q333)</f>
        <v/>
      </c>
      <c r="S333" s="58" t="str">
        <f t="shared" si="59"/>
        <v/>
      </c>
      <c r="T333" s="61" t="str">
        <f t="shared" si="60"/>
        <v/>
      </c>
      <c r="U333" s="58" t="str">
        <f t="shared" si="61"/>
        <v/>
      </c>
      <c r="W333" s="25" t="str">
        <f>IF(OR($P333="", NOT($U333="")), "", IF(COUNTIF($P$11:$P333, $P333)&gt;1, "", "X"))</f>
        <v/>
      </c>
      <c r="X333" s="25" t="str">
        <f t="shared" si="62"/>
        <v/>
      </c>
      <c r="Z333" s="25" t="str">
        <f t="shared" si="63"/>
        <v/>
      </c>
      <c r="AB333" s="25" t="str">
        <f>IF($B333="", "", IF(AND($B333&gt;='Client Report'!$BA$3, $B333&lt;='Client Report'!$BA$4), "X", ""))</f>
        <v/>
      </c>
      <c r="AC333" s="25" t="str">
        <f>IF($O333="", "", IF('Client Report'!$AG$3="", "X", IF(Expenses!$C333='Client Report'!$AG$3, "X", "")))</f>
        <v/>
      </c>
      <c r="AD333" s="66" t="str">
        <f t="shared" si="64"/>
        <v/>
      </c>
      <c r="AE333" s="25" t="str">
        <f>IF($AD333="", "", COUNTIF($AD$11:$AD$2510, "&lt;"&amp;$AD333)+1+COUNTIF($AD$11:$AD333, $AD333)-1)</f>
        <v/>
      </c>
      <c r="AF333" s="25" t="str">
        <f t="shared" si="65"/>
        <v/>
      </c>
    </row>
    <row r="334" spans="1:32" x14ac:dyDescent="0.25">
      <c r="A334" s="21"/>
      <c r="B334" s="80"/>
      <c r="C334" s="81"/>
      <c r="D334" s="82"/>
      <c r="E334" s="83"/>
      <c r="F334" s="83"/>
      <c r="G334" s="84"/>
      <c r="H334" s="85"/>
      <c r="I334" s="21"/>
      <c r="J334" s="39" t="str">
        <f t="shared" si="55"/>
        <v/>
      </c>
      <c r="K334" s="21"/>
      <c r="O334" s="25" t="str">
        <f t="shared" si="56"/>
        <v/>
      </c>
      <c r="P334" s="25" t="str">
        <f t="shared" si="57"/>
        <v/>
      </c>
      <c r="Q334" s="25" t="str">
        <f t="shared" si="58"/>
        <v/>
      </c>
      <c r="R334" s="25" t="str">
        <f>IF(COUNTIF($Q$11:$Q334, $Q334)&gt;1, "", $Q334)</f>
        <v/>
      </c>
      <c r="S334" s="58" t="str">
        <f t="shared" si="59"/>
        <v/>
      </c>
      <c r="T334" s="61" t="str">
        <f t="shared" si="60"/>
        <v/>
      </c>
      <c r="U334" s="58" t="str">
        <f t="shared" si="61"/>
        <v/>
      </c>
      <c r="W334" s="25" t="str">
        <f>IF(OR($P334="", NOT($U334="")), "", IF(COUNTIF($P$11:$P334, $P334)&gt;1, "", "X"))</f>
        <v/>
      </c>
      <c r="X334" s="25" t="str">
        <f t="shared" si="62"/>
        <v/>
      </c>
      <c r="Z334" s="25" t="str">
        <f t="shared" si="63"/>
        <v/>
      </c>
      <c r="AB334" s="25" t="str">
        <f>IF($B334="", "", IF(AND($B334&gt;='Client Report'!$BA$3, $B334&lt;='Client Report'!$BA$4), "X", ""))</f>
        <v/>
      </c>
      <c r="AC334" s="25" t="str">
        <f>IF($O334="", "", IF('Client Report'!$AG$3="", "X", IF(Expenses!$C334='Client Report'!$AG$3, "X", "")))</f>
        <v/>
      </c>
      <c r="AD334" s="66" t="str">
        <f t="shared" si="64"/>
        <v/>
      </c>
      <c r="AE334" s="25" t="str">
        <f>IF($AD334="", "", COUNTIF($AD$11:$AD$2510, "&lt;"&amp;$AD334)+1+COUNTIF($AD$11:$AD334, $AD334)-1)</f>
        <v/>
      </c>
      <c r="AF334" s="25" t="str">
        <f t="shared" si="65"/>
        <v/>
      </c>
    </row>
    <row r="335" spans="1:32" x14ac:dyDescent="0.25">
      <c r="A335" s="21"/>
      <c r="B335" s="80"/>
      <c r="C335" s="81"/>
      <c r="D335" s="82"/>
      <c r="E335" s="83"/>
      <c r="F335" s="83"/>
      <c r="G335" s="84"/>
      <c r="H335" s="85"/>
      <c r="I335" s="21"/>
      <c r="J335" s="39" t="str">
        <f t="shared" si="55"/>
        <v/>
      </c>
      <c r="K335" s="21"/>
      <c r="O335" s="25" t="str">
        <f t="shared" si="56"/>
        <v/>
      </c>
      <c r="P335" s="25" t="str">
        <f t="shared" si="57"/>
        <v/>
      </c>
      <c r="Q335" s="25" t="str">
        <f t="shared" si="58"/>
        <v/>
      </c>
      <c r="R335" s="25" t="str">
        <f>IF(COUNTIF($Q$11:$Q335, $Q335)&gt;1, "", $Q335)</f>
        <v/>
      </c>
      <c r="S335" s="58" t="str">
        <f t="shared" si="59"/>
        <v/>
      </c>
      <c r="T335" s="61" t="str">
        <f t="shared" si="60"/>
        <v/>
      </c>
      <c r="U335" s="58" t="str">
        <f t="shared" si="61"/>
        <v/>
      </c>
      <c r="W335" s="25" t="str">
        <f>IF(OR($P335="", NOT($U335="")), "", IF(COUNTIF($P$11:$P335, $P335)&gt;1, "", "X"))</f>
        <v/>
      </c>
      <c r="X335" s="25" t="str">
        <f t="shared" si="62"/>
        <v/>
      </c>
      <c r="Z335" s="25" t="str">
        <f t="shared" si="63"/>
        <v/>
      </c>
      <c r="AB335" s="25" t="str">
        <f>IF($B335="", "", IF(AND($B335&gt;='Client Report'!$BA$3, $B335&lt;='Client Report'!$BA$4), "X", ""))</f>
        <v/>
      </c>
      <c r="AC335" s="25" t="str">
        <f>IF($O335="", "", IF('Client Report'!$AG$3="", "X", IF(Expenses!$C335='Client Report'!$AG$3, "X", "")))</f>
        <v/>
      </c>
      <c r="AD335" s="66" t="str">
        <f t="shared" si="64"/>
        <v/>
      </c>
      <c r="AE335" s="25" t="str">
        <f>IF($AD335="", "", COUNTIF($AD$11:$AD$2510, "&lt;"&amp;$AD335)+1+COUNTIF($AD$11:$AD335, $AD335)-1)</f>
        <v/>
      </c>
      <c r="AF335" s="25" t="str">
        <f t="shared" si="65"/>
        <v/>
      </c>
    </row>
    <row r="336" spans="1:32" x14ac:dyDescent="0.25">
      <c r="A336" s="21"/>
      <c r="B336" s="80"/>
      <c r="C336" s="81"/>
      <c r="D336" s="82"/>
      <c r="E336" s="83"/>
      <c r="F336" s="83"/>
      <c r="G336" s="84"/>
      <c r="H336" s="85"/>
      <c r="I336" s="21"/>
      <c r="J336" s="39" t="str">
        <f t="shared" si="55"/>
        <v/>
      </c>
      <c r="K336" s="21"/>
      <c r="O336" s="25" t="str">
        <f t="shared" si="56"/>
        <v/>
      </c>
      <c r="P336" s="25" t="str">
        <f t="shared" si="57"/>
        <v/>
      </c>
      <c r="Q336" s="25" t="str">
        <f t="shared" si="58"/>
        <v/>
      </c>
      <c r="R336" s="25" t="str">
        <f>IF(COUNTIF($Q$11:$Q336, $Q336)&gt;1, "", $Q336)</f>
        <v/>
      </c>
      <c r="S336" s="58" t="str">
        <f t="shared" si="59"/>
        <v/>
      </c>
      <c r="T336" s="61" t="str">
        <f t="shared" si="60"/>
        <v/>
      </c>
      <c r="U336" s="58" t="str">
        <f t="shared" si="61"/>
        <v/>
      </c>
      <c r="W336" s="25" t="str">
        <f>IF(OR($P336="", NOT($U336="")), "", IF(COUNTIF($P$11:$P336, $P336)&gt;1, "", "X"))</f>
        <v/>
      </c>
      <c r="X336" s="25" t="str">
        <f t="shared" si="62"/>
        <v/>
      </c>
      <c r="Z336" s="25" t="str">
        <f t="shared" si="63"/>
        <v/>
      </c>
      <c r="AB336" s="25" t="str">
        <f>IF($B336="", "", IF(AND($B336&gt;='Client Report'!$BA$3, $B336&lt;='Client Report'!$BA$4), "X", ""))</f>
        <v/>
      </c>
      <c r="AC336" s="25" t="str">
        <f>IF($O336="", "", IF('Client Report'!$AG$3="", "X", IF(Expenses!$C336='Client Report'!$AG$3, "X", "")))</f>
        <v/>
      </c>
      <c r="AD336" s="66" t="str">
        <f t="shared" si="64"/>
        <v/>
      </c>
      <c r="AE336" s="25" t="str">
        <f>IF($AD336="", "", COUNTIF($AD$11:$AD$2510, "&lt;"&amp;$AD336)+1+COUNTIF($AD$11:$AD336, $AD336)-1)</f>
        <v/>
      </c>
      <c r="AF336" s="25" t="str">
        <f t="shared" si="65"/>
        <v/>
      </c>
    </row>
    <row r="337" spans="1:32" x14ac:dyDescent="0.25">
      <c r="A337" s="21"/>
      <c r="B337" s="80"/>
      <c r="C337" s="81"/>
      <c r="D337" s="82"/>
      <c r="E337" s="83"/>
      <c r="F337" s="83"/>
      <c r="G337" s="84"/>
      <c r="H337" s="85"/>
      <c r="I337" s="21"/>
      <c r="J337" s="39" t="str">
        <f t="shared" si="55"/>
        <v/>
      </c>
      <c r="K337" s="21"/>
      <c r="O337" s="25" t="str">
        <f t="shared" si="56"/>
        <v/>
      </c>
      <c r="P337" s="25" t="str">
        <f t="shared" si="57"/>
        <v/>
      </c>
      <c r="Q337" s="25" t="str">
        <f t="shared" si="58"/>
        <v/>
      </c>
      <c r="R337" s="25" t="str">
        <f>IF(COUNTIF($Q$11:$Q337, $Q337)&gt;1, "", $Q337)</f>
        <v/>
      </c>
      <c r="S337" s="58" t="str">
        <f t="shared" si="59"/>
        <v/>
      </c>
      <c r="T337" s="61" t="str">
        <f t="shared" si="60"/>
        <v/>
      </c>
      <c r="U337" s="58" t="str">
        <f t="shared" si="61"/>
        <v/>
      </c>
      <c r="W337" s="25" t="str">
        <f>IF(OR($P337="", NOT($U337="")), "", IF(COUNTIF($P$11:$P337, $P337)&gt;1, "", "X"))</f>
        <v/>
      </c>
      <c r="X337" s="25" t="str">
        <f t="shared" si="62"/>
        <v/>
      </c>
      <c r="Z337" s="25" t="str">
        <f t="shared" si="63"/>
        <v/>
      </c>
      <c r="AB337" s="25" t="str">
        <f>IF($B337="", "", IF(AND($B337&gt;='Client Report'!$BA$3, $B337&lt;='Client Report'!$BA$4), "X", ""))</f>
        <v/>
      </c>
      <c r="AC337" s="25" t="str">
        <f>IF($O337="", "", IF('Client Report'!$AG$3="", "X", IF(Expenses!$C337='Client Report'!$AG$3, "X", "")))</f>
        <v/>
      </c>
      <c r="AD337" s="66" t="str">
        <f t="shared" si="64"/>
        <v/>
      </c>
      <c r="AE337" s="25" t="str">
        <f>IF($AD337="", "", COUNTIF($AD$11:$AD$2510, "&lt;"&amp;$AD337)+1+COUNTIF($AD$11:$AD337, $AD337)-1)</f>
        <v/>
      </c>
      <c r="AF337" s="25" t="str">
        <f t="shared" si="65"/>
        <v/>
      </c>
    </row>
    <row r="338" spans="1:32" x14ac:dyDescent="0.25">
      <c r="A338" s="21"/>
      <c r="B338" s="80"/>
      <c r="C338" s="81"/>
      <c r="D338" s="82"/>
      <c r="E338" s="83"/>
      <c r="F338" s="83"/>
      <c r="G338" s="84"/>
      <c r="H338" s="85"/>
      <c r="I338" s="21"/>
      <c r="J338" s="39" t="str">
        <f t="shared" si="55"/>
        <v/>
      </c>
      <c r="K338" s="21"/>
      <c r="O338" s="25" t="str">
        <f t="shared" si="56"/>
        <v/>
      </c>
      <c r="P338" s="25" t="str">
        <f t="shared" si="57"/>
        <v/>
      </c>
      <c r="Q338" s="25" t="str">
        <f t="shared" si="58"/>
        <v/>
      </c>
      <c r="R338" s="25" t="str">
        <f>IF(COUNTIF($Q$11:$Q338, $Q338)&gt;1, "", $Q338)</f>
        <v/>
      </c>
      <c r="S338" s="58" t="str">
        <f t="shared" si="59"/>
        <v/>
      </c>
      <c r="T338" s="61" t="str">
        <f t="shared" si="60"/>
        <v/>
      </c>
      <c r="U338" s="58" t="str">
        <f t="shared" si="61"/>
        <v/>
      </c>
      <c r="W338" s="25" t="str">
        <f>IF(OR($P338="", NOT($U338="")), "", IF(COUNTIF($P$11:$P338, $P338)&gt;1, "", "X"))</f>
        <v/>
      </c>
      <c r="X338" s="25" t="str">
        <f t="shared" si="62"/>
        <v/>
      </c>
      <c r="Z338" s="25" t="str">
        <f t="shared" si="63"/>
        <v/>
      </c>
      <c r="AB338" s="25" t="str">
        <f>IF($B338="", "", IF(AND($B338&gt;='Client Report'!$BA$3, $B338&lt;='Client Report'!$BA$4), "X", ""))</f>
        <v/>
      </c>
      <c r="AC338" s="25" t="str">
        <f>IF($O338="", "", IF('Client Report'!$AG$3="", "X", IF(Expenses!$C338='Client Report'!$AG$3, "X", "")))</f>
        <v/>
      </c>
      <c r="AD338" s="66" t="str">
        <f t="shared" si="64"/>
        <v/>
      </c>
      <c r="AE338" s="25" t="str">
        <f>IF($AD338="", "", COUNTIF($AD$11:$AD$2510, "&lt;"&amp;$AD338)+1+COUNTIF($AD$11:$AD338, $AD338)-1)</f>
        <v/>
      </c>
      <c r="AF338" s="25" t="str">
        <f t="shared" si="65"/>
        <v/>
      </c>
    </row>
    <row r="339" spans="1:32" x14ac:dyDescent="0.25">
      <c r="A339" s="21"/>
      <c r="B339" s="80"/>
      <c r="C339" s="81"/>
      <c r="D339" s="82"/>
      <c r="E339" s="83"/>
      <c r="F339" s="83"/>
      <c r="G339" s="84"/>
      <c r="H339" s="85"/>
      <c r="I339" s="21"/>
      <c r="J339" s="39" t="str">
        <f t="shared" si="55"/>
        <v/>
      </c>
      <c r="K339" s="21"/>
      <c r="O339" s="25" t="str">
        <f t="shared" si="56"/>
        <v/>
      </c>
      <c r="P339" s="25" t="str">
        <f t="shared" si="57"/>
        <v/>
      </c>
      <c r="Q339" s="25" t="str">
        <f t="shared" si="58"/>
        <v/>
      </c>
      <c r="R339" s="25" t="str">
        <f>IF(COUNTIF($Q$11:$Q339, $Q339)&gt;1, "", $Q339)</f>
        <v/>
      </c>
      <c r="S339" s="58" t="str">
        <f t="shared" si="59"/>
        <v/>
      </c>
      <c r="T339" s="61" t="str">
        <f t="shared" si="60"/>
        <v/>
      </c>
      <c r="U339" s="58" t="str">
        <f t="shared" si="61"/>
        <v/>
      </c>
      <c r="W339" s="25" t="str">
        <f>IF(OR($P339="", NOT($U339="")), "", IF(COUNTIF($P$11:$P339, $P339)&gt;1, "", "X"))</f>
        <v/>
      </c>
      <c r="X339" s="25" t="str">
        <f t="shared" si="62"/>
        <v/>
      </c>
      <c r="Z339" s="25" t="str">
        <f t="shared" si="63"/>
        <v/>
      </c>
      <c r="AB339" s="25" t="str">
        <f>IF($B339="", "", IF(AND($B339&gt;='Client Report'!$BA$3, $B339&lt;='Client Report'!$BA$4), "X", ""))</f>
        <v/>
      </c>
      <c r="AC339" s="25" t="str">
        <f>IF($O339="", "", IF('Client Report'!$AG$3="", "X", IF(Expenses!$C339='Client Report'!$AG$3, "X", "")))</f>
        <v/>
      </c>
      <c r="AD339" s="66" t="str">
        <f t="shared" si="64"/>
        <v/>
      </c>
      <c r="AE339" s="25" t="str">
        <f>IF($AD339="", "", COUNTIF($AD$11:$AD$2510, "&lt;"&amp;$AD339)+1+COUNTIF($AD$11:$AD339, $AD339)-1)</f>
        <v/>
      </c>
      <c r="AF339" s="25" t="str">
        <f t="shared" si="65"/>
        <v/>
      </c>
    </row>
    <row r="340" spans="1:32" x14ac:dyDescent="0.25">
      <c r="A340" s="21"/>
      <c r="B340" s="80"/>
      <c r="C340" s="81"/>
      <c r="D340" s="82"/>
      <c r="E340" s="83"/>
      <c r="F340" s="83"/>
      <c r="G340" s="84"/>
      <c r="H340" s="85"/>
      <c r="I340" s="21"/>
      <c r="J340" s="39" t="str">
        <f t="shared" si="55"/>
        <v/>
      </c>
      <c r="K340" s="21"/>
      <c r="O340" s="25" t="str">
        <f t="shared" si="56"/>
        <v/>
      </c>
      <c r="P340" s="25" t="str">
        <f t="shared" si="57"/>
        <v/>
      </c>
      <c r="Q340" s="25" t="str">
        <f t="shared" si="58"/>
        <v/>
      </c>
      <c r="R340" s="25" t="str">
        <f>IF(COUNTIF($Q$11:$Q340, $Q340)&gt;1, "", $Q340)</f>
        <v/>
      </c>
      <c r="S340" s="58" t="str">
        <f t="shared" si="59"/>
        <v/>
      </c>
      <c r="T340" s="61" t="str">
        <f t="shared" si="60"/>
        <v/>
      </c>
      <c r="U340" s="58" t="str">
        <f t="shared" si="61"/>
        <v/>
      </c>
      <c r="W340" s="25" t="str">
        <f>IF(OR($P340="", NOT($U340="")), "", IF(COUNTIF($P$11:$P340, $P340)&gt;1, "", "X"))</f>
        <v/>
      </c>
      <c r="X340" s="25" t="str">
        <f t="shared" si="62"/>
        <v/>
      </c>
      <c r="Z340" s="25" t="str">
        <f t="shared" si="63"/>
        <v/>
      </c>
      <c r="AB340" s="25" t="str">
        <f>IF($B340="", "", IF(AND($B340&gt;='Client Report'!$BA$3, $B340&lt;='Client Report'!$BA$4), "X", ""))</f>
        <v/>
      </c>
      <c r="AC340" s="25" t="str">
        <f>IF($O340="", "", IF('Client Report'!$AG$3="", "X", IF(Expenses!$C340='Client Report'!$AG$3, "X", "")))</f>
        <v/>
      </c>
      <c r="AD340" s="66" t="str">
        <f t="shared" si="64"/>
        <v/>
      </c>
      <c r="AE340" s="25" t="str">
        <f>IF($AD340="", "", COUNTIF($AD$11:$AD$2510, "&lt;"&amp;$AD340)+1+COUNTIF($AD$11:$AD340, $AD340)-1)</f>
        <v/>
      </c>
      <c r="AF340" s="25" t="str">
        <f t="shared" si="65"/>
        <v/>
      </c>
    </row>
    <row r="341" spans="1:32" x14ac:dyDescent="0.25">
      <c r="A341" s="21"/>
      <c r="B341" s="80"/>
      <c r="C341" s="81"/>
      <c r="D341" s="82"/>
      <c r="E341" s="83"/>
      <c r="F341" s="83"/>
      <c r="G341" s="84"/>
      <c r="H341" s="85"/>
      <c r="I341" s="21"/>
      <c r="J341" s="39" t="str">
        <f t="shared" si="55"/>
        <v/>
      </c>
      <c r="K341" s="21"/>
      <c r="O341" s="25" t="str">
        <f t="shared" si="56"/>
        <v/>
      </c>
      <c r="P341" s="25" t="str">
        <f t="shared" si="57"/>
        <v/>
      </c>
      <c r="Q341" s="25" t="str">
        <f t="shared" si="58"/>
        <v/>
      </c>
      <c r="R341" s="25" t="str">
        <f>IF(COUNTIF($Q$11:$Q341, $Q341)&gt;1, "", $Q341)</f>
        <v/>
      </c>
      <c r="S341" s="58" t="str">
        <f t="shared" si="59"/>
        <v/>
      </c>
      <c r="T341" s="61" t="str">
        <f t="shared" si="60"/>
        <v/>
      </c>
      <c r="U341" s="58" t="str">
        <f t="shared" si="61"/>
        <v/>
      </c>
      <c r="W341" s="25" t="str">
        <f>IF(OR($P341="", NOT($U341="")), "", IF(COUNTIF($P$11:$P341, $P341)&gt;1, "", "X"))</f>
        <v/>
      </c>
      <c r="X341" s="25" t="str">
        <f t="shared" si="62"/>
        <v/>
      </c>
      <c r="Z341" s="25" t="str">
        <f t="shared" si="63"/>
        <v/>
      </c>
      <c r="AB341" s="25" t="str">
        <f>IF($B341="", "", IF(AND($B341&gt;='Client Report'!$BA$3, $B341&lt;='Client Report'!$BA$4), "X", ""))</f>
        <v/>
      </c>
      <c r="AC341" s="25" t="str">
        <f>IF($O341="", "", IF('Client Report'!$AG$3="", "X", IF(Expenses!$C341='Client Report'!$AG$3, "X", "")))</f>
        <v/>
      </c>
      <c r="AD341" s="66" t="str">
        <f t="shared" si="64"/>
        <v/>
      </c>
      <c r="AE341" s="25" t="str">
        <f>IF($AD341="", "", COUNTIF($AD$11:$AD$2510, "&lt;"&amp;$AD341)+1+COUNTIF($AD$11:$AD341, $AD341)-1)</f>
        <v/>
      </c>
      <c r="AF341" s="25" t="str">
        <f t="shared" si="65"/>
        <v/>
      </c>
    </row>
    <row r="342" spans="1:32" x14ac:dyDescent="0.25">
      <c r="A342" s="21"/>
      <c r="B342" s="80"/>
      <c r="C342" s="81"/>
      <c r="D342" s="82"/>
      <c r="E342" s="83"/>
      <c r="F342" s="83"/>
      <c r="G342" s="84"/>
      <c r="H342" s="85"/>
      <c r="I342" s="21"/>
      <c r="J342" s="39" t="str">
        <f t="shared" si="55"/>
        <v/>
      </c>
      <c r="K342" s="21"/>
      <c r="O342" s="25" t="str">
        <f t="shared" si="56"/>
        <v/>
      </c>
      <c r="P342" s="25" t="str">
        <f t="shared" si="57"/>
        <v/>
      </c>
      <c r="Q342" s="25" t="str">
        <f t="shared" si="58"/>
        <v/>
      </c>
      <c r="R342" s="25" t="str">
        <f>IF(COUNTIF($Q$11:$Q342, $Q342)&gt;1, "", $Q342)</f>
        <v/>
      </c>
      <c r="S342" s="58" t="str">
        <f t="shared" si="59"/>
        <v/>
      </c>
      <c r="T342" s="61" t="str">
        <f t="shared" si="60"/>
        <v/>
      </c>
      <c r="U342" s="58" t="str">
        <f t="shared" si="61"/>
        <v/>
      </c>
      <c r="W342" s="25" t="str">
        <f>IF(OR($P342="", NOT($U342="")), "", IF(COUNTIF($P$11:$P342, $P342)&gt;1, "", "X"))</f>
        <v/>
      </c>
      <c r="X342" s="25" t="str">
        <f t="shared" si="62"/>
        <v/>
      </c>
      <c r="Z342" s="25" t="str">
        <f t="shared" si="63"/>
        <v/>
      </c>
      <c r="AB342" s="25" t="str">
        <f>IF($B342="", "", IF(AND($B342&gt;='Client Report'!$BA$3, $B342&lt;='Client Report'!$BA$4), "X", ""))</f>
        <v/>
      </c>
      <c r="AC342" s="25" t="str">
        <f>IF($O342="", "", IF('Client Report'!$AG$3="", "X", IF(Expenses!$C342='Client Report'!$AG$3, "X", "")))</f>
        <v/>
      </c>
      <c r="AD342" s="66" t="str">
        <f t="shared" si="64"/>
        <v/>
      </c>
      <c r="AE342" s="25" t="str">
        <f>IF($AD342="", "", COUNTIF($AD$11:$AD$2510, "&lt;"&amp;$AD342)+1+COUNTIF($AD$11:$AD342, $AD342)-1)</f>
        <v/>
      </c>
      <c r="AF342" s="25" t="str">
        <f t="shared" si="65"/>
        <v/>
      </c>
    </row>
    <row r="343" spans="1:32" x14ac:dyDescent="0.25">
      <c r="A343" s="21"/>
      <c r="B343" s="80"/>
      <c r="C343" s="81"/>
      <c r="D343" s="82"/>
      <c r="E343" s="83"/>
      <c r="F343" s="83"/>
      <c r="G343" s="84"/>
      <c r="H343" s="85"/>
      <c r="I343" s="21"/>
      <c r="J343" s="39" t="str">
        <f t="shared" si="55"/>
        <v/>
      </c>
      <c r="K343" s="21"/>
      <c r="O343" s="25" t="str">
        <f t="shared" si="56"/>
        <v/>
      </c>
      <c r="P343" s="25" t="str">
        <f t="shared" si="57"/>
        <v/>
      </c>
      <c r="Q343" s="25" t="str">
        <f t="shared" si="58"/>
        <v/>
      </c>
      <c r="R343" s="25" t="str">
        <f>IF(COUNTIF($Q$11:$Q343, $Q343)&gt;1, "", $Q343)</f>
        <v/>
      </c>
      <c r="S343" s="58" t="str">
        <f t="shared" si="59"/>
        <v/>
      </c>
      <c r="T343" s="61" t="str">
        <f t="shared" si="60"/>
        <v/>
      </c>
      <c r="U343" s="58" t="str">
        <f t="shared" si="61"/>
        <v/>
      </c>
      <c r="W343" s="25" t="str">
        <f>IF(OR($P343="", NOT($U343="")), "", IF(COUNTIF($P$11:$P343, $P343)&gt;1, "", "X"))</f>
        <v/>
      </c>
      <c r="X343" s="25" t="str">
        <f t="shared" si="62"/>
        <v/>
      </c>
      <c r="Z343" s="25" t="str">
        <f t="shared" si="63"/>
        <v/>
      </c>
      <c r="AB343" s="25" t="str">
        <f>IF($B343="", "", IF(AND($B343&gt;='Client Report'!$BA$3, $B343&lt;='Client Report'!$BA$4), "X", ""))</f>
        <v/>
      </c>
      <c r="AC343" s="25" t="str">
        <f>IF($O343="", "", IF('Client Report'!$AG$3="", "X", IF(Expenses!$C343='Client Report'!$AG$3, "X", "")))</f>
        <v/>
      </c>
      <c r="AD343" s="66" t="str">
        <f t="shared" si="64"/>
        <v/>
      </c>
      <c r="AE343" s="25" t="str">
        <f>IF($AD343="", "", COUNTIF($AD$11:$AD$2510, "&lt;"&amp;$AD343)+1+COUNTIF($AD$11:$AD343, $AD343)-1)</f>
        <v/>
      </c>
      <c r="AF343" s="25" t="str">
        <f t="shared" si="65"/>
        <v/>
      </c>
    </row>
    <row r="344" spans="1:32" x14ac:dyDescent="0.25">
      <c r="A344" s="21"/>
      <c r="B344" s="80"/>
      <c r="C344" s="81"/>
      <c r="D344" s="82"/>
      <c r="E344" s="83"/>
      <c r="F344" s="83"/>
      <c r="G344" s="84"/>
      <c r="H344" s="85"/>
      <c r="I344" s="21"/>
      <c r="J344" s="39" t="str">
        <f t="shared" si="55"/>
        <v/>
      </c>
      <c r="K344" s="21"/>
      <c r="O344" s="25" t="str">
        <f t="shared" si="56"/>
        <v/>
      </c>
      <c r="P344" s="25" t="str">
        <f t="shared" si="57"/>
        <v/>
      </c>
      <c r="Q344" s="25" t="str">
        <f t="shared" si="58"/>
        <v/>
      </c>
      <c r="R344" s="25" t="str">
        <f>IF(COUNTIF($Q$11:$Q344, $Q344)&gt;1, "", $Q344)</f>
        <v/>
      </c>
      <c r="S344" s="58" t="str">
        <f t="shared" si="59"/>
        <v/>
      </c>
      <c r="T344" s="61" t="str">
        <f t="shared" si="60"/>
        <v/>
      </c>
      <c r="U344" s="58" t="str">
        <f t="shared" si="61"/>
        <v/>
      </c>
      <c r="W344" s="25" t="str">
        <f>IF(OR($P344="", NOT($U344="")), "", IF(COUNTIF($P$11:$P344, $P344)&gt;1, "", "X"))</f>
        <v/>
      </c>
      <c r="X344" s="25" t="str">
        <f t="shared" si="62"/>
        <v/>
      </c>
      <c r="Z344" s="25" t="str">
        <f t="shared" si="63"/>
        <v/>
      </c>
      <c r="AB344" s="25" t="str">
        <f>IF($B344="", "", IF(AND($B344&gt;='Client Report'!$BA$3, $B344&lt;='Client Report'!$BA$4), "X", ""))</f>
        <v/>
      </c>
      <c r="AC344" s="25" t="str">
        <f>IF($O344="", "", IF('Client Report'!$AG$3="", "X", IF(Expenses!$C344='Client Report'!$AG$3, "X", "")))</f>
        <v/>
      </c>
      <c r="AD344" s="66" t="str">
        <f t="shared" si="64"/>
        <v/>
      </c>
      <c r="AE344" s="25" t="str">
        <f>IF($AD344="", "", COUNTIF($AD$11:$AD$2510, "&lt;"&amp;$AD344)+1+COUNTIF($AD$11:$AD344, $AD344)-1)</f>
        <v/>
      </c>
      <c r="AF344" s="25" t="str">
        <f t="shared" si="65"/>
        <v/>
      </c>
    </row>
    <row r="345" spans="1:32" x14ac:dyDescent="0.25">
      <c r="A345" s="21"/>
      <c r="B345" s="80"/>
      <c r="C345" s="81"/>
      <c r="D345" s="82"/>
      <c r="E345" s="83"/>
      <c r="F345" s="83"/>
      <c r="G345" s="84"/>
      <c r="H345" s="85"/>
      <c r="I345" s="21"/>
      <c r="J345" s="39" t="str">
        <f t="shared" si="55"/>
        <v/>
      </c>
      <c r="K345" s="21"/>
      <c r="O345" s="25" t="str">
        <f t="shared" si="56"/>
        <v/>
      </c>
      <c r="P345" s="25" t="str">
        <f t="shared" si="57"/>
        <v/>
      </c>
      <c r="Q345" s="25" t="str">
        <f t="shared" si="58"/>
        <v/>
      </c>
      <c r="R345" s="25" t="str">
        <f>IF(COUNTIF($Q$11:$Q345, $Q345)&gt;1, "", $Q345)</f>
        <v/>
      </c>
      <c r="S345" s="58" t="str">
        <f t="shared" si="59"/>
        <v/>
      </c>
      <c r="T345" s="61" t="str">
        <f t="shared" si="60"/>
        <v/>
      </c>
      <c r="U345" s="58" t="str">
        <f t="shared" si="61"/>
        <v/>
      </c>
      <c r="W345" s="25" t="str">
        <f>IF(OR($P345="", NOT($U345="")), "", IF(COUNTIF($P$11:$P345, $P345)&gt;1, "", "X"))</f>
        <v/>
      </c>
      <c r="X345" s="25" t="str">
        <f t="shared" si="62"/>
        <v/>
      </c>
      <c r="Z345" s="25" t="str">
        <f t="shared" si="63"/>
        <v/>
      </c>
      <c r="AB345" s="25" t="str">
        <f>IF($B345="", "", IF(AND($B345&gt;='Client Report'!$BA$3, $B345&lt;='Client Report'!$BA$4), "X", ""))</f>
        <v/>
      </c>
      <c r="AC345" s="25" t="str">
        <f>IF($O345="", "", IF('Client Report'!$AG$3="", "X", IF(Expenses!$C345='Client Report'!$AG$3, "X", "")))</f>
        <v/>
      </c>
      <c r="AD345" s="66" t="str">
        <f t="shared" si="64"/>
        <v/>
      </c>
      <c r="AE345" s="25" t="str">
        <f>IF($AD345="", "", COUNTIF($AD$11:$AD$2510, "&lt;"&amp;$AD345)+1+COUNTIF($AD$11:$AD345, $AD345)-1)</f>
        <v/>
      </c>
      <c r="AF345" s="25" t="str">
        <f t="shared" si="65"/>
        <v/>
      </c>
    </row>
    <row r="346" spans="1:32" x14ac:dyDescent="0.25">
      <c r="A346" s="21"/>
      <c r="B346" s="80"/>
      <c r="C346" s="81"/>
      <c r="D346" s="82"/>
      <c r="E346" s="83"/>
      <c r="F346" s="83"/>
      <c r="G346" s="84"/>
      <c r="H346" s="85"/>
      <c r="I346" s="21"/>
      <c r="J346" s="39" t="str">
        <f t="shared" si="55"/>
        <v/>
      </c>
      <c r="K346" s="21"/>
      <c r="O346" s="25" t="str">
        <f t="shared" si="56"/>
        <v/>
      </c>
      <c r="P346" s="25" t="str">
        <f t="shared" si="57"/>
        <v/>
      </c>
      <c r="Q346" s="25" t="str">
        <f t="shared" si="58"/>
        <v/>
      </c>
      <c r="R346" s="25" t="str">
        <f>IF(COUNTIF($Q$11:$Q346, $Q346)&gt;1, "", $Q346)</f>
        <v/>
      </c>
      <c r="S346" s="58" t="str">
        <f t="shared" si="59"/>
        <v/>
      </c>
      <c r="T346" s="61" t="str">
        <f t="shared" si="60"/>
        <v/>
      </c>
      <c r="U346" s="58" t="str">
        <f t="shared" si="61"/>
        <v/>
      </c>
      <c r="W346" s="25" t="str">
        <f>IF(OR($P346="", NOT($U346="")), "", IF(COUNTIF($P$11:$P346, $P346)&gt;1, "", "X"))</f>
        <v/>
      </c>
      <c r="X346" s="25" t="str">
        <f t="shared" si="62"/>
        <v/>
      </c>
      <c r="Z346" s="25" t="str">
        <f t="shared" si="63"/>
        <v/>
      </c>
      <c r="AB346" s="25" t="str">
        <f>IF($B346="", "", IF(AND($B346&gt;='Client Report'!$BA$3, $B346&lt;='Client Report'!$BA$4), "X", ""))</f>
        <v/>
      </c>
      <c r="AC346" s="25" t="str">
        <f>IF($O346="", "", IF('Client Report'!$AG$3="", "X", IF(Expenses!$C346='Client Report'!$AG$3, "X", "")))</f>
        <v/>
      </c>
      <c r="AD346" s="66" t="str">
        <f t="shared" si="64"/>
        <v/>
      </c>
      <c r="AE346" s="25" t="str">
        <f>IF($AD346="", "", COUNTIF($AD$11:$AD$2510, "&lt;"&amp;$AD346)+1+COUNTIF($AD$11:$AD346, $AD346)-1)</f>
        <v/>
      </c>
      <c r="AF346" s="25" t="str">
        <f t="shared" si="65"/>
        <v/>
      </c>
    </row>
    <row r="347" spans="1:32" x14ac:dyDescent="0.25">
      <c r="A347" s="21"/>
      <c r="B347" s="80"/>
      <c r="C347" s="81"/>
      <c r="D347" s="82"/>
      <c r="E347" s="83"/>
      <c r="F347" s="83"/>
      <c r="G347" s="84"/>
      <c r="H347" s="85"/>
      <c r="I347" s="21"/>
      <c r="J347" s="39" t="str">
        <f t="shared" si="55"/>
        <v/>
      </c>
      <c r="K347" s="21"/>
      <c r="O347" s="25" t="str">
        <f t="shared" si="56"/>
        <v/>
      </c>
      <c r="P347" s="25" t="str">
        <f t="shared" si="57"/>
        <v/>
      </c>
      <c r="Q347" s="25" t="str">
        <f t="shared" si="58"/>
        <v/>
      </c>
      <c r="R347" s="25" t="str">
        <f>IF(COUNTIF($Q$11:$Q347, $Q347)&gt;1, "", $Q347)</f>
        <v/>
      </c>
      <c r="S347" s="58" t="str">
        <f t="shared" si="59"/>
        <v/>
      </c>
      <c r="T347" s="61" t="str">
        <f t="shared" si="60"/>
        <v/>
      </c>
      <c r="U347" s="58" t="str">
        <f t="shared" si="61"/>
        <v/>
      </c>
      <c r="W347" s="25" t="str">
        <f>IF(OR($P347="", NOT($U347="")), "", IF(COUNTIF($P$11:$P347, $P347)&gt;1, "", "X"))</f>
        <v/>
      </c>
      <c r="X347" s="25" t="str">
        <f t="shared" si="62"/>
        <v/>
      </c>
      <c r="Z347" s="25" t="str">
        <f t="shared" si="63"/>
        <v/>
      </c>
      <c r="AB347" s="25" t="str">
        <f>IF($B347="", "", IF(AND($B347&gt;='Client Report'!$BA$3, $B347&lt;='Client Report'!$BA$4), "X", ""))</f>
        <v/>
      </c>
      <c r="AC347" s="25" t="str">
        <f>IF($O347="", "", IF('Client Report'!$AG$3="", "X", IF(Expenses!$C347='Client Report'!$AG$3, "X", "")))</f>
        <v/>
      </c>
      <c r="AD347" s="66" t="str">
        <f t="shared" si="64"/>
        <v/>
      </c>
      <c r="AE347" s="25" t="str">
        <f>IF($AD347="", "", COUNTIF($AD$11:$AD$2510, "&lt;"&amp;$AD347)+1+COUNTIF($AD$11:$AD347, $AD347)-1)</f>
        <v/>
      </c>
      <c r="AF347" s="25" t="str">
        <f t="shared" si="65"/>
        <v/>
      </c>
    </row>
    <row r="348" spans="1:32" x14ac:dyDescent="0.25">
      <c r="A348" s="21"/>
      <c r="B348" s="80"/>
      <c r="C348" s="81"/>
      <c r="D348" s="82"/>
      <c r="E348" s="83"/>
      <c r="F348" s="83"/>
      <c r="G348" s="84"/>
      <c r="H348" s="85"/>
      <c r="I348" s="21"/>
      <c r="J348" s="39" t="str">
        <f t="shared" si="55"/>
        <v/>
      </c>
      <c r="K348" s="21"/>
      <c r="O348" s="25" t="str">
        <f t="shared" si="56"/>
        <v/>
      </c>
      <c r="P348" s="25" t="str">
        <f t="shared" si="57"/>
        <v/>
      </c>
      <c r="Q348" s="25" t="str">
        <f t="shared" si="58"/>
        <v/>
      </c>
      <c r="R348" s="25" t="str">
        <f>IF(COUNTIF($Q$11:$Q348, $Q348)&gt;1, "", $Q348)</f>
        <v/>
      </c>
      <c r="S348" s="58" t="str">
        <f t="shared" si="59"/>
        <v/>
      </c>
      <c r="T348" s="61" t="str">
        <f t="shared" si="60"/>
        <v/>
      </c>
      <c r="U348" s="58" t="str">
        <f t="shared" si="61"/>
        <v/>
      </c>
      <c r="W348" s="25" t="str">
        <f>IF(OR($P348="", NOT($U348="")), "", IF(COUNTIF($P$11:$P348, $P348)&gt;1, "", "X"))</f>
        <v/>
      </c>
      <c r="X348" s="25" t="str">
        <f t="shared" si="62"/>
        <v/>
      </c>
      <c r="Z348" s="25" t="str">
        <f t="shared" si="63"/>
        <v/>
      </c>
      <c r="AB348" s="25" t="str">
        <f>IF($B348="", "", IF(AND($B348&gt;='Client Report'!$BA$3, $B348&lt;='Client Report'!$BA$4), "X", ""))</f>
        <v/>
      </c>
      <c r="AC348" s="25" t="str">
        <f>IF($O348="", "", IF('Client Report'!$AG$3="", "X", IF(Expenses!$C348='Client Report'!$AG$3, "X", "")))</f>
        <v/>
      </c>
      <c r="AD348" s="66" t="str">
        <f t="shared" si="64"/>
        <v/>
      </c>
      <c r="AE348" s="25" t="str">
        <f>IF($AD348="", "", COUNTIF($AD$11:$AD$2510, "&lt;"&amp;$AD348)+1+COUNTIF($AD$11:$AD348, $AD348)-1)</f>
        <v/>
      </c>
      <c r="AF348" s="25" t="str">
        <f t="shared" si="65"/>
        <v/>
      </c>
    </row>
    <row r="349" spans="1:32" x14ac:dyDescent="0.25">
      <c r="A349" s="21"/>
      <c r="B349" s="80"/>
      <c r="C349" s="81"/>
      <c r="D349" s="82"/>
      <c r="E349" s="83"/>
      <c r="F349" s="83"/>
      <c r="G349" s="84"/>
      <c r="H349" s="85"/>
      <c r="I349" s="21"/>
      <c r="J349" s="39" t="str">
        <f t="shared" si="55"/>
        <v/>
      </c>
      <c r="K349" s="21"/>
      <c r="O349" s="25" t="str">
        <f t="shared" si="56"/>
        <v/>
      </c>
      <c r="P349" s="25" t="str">
        <f t="shared" si="57"/>
        <v/>
      </c>
      <c r="Q349" s="25" t="str">
        <f t="shared" si="58"/>
        <v/>
      </c>
      <c r="R349" s="25" t="str">
        <f>IF(COUNTIF($Q$11:$Q349, $Q349)&gt;1, "", $Q349)</f>
        <v/>
      </c>
      <c r="S349" s="58" t="str">
        <f t="shared" si="59"/>
        <v/>
      </c>
      <c r="T349" s="61" t="str">
        <f t="shared" si="60"/>
        <v/>
      </c>
      <c r="U349" s="58" t="str">
        <f t="shared" si="61"/>
        <v/>
      </c>
      <c r="W349" s="25" t="str">
        <f>IF(OR($P349="", NOT($U349="")), "", IF(COUNTIF($P$11:$P349, $P349)&gt;1, "", "X"))</f>
        <v/>
      </c>
      <c r="X349" s="25" t="str">
        <f t="shared" si="62"/>
        <v/>
      </c>
      <c r="Z349" s="25" t="str">
        <f t="shared" si="63"/>
        <v/>
      </c>
      <c r="AB349" s="25" t="str">
        <f>IF($B349="", "", IF(AND($B349&gt;='Client Report'!$BA$3, $B349&lt;='Client Report'!$BA$4), "X", ""))</f>
        <v/>
      </c>
      <c r="AC349" s="25" t="str">
        <f>IF($O349="", "", IF('Client Report'!$AG$3="", "X", IF(Expenses!$C349='Client Report'!$AG$3, "X", "")))</f>
        <v/>
      </c>
      <c r="AD349" s="66" t="str">
        <f t="shared" si="64"/>
        <v/>
      </c>
      <c r="AE349" s="25" t="str">
        <f>IF($AD349="", "", COUNTIF($AD$11:$AD$2510, "&lt;"&amp;$AD349)+1+COUNTIF($AD$11:$AD349, $AD349)-1)</f>
        <v/>
      </c>
      <c r="AF349" s="25" t="str">
        <f t="shared" si="65"/>
        <v/>
      </c>
    </row>
    <row r="350" spans="1:32" x14ac:dyDescent="0.25">
      <c r="A350" s="21"/>
      <c r="B350" s="80"/>
      <c r="C350" s="81"/>
      <c r="D350" s="82"/>
      <c r="E350" s="83"/>
      <c r="F350" s="83"/>
      <c r="G350" s="84"/>
      <c r="H350" s="85"/>
      <c r="I350" s="21"/>
      <c r="J350" s="39" t="str">
        <f t="shared" si="55"/>
        <v/>
      </c>
      <c r="K350" s="21"/>
      <c r="O350" s="25" t="str">
        <f t="shared" si="56"/>
        <v/>
      </c>
      <c r="P350" s="25" t="str">
        <f t="shared" si="57"/>
        <v/>
      </c>
      <c r="Q350" s="25" t="str">
        <f t="shared" si="58"/>
        <v/>
      </c>
      <c r="R350" s="25" t="str">
        <f>IF(COUNTIF($Q$11:$Q350, $Q350)&gt;1, "", $Q350)</f>
        <v/>
      </c>
      <c r="S350" s="58" t="str">
        <f t="shared" si="59"/>
        <v/>
      </c>
      <c r="T350" s="61" t="str">
        <f t="shared" si="60"/>
        <v/>
      </c>
      <c r="U350" s="58" t="str">
        <f t="shared" si="61"/>
        <v/>
      </c>
      <c r="W350" s="25" t="str">
        <f>IF(OR($P350="", NOT($U350="")), "", IF(COUNTIF($P$11:$P350, $P350)&gt;1, "", "X"))</f>
        <v/>
      </c>
      <c r="X350" s="25" t="str">
        <f t="shared" si="62"/>
        <v/>
      </c>
      <c r="Z350" s="25" t="str">
        <f t="shared" si="63"/>
        <v/>
      </c>
      <c r="AB350" s="25" t="str">
        <f>IF($B350="", "", IF(AND($B350&gt;='Client Report'!$BA$3, $B350&lt;='Client Report'!$BA$4), "X", ""))</f>
        <v/>
      </c>
      <c r="AC350" s="25" t="str">
        <f>IF($O350="", "", IF('Client Report'!$AG$3="", "X", IF(Expenses!$C350='Client Report'!$AG$3, "X", "")))</f>
        <v/>
      </c>
      <c r="AD350" s="66" t="str">
        <f t="shared" si="64"/>
        <v/>
      </c>
      <c r="AE350" s="25" t="str">
        <f>IF($AD350="", "", COUNTIF($AD$11:$AD$2510, "&lt;"&amp;$AD350)+1+COUNTIF($AD$11:$AD350, $AD350)-1)</f>
        <v/>
      </c>
      <c r="AF350" s="25" t="str">
        <f t="shared" si="65"/>
        <v/>
      </c>
    </row>
    <row r="351" spans="1:32" x14ac:dyDescent="0.25">
      <c r="A351" s="21"/>
      <c r="B351" s="80"/>
      <c r="C351" s="81"/>
      <c r="D351" s="82"/>
      <c r="E351" s="83"/>
      <c r="F351" s="83"/>
      <c r="G351" s="84"/>
      <c r="H351" s="85"/>
      <c r="I351" s="21"/>
      <c r="J351" s="39" t="str">
        <f t="shared" si="55"/>
        <v/>
      </c>
      <c r="K351" s="21"/>
      <c r="O351" s="25" t="str">
        <f t="shared" si="56"/>
        <v/>
      </c>
      <c r="P351" s="25" t="str">
        <f t="shared" si="57"/>
        <v/>
      </c>
      <c r="Q351" s="25" t="str">
        <f t="shared" si="58"/>
        <v/>
      </c>
      <c r="R351" s="25" t="str">
        <f>IF(COUNTIF($Q$11:$Q351, $Q351)&gt;1, "", $Q351)</f>
        <v/>
      </c>
      <c r="S351" s="58" t="str">
        <f t="shared" si="59"/>
        <v/>
      </c>
      <c r="T351" s="61" t="str">
        <f t="shared" si="60"/>
        <v/>
      </c>
      <c r="U351" s="58" t="str">
        <f t="shared" si="61"/>
        <v/>
      </c>
      <c r="W351" s="25" t="str">
        <f>IF(OR($P351="", NOT($U351="")), "", IF(COUNTIF($P$11:$P351, $P351)&gt;1, "", "X"))</f>
        <v/>
      </c>
      <c r="X351" s="25" t="str">
        <f t="shared" si="62"/>
        <v/>
      </c>
      <c r="Z351" s="25" t="str">
        <f t="shared" si="63"/>
        <v/>
      </c>
      <c r="AB351" s="25" t="str">
        <f>IF($B351="", "", IF(AND($B351&gt;='Client Report'!$BA$3, $B351&lt;='Client Report'!$BA$4), "X", ""))</f>
        <v/>
      </c>
      <c r="AC351" s="25" t="str">
        <f>IF($O351="", "", IF('Client Report'!$AG$3="", "X", IF(Expenses!$C351='Client Report'!$AG$3, "X", "")))</f>
        <v/>
      </c>
      <c r="AD351" s="66" t="str">
        <f t="shared" si="64"/>
        <v/>
      </c>
      <c r="AE351" s="25" t="str">
        <f>IF($AD351="", "", COUNTIF($AD$11:$AD$2510, "&lt;"&amp;$AD351)+1+COUNTIF($AD$11:$AD351, $AD351)-1)</f>
        <v/>
      </c>
      <c r="AF351" s="25" t="str">
        <f t="shared" si="65"/>
        <v/>
      </c>
    </row>
    <row r="352" spans="1:32" x14ac:dyDescent="0.25">
      <c r="A352" s="21"/>
      <c r="B352" s="80"/>
      <c r="C352" s="81"/>
      <c r="D352" s="82"/>
      <c r="E352" s="83"/>
      <c r="F352" s="83"/>
      <c r="G352" s="84"/>
      <c r="H352" s="85"/>
      <c r="I352" s="21"/>
      <c r="J352" s="39" t="str">
        <f t="shared" si="55"/>
        <v/>
      </c>
      <c r="K352" s="21"/>
      <c r="O352" s="25" t="str">
        <f t="shared" si="56"/>
        <v/>
      </c>
      <c r="P352" s="25" t="str">
        <f t="shared" si="57"/>
        <v/>
      </c>
      <c r="Q352" s="25" t="str">
        <f t="shared" si="58"/>
        <v/>
      </c>
      <c r="R352" s="25" t="str">
        <f>IF(COUNTIF($Q$11:$Q352, $Q352)&gt;1, "", $Q352)</f>
        <v/>
      </c>
      <c r="S352" s="58" t="str">
        <f t="shared" si="59"/>
        <v/>
      </c>
      <c r="T352" s="61" t="str">
        <f t="shared" si="60"/>
        <v/>
      </c>
      <c r="U352" s="58" t="str">
        <f t="shared" si="61"/>
        <v/>
      </c>
      <c r="W352" s="25" t="str">
        <f>IF(OR($P352="", NOT($U352="")), "", IF(COUNTIF($P$11:$P352, $P352)&gt;1, "", "X"))</f>
        <v/>
      </c>
      <c r="X352" s="25" t="str">
        <f t="shared" si="62"/>
        <v/>
      </c>
      <c r="Z352" s="25" t="str">
        <f t="shared" si="63"/>
        <v/>
      </c>
      <c r="AB352" s="25" t="str">
        <f>IF($B352="", "", IF(AND($B352&gt;='Client Report'!$BA$3, $B352&lt;='Client Report'!$BA$4), "X", ""))</f>
        <v/>
      </c>
      <c r="AC352" s="25" t="str">
        <f>IF($O352="", "", IF('Client Report'!$AG$3="", "X", IF(Expenses!$C352='Client Report'!$AG$3, "X", "")))</f>
        <v/>
      </c>
      <c r="AD352" s="66" t="str">
        <f t="shared" si="64"/>
        <v/>
      </c>
      <c r="AE352" s="25" t="str">
        <f>IF($AD352="", "", COUNTIF($AD$11:$AD$2510, "&lt;"&amp;$AD352)+1+COUNTIF($AD$11:$AD352, $AD352)-1)</f>
        <v/>
      </c>
      <c r="AF352" s="25" t="str">
        <f t="shared" si="65"/>
        <v/>
      </c>
    </row>
    <row r="353" spans="1:32" x14ac:dyDescent="0.25">
      <c r="A353" s="21"/>
      <c r="B353" s="80"/>
      <c r="C353" s="81"/>
      <c r="D353" s="82"/>
      <c r="E353" s="83"/>
      <c r="F353" s="83"/>
      <c r="G353" s="84"/>
      <c r="H353" s="85"/>
      <c r="I353" s="21"/>
      <c r="J353" s="39" t="str">
        <f t="shared" si="55"/>
        <v/>
      </c>
      <c r="K353" s="21"/>
      <c r="O353" s="25" t="str">
        <f t="shared" si="56"/>
        <v/>
      </c>
      <c r="P353" s="25" t="str">
        <f t="shared" si="57"/>
        <v/>
      </c>
      <c r="Q353" s="25" t="str">
        <f t="shared" si="58"/>
        <v/>
      </c>
      <c r="R353" s="25" t="str">
        <f>IF(COUNTIF($Q$11:$Q353, $Q353)&gt;1, "", $Q353)</f>
        <v/>
      </c>
      <c r="S353" s="58" t="str">
        <f t="shared" si="59"/>
        <v/>
      </c>
      <c r="T353" s="61" t="str">
        <f t="shared" si="60"/>
        <v/>
      </c>
      <c r="U353" s="58" t="str">
        <f t="shared" si="61"/>
        <v/>
      </c>
      <c r="W353" s="25" t="str">
        <f>IF(OR($P353="", NOT($U353="")), "", IF(COUNTIF($P$11:$P353, $P353)&gt;1, "", "X"))</f>
        <v/>
      </c>
      <c r="X353" s="25" t="str">
        <f t="shared" si="62"/>
        <v/>
      </c>
      <c r="Z353" s="25" t="str">
        <f t="shared" si="63"/>
        <v/>
      </c>
      <c r="AB353" s="25" t="str">
        <f>IF($B353="", "", IF(AND($B353&gt;='Client Report'!$BA$3, $B353&lt;='Client Report'!$BA$4), "X", ""))</f>
        <v/>
      </c>
      <c r="AC353" s="25" t="str">
        <f>IF($O353="", "", IF('Client Report'!$AG$3="", "X", IF(Expenses!$C353='Client Report'!$AG$3, "X", "")))</f>
        <v/>
      </c>
      <c r="AD353" s="66" t="str">
        <f t="shared" si="64"/>
        <v/>
      </c>
      <c r="AE353" s="25" t="str">
        <f>IF($AD353="", "", COUNTIF($AD$11:$AD$2510, "&lt;"&amp;$AD353)+1+COUNTIF($AD$11:$AD353, $AD353)-1)</f>
        <v/>
      </c>
      <c r="AF353" s="25" t="str">
        <f t="shared" si="65"/>
        <v/>
      </c>
    </row>
    <row r="354" spans="1:32" x14ac:dyDescent="0.25">
      <c r="A354" s="21"/>
      <c r="B354" s="80"/>
      <c r="C354" s="81"/>
      <c r="D354" s="82"/>
      <c r="E354" s="83"/>
      <c r="F354" s="83"/>
      <c r="G354" s="84"/>
      <c r="H354" s="85"/>
      <c r="I354" s="21"/>
      <c r="J354" s="39" t="str">
        <f t="shared" si="55"/>
        <v/>
      </c>
      <c r="K354" s="21"/>
      <c r="O354" s="25" t="str">
        <f t="shared" si="56"/>
        <v/>
      </c>
      <c r="P354" s="25" t="str">
        <f t="shared" si="57"/>
        <v/>
      </c>
      <c r="Q354" s="25" t="str">
        <f t="shared" si="58"/>
        <v/>
      </c>
      <c r="R354" s="25" t="str">
        <f>IF(COUNTIF($Q$11:$Q354, $Q354)&gt;1, "", $Q354)</f>
        <v/>
      </c>
      <c r="S354" s="58" t="str">
        <f t="shared" si="59"/>
        <v/>
      </c>
      <c r="T354" s="61" t="str">
        <f t="shared" si="60"/>
        <v/>
      </c>
      <c r="U354" s="58" t="str">
        <f t="shared" si="61"/>
        <v/>
      </c>
      <c r="W354" s="25" t="str">
        <f>IF(OR($P354="", NOT($U354="")), "", IF(COUNTIF($P$11:$P354, $P354)&gt;1, "", "X"))</f>
        <v/>
      </c>
      <c r="X354" s="25" t="str">
        <f t="shared" si="62"/>
        <v/>
      </c>
      <c r="Z354" s="25" t="str">
        <f t="shared" si="63"/>
        <v/>
      </c>
      <c r="AB354" s="25" t="str">
        <f>IF($B354="", "", IF(AND($B354&gt;='Client Report'!$BA$3, $B354&lt;='Client Report'!$BA$4), "X", ""))</f>
        <v/>
      </c>
      <c r="AC354" s="25" t="str">
        <f>IF($O354="", "", IF('Client Report'!$AG$3="", "X", IF(Expenses!$C354='Client Report'!$AG$3, "X", "")))</f>
        <v/>
      </c>
      <c r="AD354" s="66" t="str">
        <f t="shared" si="64"/>
        <v/>
      </c>
      <c r="AE354" s="25" t="str">
        <f>IF($AD354="", "", COUNTIF($AD$11:$AD$2510, "&lt;"&amp;$AD354)+1+COUNTIF($AD$11:$AD354, $AD354)-1)</f>
        <v/>
      </c>
      <c r="AF354" s="25" t="str">
        <f t="shared" si="65"/>
        <v/>
      </c>
    </row>
    <row r="355" spans="1:32" x14ac:dyDescent="0.25">
      <c r="A355" s="21"/>
      <c r="B355" s="80"/>
      <c r="C355" s="81"/>
      <c r="D355" s="82"/>
      <c r="E355" s="83"/>
      <c r="F355" s="83"/>
      <c r="G355" s="84"/>
      <c r="H355" s="85"/>
      <c r="I355" s="21"/>
      <c r="J355" s="39" t="str">
        <f t="shared" si="55"/>
        <v/>
      </c>
      <c r="K355" s="21"/>
      <c r="O355" s="25" t="str">
        <f t="shared" si="56"/>
        <v/>
      </c>
      <c r="P355" s="25" t="str">
        <f t="shared" si="57"/>
        <v/>
      </c>
      <c r="Q355" s="25" t="str">
        <f t="shared" si="58"/>
        <v/>
      </c>
      <c r="R355" s="25" t="str">
        <f>IF(COUNTIF($Q$11:$Q355, $Q355)&gt;1, "", $Q355)</f>
        <v/>
      </c>
      <c r="S355" s="58" t="str">
        <f t="shared" si="59"/>
        <v/>
      </c>
      <c r="T355" s="61" t="str">
        <f t="shared" si="60"/>
        <v/>
      </c>
      <c r="U355" s="58" t="str">
        <f t="shared" si="61"/>
        <v/>
      </c>
      <c r="W355" s="25" t="str">
        <f>IF(OR($P355="", NOT($U355="")), "", IF(COUNTIF($P$11:$P355, $P355)&gt;1, "", "X"))</f>
        <v/>
      </c>
      <c r="X355" s="25" t="str">
        <f t="shared" si="62"/>
        <v/>
      </c>
      <c r="Z355" s="25" t="str">
        <f t="shared" si="63"/>
        <v/>
      </c>
      <c r="AB355" s="25" t="str">
        <f>IF($B355="", "", IF(AND($B355&gt;='Client Report'!$BA$3, $B355&lt;='Client Report'!$BA$4), "X", ""))</f>
        <v/>
      </c>
      <c r="AC355" s="25" t="str">
        <f>IF($O355="", "", IF('Client Report'!$AG$3="", "X", IF(Expenses!$C355='Client Report'!$AG$3, "X", "")))</f>
        <v/>
      </c>
      <c r="AD355" s="66" t="str">
        <f t="shared" si="64"/>
        <v/>
      </c>
      <c r="AE355" s="25" t="str">
        <f>IF($AD355="", "", COUNTIF($AD$11:$AD$2510, "&lt;"&amp;$AD355)+1+COUNTIF($AD$11:$AD355, $AD355)-1)</f>
        <v/>
      </c>
      <c r="AF355" s="25" t="str">
        <f t="shared" si="65"/>
        <v/>
      </c>
    </row>
    <row r="356" spans="1:32" x14ac:dyDescent="0.25">
      <c r="A356" s="21"/>
      <c r="B356" s="80"/>
      <c r="C356" s="81"/>
      <c r="D356" s="82"/>
      <c r="E356" s="83"/>
      <c r="F356" s="83"/>
      <c r="G356" s="84"/>
      <c r="H356" s="85"/>
      <c r="I356" s="21"/>
      <c r="J356" s="39" t="str">
        <f t="shared" si="55"/>
        <v/>
      </c>
      <c r="K356" s="21"/>
      <c r="O356" s="25" t="str">
        <f t="shared" si="56"/>
        <v/>
      </c>
      <c r="P356" s="25" t="str">
        <f t="shared" si="57"/>
        <v/>
      </c>
      <c r="Q356" s="25" t="str">
        <f t="shared" si="58"/>
        <v/>
      </c>
      <c r="R356" s="25" t="str">
        <f>IF(COUNTIF($Q$11:$Q356, $Q356)&gt;1, "", $Q356)</f>
        <v/>
      </c>
      <c r="S356" s="58" t="str">
        <f t="shared" si="59"/>
        <v/>
      </c>
      <c r="T356" s="61" t="str">
        <f t="shared" si="60"/>
        <v/>
      </c>
      <c r="U356" s="58" t="str">
        <f t="shared" si="61"/>
        <v/>
      </c>
      <c r="W356" s="25" t="str">
        <f>IF(OR($P356="", NOT($U356="")), "", IF(COUNTIF($P$11:$P356, $P356)&gt;1, "", "X"))</f>
        <v/>
      </c>
      <c r="X356" s="25" t="str">
        <f t="shared" si="62"/>
        <v/>
      </c>
      <c r="Z356" s="25" t="str">
        <f t="shared" si="63"/>
        <v/>
      </c>
      <c r="AB356" s="25" t="str">
        <f>IF($B356="", "", IF(AND($B356&gt;='Client Report'!$BA$3, $B356&lt;='Client Report'!$BA$4), "X", ""))</f>
        <v/>
      </c>
      <c r="AC356" s="25" t="str">
        <f>IF($O356="", "", IF('Client Report'!$AG$3="", "X", IF(Expenses!$C356='Client Report'!$AG$3, "X", "")))</f>
        <v/>
      </c>
      <c r="AD356" s="66" t="str">
        <f t="shared" si="64"/>
        <v/>
      </c>
      <c r="AE356" s="25" t="str">
        <f>IF($AD356="", "", COUNTIF($AD$11:$AD$2510, "&lt;"&amp;$AD356)+1+COUNTIF($AD$11:$AD356, $AD356)-1)</f>
        <v/>
      </c>
      <c r="AF356" s="25" t="str">
        <f t="shared" si="65"/>
        <v/>
      </c>
    </row>
    <row r="357" spans="1:32" x14ac:dyDescent="0.25">
      <c r="A357" s="21"/>
      <c r="B357" s="80"/>
      <c r="C357" s="81"/>
      <c r="D357" s="82"/>
      <c r="E357" s="83"/>
      <c r="F357" s="83"/>
      <c r="G357" s="84"/>
      <c r="H357" s="85"/>
      <c r="I357" s="21"/>
      <c r="J357" s="39" t="str">
        <f t="shared" si="55"/>
        <v/>
      </c>
      <c r="K357" s="21"/>
      <c r="O357" s="25" t="str">
        <f t="shared" si="56"/>
        <v/>
      </c>
      <c r="P357" s="25" t="str">
        <f t="shared" si="57"/>
        <v/>
      </c>
      <c r="Q357" s="25" t="str">
        <f t="shared" si="58"/>
        <v/>
      </c>
      <c r="R357" s="25" t="str">
        <f>IF(COUNTIF($Q$11:$Q357, $Q357)&gt;1, "", $Q357)</f>
        <v/>
      </c>
      <c r="S357" s="58" t="str">
        <f t="shared" si="59"/>
        <v/>
      </c>
      <c r="T357" s="61" t="str">
        <f t="shared" si="60"/>
        <v/>
      </c>
      <c r="U357" s="58" t="str">
        <f t="shared" si="61"/>
        <v/>
      </c>
      <c r="W357" s="25" t="str">
        <f>IF(OR($P357="", NOT($U357="")), "", IF(COUNTIF($P$11:$P357, $P357)&gt;1, "", "X"))</f>
        <v/>
      </c>
      <c r="X357" s="25" t="str">
        <f t="shared" si="62"/>
        <v/>
      </c>
      <c r="Z357" s="25" t="str">
        <f t="shared" si="63"/>
        <v/>
      </c>
      <c r="AB357" s="25" t="str">
        <f>IF($B357="", "", IF(AND($B357&gt;='Client Report'!$BA$3, $B357&lt;='Client Report'!$BA$4), "X", ""))</f>
        <v/>
      </c>
      <c r="AC357" s="25" t="str">
        <f>IF($O357="", "", IF('Client Report'!$AG$3="", "X", IF(Expenses!$C357='Client Report'!$AG$3, "X", "")))</f>
        <v/>
      </c>
      <c r="AD357" s="66" t="str">
        <f t="shared" si="64"/>
        <v/>
      </c>
      <c r="AE357" s="25" t="str">
        <f>IF($AD357="", "", COUNTIF($AD$11:$AD$2510, "&lt;"&amp;$AD357)+1+COUNTIF($AD$11:$AD357, $AD357)-1)</f>
        <v/>
      </c>
      <c r="AF357" s="25" t="str">
        <f t="shared" si="65"/>
        <v/>
      </c>
    </row>
    <row r="358" spans="1:32" x14ac:dyDescent="0.25">
      <c r="A358" s="21"/>
      <c r="B358" s="80"/>
      <c r="C358" s="81"/>
      <c r="D358" s="82"/>
      <c r="E358" s="83"/>
      <c r="F358" s="83"/>
      <c r="G358" s="84"/>
      <c r="H358" s="85"/>
      <c r="I358" s="21"/>
      <c r="J358" s="39" t="str">
        <f t="shared" si="55"/>
        <v/>
      </c>
      <c r="K358" s="21"/>
      <c r="O358" s="25" t="str">
        <f t="shared" si="56"/>
        <v/>
      </c>
      <c r="P358" s="25" t="str">
        <f t="shared" si="57"/>
        <v/>
      </c>
      <c r="Q358" s="25" t="str">
        <f t="shared" si="58"/>
        <v/>
      </c>
      <c r="R358" s="25" t="str">
        <f>IF(COUNTIF($Q$11:$Q358, $Q358)&gt;1, "", $Q358)</f>
        <v/>
      </c>
      <c r="S358" s="58" t="str">
        <f t="shared" si="59"/>
        <v/>
      </c>
      <c r="T358" s="61" t="str">
        <f t="shared" si="60"/>
        <v/>
      </c>
      <c r="U358" s="58" t="str">
        <f t="shared" si="61"/>
        <v/>
      </c>
      <c r="W358" s="25" t="str">
        <f>IF(OR($P358="", NOT($U358="")), "", IF(COUNTIF($P$11:$P358, $P358)&gt;1, "", "X"))</f>
        <v/>
      </c>
      <c r="X358" s="25" t="str">
        <f t="shared" si="62"/>
        <v/>
      </c>
      <c r="Z358" s="25" t="str">
        <f t="shared" si="63"/>
        <v/>
      </c>
      <c r="AB358" s="25" t="str">
        <f>IF($B358="", "", IF(AND($B358&gt;='Client Report'!$BA$3, $B358&lt;='Client Report'!$BA$4), "X", ""))</f>
        <v/>
      </c>
      <c r="AC358" s="25" t="str">
        <f>IF($O358="", "", IF('Client Report'!$AG$3="", "X", IF(Expenses!$C358='Client Report'!$AG$3, "X", "")))</f>
        <v/>
      </c>
      <c r="AD358" s="66" t="str">
        <f t="shared" si="64"/>
        <v/>
      </c>
      <c r="AE358" s="25" t="str">
        <f>IF($AD358="", "", COUNTIF($AD$11:$AD$2510, "&lt;"&amp;$AD358)+1+COUNTIF($AD$11:$AD358, $AD358)-1)</f>
        <v/>
      </c>
      <c r="AF358" s="25" t="str">
        <f t="shared" si="65"/>
        <v/>
      </c>
    </row>
    <row r="359" spans="1:32" x14ac:dyDescent="0.25">
      <c r="A359" s="21"/>
      <c r="B359" s="80"/>
      <c r="C359" s="81"/>
      <c r="D359" s="82"/>
      <c r="E359" s="83"/>
      <c r="F359" s="83"/>
      <c r="G359" s="84"/>
      <c r="H359" s="85"/>
      <c r="I359" s="21"/>
      <c r="J359" s="39" t="str">
        <f t="shared" si="55"/>
        <v/>
      </c>
      <c r="K359" s="21"/>
      <c r="O359" s="25" t="str">
        <f t="shared" si="56"/>
        <v/>
      </c>
      <c r="P359" s="25" t="str">
        <f t="shared" si="57"/>
        <v/>
      </c>
      <c r="Q359" s="25" t="str">
        <f t="shared" si="58"/>
        <v/>
      </c>
      <c r="R359" s="25" t="str">
        <f>IF(COUNTIF($Q$11:$Q359, $Q359)&gt;1, "", $Q359)</f>
        <v/>
      </c>
      <c r="S359" s="58" t="str">
        <f t="shared" si="59"/>
        <v/>
      </c>
      <c r="T359" s="61" t="str">
        <f t="shared" si="60"/>
        <v/>
      </c>
      <c r="U359" s="58" t="str">
        <f t="shared" si="61"/>
        <v/>
      </c>
      <c r="W359" s="25" t="str">
        <f>IF(OR($P359="", NOT($U359="")), "", IF(COUNTIF($P$11:$P359, $P359)&gt;1, "", "X"))</f>
        <v/>
      </c>
      <c r="X359" s="25" t="str">
        <f t="shared" si="62"/>
        <v/>
      </c>
      <c r="Z359" s="25" t="str">
        <f t="shared" si="63"/>
        <v/>
      </c>
      <c r="AB359" s="25" t="str">
        <f>IF($B359="", "", IF(AND($B359&gt;='Client Report'!$BA$3, $B359&lt;='Client Report'!$BA$4), "X", ""))</f>
        <v/>
      </c>
      <c r="AC359" s="25" t="str">
        <f>IF($O359="", "", IF('Client Report'!$AG$3="", "X", IF(Expenses!$C359='Client Report'!$AG$3, "X", "")))</f>
        <v/>
      </c>
      <c r="AD359" s="66" t="str">
        <f t="shared" si="64"/>
        <v/>
      </c>
      <c r="AE359" s="25" t="str">
        <f>IF($AD359="", "", COUNTIF($AD$11:$AD$2510, "&lt;"&amp;$AD359)+1+COUNTIF($AD$11:$AD359, $AD359)-1)</f>
        <v/>
      </c>
      <c r="AF359" s="25" t="str">
        <f t="shared" si="65"/>
        <v/>
      </c>
    </row>
    <row r="360" spans="1:32" x14ac:dyDescent="0.25">
      <c r="A360" s="21"/>
      <c r="B360" s="80"/>
      <c r="C360" s="81"/>
      <c r="D360" s="82"/>
      <c r="E360" s="83"/>
      <c r="F360" s="83"/>
      <c r="G360" s="84"/>
      <c r="H360" s="85"/>
      <c r="I360" s="21"/>
      <c r="J360" s="39" t="str">
        <f t="shared" si="55"/>
        <v/>
      </c>
      <c r="K360" s="21"/>
      <c r="O360" s="25" t="str">
        <f t="shared" si="56"/>
        <v/>
      </c>
      <c r="P360" s="25" t="str">
        <f t="shared" si="57"/>
        <v/>
      </c>
      <c r="Q360" s="25" t="str">
        <f t="shared" si="58"/>
        <v/>
      </c>
      <c r="R360" s="25" t="str">
        <f>IF(COUNTIF($Q$11:$Q360, $Q360)&gt;1, "", $Q360)</f>
        <v/>
      </c>
      <c r="S360" s="58" t="str">
        <f t="shared" si="59"/>
        <v/>
      </c>
      <c r="T360" s="61" t="str">
        <f t="shared" si="60"/>
        <v/>
      </c>
      <c r="U360" s="58" t="str">
        <f t="shared" si="61"/>
        <v/>
      </c>
      <c r="W360" s="25" t="str">
        <f>IF(OR($P360="", NOT($U360="")), "", IF(COUNTIF($P$11:$P360, $P360)&gt;1, "", "X"))</f>
        <v/>
      </c>
      <c r="X360" s="25" t="str">
        <f t="shared" si="62"/>
        <v/>
      </c>
      <c r="Z360" s="25" t="str">
        <f t="shared" si="63"/>
        <v/>
      </c>
      <c r="AB360" s="25" t="str">
        <f>IF($B360="", "", IF(AND($B360&gt;='Client Report'!$BA$3, $B360&lt;='Client Report'!$BA$4), "X", ""))</f>
        <v/>
      </c>
      <c r="AC360" s="25" t="str">
        <f>IF($O360="", "", IF('Client Report'!$AG$3="", "X", IF(Expenses!$C360='Client Report'!$AG$3, "X", "")))</f>
        <v/>
      </c>
      <c r="AD360" s="66" t="str">
        <f t="shared" si="64"/>
        <v/>
      </c>
      <c r="AE360" s="25" t="str">
        <f>IF($AD360="", "", COUNTIF($AD$11:$AD$2510, "&lt;"&amp;$AD360)+1+COUNTIF($AD$11:$AD360, $AD360)-1)</f>
        <v/>
      </c>
      <c r="AF360" s="25" t="str">
        <f t="shared" si="65"/>
        <v/>
      </c>
    </row>
    <row r="361" spans="1:32" x14ac:dyDescent="0.25">
      <c r="A361" s="21"/>
      <c r="B361" s="80"/>
      <c r="C361" s="81"/>
      <c r="D361" s="82"/>
      <c r="E361" s="83"/>
      <c r="F361" s="83"/>
      <c r="G361" s="84"/>
      <c r="H361" s="85"/>
      <c r="I361" s="21"/>
      <c r="J361" s="39" t="str">
        <f t="shared" si="55"/>
        <v/>
      </c>
      <c r="K361" s="21"/>
      <c r="O361" s="25" t="str">
        <f t="shared" si="56"/>
        <v/>
      </c>
      <c r="P361" s="25" t="str">
        <f t="shared" si="57"/>
        <v/>
      </c>
      <c r="Q361" s="25" t="str">
        <f t="shared" si="58"/>
        <v/>
      </c>
      <c r="R361" s="25" t="str">
        <f>IF(COUNTIF($Q$11:$Q361, $Q361)&gt;1, "", $Q361)</f>
        <v/>
      </c>
      <c r="S361" s="58" t="str">
        <f t="shared" si="59"/>
        <v/>
      </c>
      <c r="T361" s="61" t="str">
        <f t="shared" si="60"/>
        <v/>
      </c>
      <c r="U361" s="58" t="str">
        <f t="shared" si="61"/>
        <v/>
      </c>
      <c r="W361" s="25" t="str">
        <f>IF(OR($P361="", NOT($U361="")), "", IF(COUNTIF($P$11:$P361, $P361)&gt;1, "", "X"))</f>
        <v/>
      </c>
      <c r="X361" s="25" t="str">
        <f t="shared" si="62"/>
        <v/>
      </c>
      <c r="Z361" s="25" t="str">
        <f t="shared" si="63"/>
        <v/>
      </c>
      <c r="AB361" s="25" t="str">
        <f>IF($B361="", "", IF(AND($B361&gt;='Client Report'!$BA$3, $B361&lt;='Client Report'!$BA$4), "X", ""))</f>
        <v/>
      </c>
      <c r="AC361" s="25" t="str">
        <f>IF($O361="", "", IF('Client Report'!$AG$3="", "X", IF(Expenses!$C361='Client Report'!$AG$3, "X", "")))</f>
        <v/>
      </c>
      <c r="AD361" s="66" t="str">
        <f t="shared" si="64"/>
        <v/>
      </c>
      <c r="AE361" s="25" t="str">
        <f>IF($AD361="", "", COUNTIF($AD$11:$AD$2510, "&lt;"&amp;$AD361)+1+COUNTIF($AD$11:$AD361, $AD361)-1)</f>
        <v/>
      </c>
      <c r="AF361" s="25" t="str">
        <f t="shared" si="65"/>
        <v/>
      </c>
    </row>
    <row r="362" spans="1:32" x14ac:dyDescent="0.25">
      <c r="A362" s="21"/>
      <c r="B362" s="80"/>
      <c r="C362" s="81"/>
      <c r="D362" s="82"/>
      <c r="E362" s="83"/>
      <c r="F362" s="83"/>
      <c r="G362" s="84"/>
      <c r="H362" s="85"/>
      <c r="I362" s="21"/>
      <c r="J362" s="39" t="str">
        <f t="shared" si="55"/>
        <v/>
      </c>
      <c r="K362" s="21"/>
      <c r="O362" s="25" t="str">
        <f t="shared" si="56"/>
        <v/>
      </c>
      <c r="P362" s="25" t="str">
        <f t="shared" si="57"/>
        <v/>
      </c>
      <c r="Q362" s="25" t="str">
        <f t="shared" si="58"/>
        <v/>
      </c>
      <c r="R362" s="25" t="str">
        <f>IF(COUNTIF($Q$11:$Q362, $Q362)&gt;1, "", $Q362)</f>
        <v/>
      </c>
      <c r="S362" s="58" t="str">
        <f t="shared" si="59"/>
        <v/>
      </c>
      <c r="T362" s="61" t="str">
        <f t="shared" si="60"/>
        <v/>
      </c>
      <c r="U362" s="58" t="str">
        <f t="shared" si="61"/>
        <v/>
      </c>
      <c r="W362" s="25" t="str">
        <f>IF(OR($P362="", NOT($U362="")), "", IF(COUNTIF($P$11:$P362, $P362)&gt;1, "", "X"))</f>
        <v/>
      </c>
      <c r="X362" s="25" t="str">
        <f t="shared" si="62"/>
        <v/>
      </c>
      <c r="Z362" s="25" t="str">
        <f t="shared" si="63"/>
        <v/>
      </c>
      <c r="AB362" s="25" t="str">
        <f>IF($B362="", "", IF(AND($B362&gt;='Client Report'!$BA$3, $B362&lt;='Client Report'!$BA$4), "X", ""))</f>
        <v/>
      </c>
      <c r="AC362" s="25" t="str">
        <f>IF($O362="", "", IF('Client Report'!$AG$3="", "X", IF(Expenses!$C362='Client Report'!$AG$3, "X", "")))</f>
        <v/>
      </c>
      <c r="AD362" s="66" t="str">
        <f t="shared" si="64"/>
        <v/>
      </c>
      <c r="AE362" s="25" t="str">
        <f>IF($AD362="", "", COUNTIF($AD$11:$AD$2510, "&lt;"&amp;$AD362)+1+COUNTIF($AD$11:$AD362, $AD362)-1)</f>
        <v/>
      </c>
      <c r="AF362" s="25" t="str">
        <f t="shared" si="65"/>
        <v/>
      </c>
    </row>
    <row r="363" spans="1:32" x14ac:dyDescent="0.25">
      <c r="A363" s="21"/>
      <c r="B363" s="80"/>
      <c r="C363" s="81"/>
      <c r="D363" s="82"/>
      <c r="E363" s="83"/>
      <c r="F363" s="83"/>
      <c r="G363" s="84"/>
      <c r="H363" s="85"/>
      <c r="I363" s="21"/>
      <c r="J363" s="39" t="str">
        <f t="shared" si="55"/>
        <v/>
      </c>
      <c r="K363" s="21"/>
      <c r="O363" s="25" t="str">
        <f t="shared" si="56"/>
        <v/>
      </c>
      <c r="P363" s="25" t="str">
        <f t="shared" si="57"/>
        <v/>
      </c>
      <c r="Q363" s="25" t="str">
        <f t="shared" si="58"/>
        <v/>
      </c>
      <c r="R363" s="25" t="str">
        <f>IF(COUNTIF($Q$11:$Q363, $Q363)&gt;1, "", $Q363)</f>
        <v/>
      </c>
      <c r="S363" s="58" t="str">
        <f t="shared" si="59"/>
        <v/>
      </c>
      <c r="T363" s="61" t="str">
        <f t="shared" si="60"/>
        <v/>
      </c>
      <c r="U363" s="58" t="str">
        <f t="shared" si="61"/>
        <v/>
      </c>
      <c r="W363" s="25" t="str">
        <f>IF(OR($P363="", NOT($U363="")), "", IF(COUNTIF($P$11:$P363, $P363)&gt;1, "", "X"))</f>
        <v/>
      </c>
      <c r="X363" s="25" t="str">
        <f t="shared" si="62"/>
        <v/>
      </c>
      <c r="Z363" s="25" t="str">
        <f t="shared" si="63"/>
        <v/>
      </c>
      <c r="AB363" s="25" t="str">
        <f>IF($B363="", "", IF(AND($B363&gt;='Client Report'!$BA$3, $B363&lt;='Client Report'!$BA$4), "X", ""))</f>
        <v/>
      </c>
      <c r="AC363" s="25" t="str">
        <f>IF($O363="", "", IF('Client Report'!$AG$3="", "X", IF(Expenses!$C363='Client Report'!$AG$3, "X", "")))</f>
        <v/>
      </c>
      <c r="AD363" s="66" t="str">
        <f t="shared" si="64"/>
        <v/>
      </c>
      <c r="AE363" s="25" t="str">
        <f>IF($AD363="", "", COUNTIF($AD$11:$AD$2510, "&lt;"&amp;$AD363)+1+COUNTIF($AD$11:$AD363, $AD363)-1)</f>
        <v/>
      </c>
      <c r="AF363" s="25" t="str">
        <f t="shared" si="65"/>
        <v/>
      </c>
    </row>
    <row r="364" spans="1:32" x14ac:dyDescent="0.25">
      <c r="A364" s="21"/>
      <c r="B364" s="80"/>
      <c r="C364" s="81"/>
      <c r="D364" s="82"/>
      <c r="E364" s="83"/>
      <c r="F364" s="83"/>
      <c r="G364" s="84"/>
      <c r="H364" s="85"/>
      <c r="I364" s="21"/>
      <c r="J364" s="39" t="str">
        <f t="shared" si="55"/>
        <v/>
      </c>
      <c r="K364" s="21"/>
      <c r="O364" s="25" t="str">
        <f t="shared" si="56"/>
        <v/>
      </c>
      <c r="P364" s="25" t="str">
        <f t="shared" si="57"/>
        <v/>
      </c>
      <c r="Q364" s="25" t="str">
        <f t="shared" si="58"/>
        <v/>
      </c>
      <c r="R364" s="25" t="str">
        <f>IF(COUNTIF($Q$11:$Q364, $Q364)&gt;1, "", $Q364)</f>
        <v/>
      </c>
      <c r="S364" s="58" t="str">
        <f t="shared" si="59"/>
        <v/>
      </c>
      <c r="T364" s="61" t="str">
        <f t="shared" si="60"/>
        <v/>
      </c>
      <c r="U364" s="58" t="str">
        <f t="shared" si="61"/>
        <v/>
      </c>
      <c r="W364" s="25" t="str">
        <f>IF(OR($P364="", NOT($U364="")), "", IF(COUNTIF($P$11:$P364, $P364)&gt;1, "", "X"))</f>
        <v/>
      </c>
      <c r="X364" s="25" t="str">
        <f t="shared" si="62"/>
        <v/>
      </c>
      <c r="Z364" s="25" t="str">
        <f t="shared" si="63"/>
        <v/>
      </c>
      <c r="AB364" s="25" t="str">
        <f>IF($B364="", "", IF(AND($B364&gt;='Client Report'!$BA$3, $B364&lt;='Client Report'!$BA$4), "X", ""))</f>
        <v/>
      </c>
      <c r="AC364" s="25" t="str">
        <f>IF($O364="", "", IF('Client Report'!$AG$3="", "X", IF(Expenses!$C364='Client Report'!$AG$3, "X", "")))</f>
        <v/>
      </c>
      <c r="AD364" s="66" t="str">
        <f t="shared" si="64"/>
        <v/>
      </c>
      <c r="AE364" s="25" t="str">
        <f>IF($AD364="", "", COUNTIF($AD$11:$AD$2510, "&lt;"&amp;$AD364)+1+COUNTIF($AD$11:$AD364, $AD364)-1)</f>
        <v/>
      </c>
      <c r="AF364" s="25" t="str">
        <f t="shared" si="65"/>
        <v/>
      </c>
    </row>
    <row r="365" spans="1:32" x14ac:dyDescent="0.25">
      <c r="A365" s="21"/>
      <c r="B365" s="80"/>
      <c r="C365" s="81"/>
      <c r="D365" s="82"/>
      <c r="E365" s="83"/>
      <c r="F365" s="83"/>
      <c r="G365" s="84"/>
      <c r="H365" s="85"/>
      <c r="I365" s="21"/>
      <c r="J365" s="39" t="str">
        <f t="shared" si="55"/>
        <v/>
      </c>
      <c r="K365" s="21"/>
      <c r="O365" s="25" t="str">
        <f t="shared" si="56"/>
        <v/>
      </c>
      <c r="P365" s="25" t="str">
        <f t="shared" si="57"/>
        <v/>
      </c>
      <c r="Q365" s="25" t="str">
        <f t="shared" si="58"/>
        <v/>
      </c>
      <c r="R365" s="25" t="str">
        <f>IF(COUNTIF($Q$11:$Q365, $Q365)&gt;1, "", $Q365)</f>
        <v/>
      </c>
      <c r="S365" s="58" t="str">
        <f t="shared" si="59"/>
        <v/>
      </c>
      <c r="T365" s="61" t="str">
        <f t="shared" si="60"/>
        <v/>
      </c>
      <c r="U365" s="58" t="str">
        <f t="shared" si="61"/>
        <v/>
      </c>
      <c r="W365" s="25" t="str">
        <f>IF(OR($P365="", NOT($U365="")), "", IF(COUNTIF($P$11:$P365, $P365)&gt;1, "", "X"))</f>
        <v/>
      </c>
      <c r="X365" s="25" t="str">
        <f t="shared" si="62"/>
        <v/>
      </c>
      <c r="Z365" s="25" t="str">
        <f t="shared" si="63"/>
        <v/>
      </c>
      <c r="AB365" s="25" t="str">
        <f>IF($B365="", "", IF(AND($B365&gt;='Client Report'!$BA$3, $B365&lt;='Client Report'!$BA$4), "X", ""))</f>
        <v/>
      </c>
      <c r="AC365" s="25" t="str">
        <f>IF($O365="", "", IF('Client Report'!$AG$3="", "X", IF(Expenses!$C365='Client Report'!$AG$3, "X", "")))</f>
        <v/>
      </c>
      <c r="AD365" s="66" t="str">
        <f t="shared" si="64"/>
        <v/>
      </c>
      <c r="AE365" s="25" t="str">
        <f>IF($AD365="", "", COUNTIF($AD$11:$AD$2510, "&lt;"&amp;$AD365)+1+COUNTIF($AD$11:$AD365, $AD365)-1)</f>
        <v/>
      </c>
      <c r="AF365" s="25" t="str">
        <f t="shared" si="65"/>
        <v/>
      </c>
    </row>
    <row r="366" spans="1:32" x14ac:dyDescent="0.25">
      <c r="A366" s="21"/>
      <c r="B366" s="80"/>
      <c r="C366" s="81"/>
      <c r="D366" s="82"/>
      <c r="E366" s="83"/>
      <c r="F366" s="83"/>
      <c r="G366" s="84"/>
      <c r="H366" s="85"/>
      <c r="I366" s="21"/>
      <c r="J366" s="39" t="str">
        <f t="shared" si="55"/>
        <v/>
      </c>
      <c r="K366" s="21"/>
      <c r="O366" s="25" t="str">
        <f t="shared" si="56"/>
        <v/>
      </c>
      <c r="P366" s="25" t="str">
        <f t="shared" si="57"/>
        <v/>
      </c>
      <c r="Q366" s="25" t="str">
        <f t="shared" si="58"/>
        <v/>
      </c>
      <c r="R366" s="25" t="str">
        <f>IF(COUNTIF($Q$11:$Q366, $Q366)&gt;1, "", $Q366)</f>
        <v/>
      </c>
      <c r="S366" s="58" t="str">
        <f t="shared" si="59"/>
        <v/>
      </c>
      <c r="T366" s="61" t="str">
        <f t="shared" si="60"/>
        <v/>
      </c>
      <c r="U366" s="58" t="str">
        <f t="shared" si="61"/>
        <v/>
      </c>
      <c r="W366" s="25" t="str">
        <f>IF(OR($P366="", NOT($U366="")), "", IF(COUNTIF($P$11:$P366, $P366)&gt;1, "", "X"))</f>
        <v/>
      </c>
      <c r="X366" s="25" t="str">
        <f t="shared" si="62"/>
        <v/>
      </c>
      <c r="Z366" s="25" t="str">
        <f t="shared" si="63"/>
        <v/>
      </c>
      <c r="AB366" s="25" t="str">
        <f>IF($B366="", "", IF(AND($B366&gt;='Client Report'!$BA$3, $B366&lt;='Client Report'!$BA$4), "X", ""))</f>
        <v/>
      </c>
      <c r="AC366" s="25" t="str">
        <f>IF($O366="", "", IF('Client Report'!$AG$3="", "X", IF(Expenses!$C366='Client Report'!$AG$3, "X", "")))</f>
        <v/>
      </c>
      <c r="AD366" s="66" t="str">
        <f t="shared" si="64"/>
        <v/>
      </c>
      <c r="AE366" s="25" t="str">
        <f>IF($AD366="", "", COUNTIF($AD$11:$AD$2510, "&lt;"&amp;$AD366)+1+COUNTIF($AD$11:$AD366, $AD366)-1)</f>
        <v/>
      </c>
      <c r="AF366" s="25" t="str">
        <f t="shared" si="65"/>
        <v/>
      </c>
    </row>
    <row r="367" spans="1:32" x14ac:dyDescent="0.25">
      <c r="A367" s="21"/>
      <c r="B367" s="80"/>
      <c r="C367" s="81"/>
      <c r="D367" s="82"/>
      <c r="E367" s="83"/>
      <c r="F367" s="83"/>
      <c r="G367" s="84"/>
      <c r="H367" s="85"/>
      <c r="I367" s="21"/>
      <c r="J367" s="39" t="str">
        <f t="shared" si="55"/>
        <v/>
      </c>
      <c r="K367" s="21"/>
      <c r="O367" s="25" t="str">
        <f t="shared" si="56"/>
        <v/>
      </c>
      <c r="P367" s="25" t="str">
        <f t="shared" si="57"/>
        <v/>
      </c>
      <c r="Q367" s="25" t="str">
        <f t="shared" si="58"/>
        <v/>
      </c>
      <c r="R367" s="25" t="str">
        <f>IF(COUNTIF($Q$11:$Q367, $Q367)&gt;1, "", $Q367)</f>
        <v/>
      </c>
      <c r="S367" s="58" t="str">
        <f t="shared" si="59"/>
        <v/>
      </c>
      <c r="T367" s="61" t="str">
        <f t="shared" si="60"/>
        <v/>
      </c>
      <c r="U367" s="58" t="str">
        <f t="shared" si="61"/>
        <v/>
      </c>
      <c r="W367" s="25" t="str">
        <f>IF(OR($P367="", NOT($U367="")), "", IF(COUNTIF($P$11:$P367, $P367)&gt;1, "", "X"))</f>
        <v/>
      </c>
      <c r="X367" s="25" t="str">
        <f t="shared" si="62"/>
        <v/>
      </c>
      <c r="Z367" s="25" t="str">
        <f t="shared" si="63"/>
        <v/>
      </c>
      <c r="AB367" s="25" t="str">
        <f>IF($B367="", "", IF(AND($B367&gt;='Client Report'!$BA$3, $B367&lt;='Client Report'!$BA$4), "X", ""))</f>
        <v/>
      </c>
      <c r="AC367" s="25" t="str">
        <f>IF($O367="", "", IF('Client Report'!$AG$3="", "X", IF(Expenses!$C367='Client Report'!$AG$3, "X", "")))</f>
        <v/>
      </c>
      <c r="AD367" s="66" t="str">
        <f t="shared" si="64"/>
        <v/>
      </c>
      <c r="AE367" s="25" t="str">
        <f>IF($AD367="", "", COUNTIF($AD$11:$AD$2510, "&lt;"&amp;$AD367)+1+COUNTIF($AD$11:$AD367, $AD367)-1)</f>
        <v/>
      </c>
      <c r="AF367" s="25" t="str">
        <f t="shared" si="65"/>
        <v/>
      </c>
    </row>
    <row r="368" spans="1:32" x14ac:dyDescent="0.25">
      <c r="A368" s="21"/>
      <c r="B368" s="80"/>
      <c r="C368" s="81"/>
      <c r="D368" s="82"/>
      <c r="E368" s="83"/>
      <c r="F368" s="83"/>
      <c r="G368" s="84"/>
      <c r="H368" s="85"/>
      <c r="I368" s="21"/>
      <c r="J368" s="39" t="str">
        <f t="shared" si="55"/>
        <v/>
      </c>
      <c r="K368" s="21"/>
      <c r="O368" s="25" t="str">
        <f t="shared" si="56"/>
        <v/>
      </c>
      <c r="P368" s="25" t="str">
        <f t="shared" si="57"/>
        <v/>
      </c>
      <c r="Q368" s="25" t="str">
        <f t="shared" si="58"/>
        <v/>
      </c>
      <c r="R368" s="25" t="str">
        <f>IF(COUNTIF($Q$11:$Q368, $Q368)&gt;1, "", $Q368)</f>
        <v/>
      </c>
      <c r="S368" s="58" t="str">
        <f t="shared" si="59"/>
        <v/>
      </c>
      <c r="T368" s="61" t="str">
        <f t="shared" si="60"/>
        <v/>
      </c>
      <c r="U368" s="58" t="str">
        <f t="shared" si="61"/>
        <v/>
      </c>
      <c r="W368" s="25" t="str">
        <f>IF(OR($P368="", NOT($U368="")), "", IF(COUNTIF($P$11:$P368, $P368)&gt;1, "", "X"))</f>
        <v/>
      </c>
      <c r="X368" s="25" t="str">
        <f t="shared" si="62"/>
        <v/>
      </c>
      <c r="Z368" s="25" t="str">
        <f t="shared" si="63"/>
        <v/>
      </c>
      <c r="AB368" s="25" t="str">
        <f>IF($B368="", "", IF(AND($B368&gt;='Client Report'!$BA$3, $B368&lt;='Client Report'!$BA$4), "X", ""))</f>
        <v/>
      </c>
      <c r="AC368" s="25" t="str">
        <f>IF($O368="", "", IF('Client Report'!$AG$3="", "X", IF(Expenses!$C368='Client Report'!$AG$3, "X", "")))</f>
        <v/>
      </c>
      <c r="AD368" s="66" t="str">
        <f t="shared" si="64"/>
        <v/>
      </c>
      <c r="AE368" s="25" t="str">
        <f>IF($AD368="", "", COUNTIF($AD$11:$AD$2510, "&lt;"&amp;$AD368)+1+COUNTIF($AD$11:$AD368, $AD368)-1)</f>
        <v/>
      </c>
      <c r="AF368" s="25" t="str">
        <f t="shared" si="65"/>
        <v/>
      </c>
    </row>
    <row r="369" spans="1:32" x14ac:dyDescent="0.25">
      <c r="A369" s="21"/>
      <c r="B369" s="80"/>
      <c r="C369" s="81"/>
      <c r="D369" s="82"/>
      <c r="E369" s="83"/>
      <c r="F369" s="83"/>
      <c r="G369" s="84"/>
      <c r="H369" s="85"/>
      <c r="I369" s="21"/>
      <c r="J369" s="39" t="str">
        <f t="shared" si="55"/>
        <v/>
      </c>
      <c r="K369" s="21"/>
      <c r="O369" s="25" t="str">
        <f t="shared" si="56"/>
        <v/>
      </c>
      <c r="P369" s="25" t="str">
        <f t="shared" si="57"/>
        <v/>
      </c>
      <c r="Q369" s="25" t="str">
        <f t="shared" si="58"/>
        <v/>
      </c>
      <c r="R369" s="25" t="str">
        <f>IF(COUNTIF($Q$11:$Q369, $Q369)&gt;1, "", $Q369)</f>
        <v/>
      </c>
      <c r="S369" s="58" t="str">
        <f t="shared" si="59"/>
        <v/>
      </c>
      <c r="T369" s="61" t="str">
        <f t="shared" si="60"/>
        <v/>
      </c>
      <c r="U369" s="58" t="str">
        <f t="shared" si="61"/>
        <v/>
      </c>
      <c r="W369" s="25" t="str">
        <f>IF(OR($P369="", NOT($U369="")), "", IF(COUNTIF($P$11:$P369, $P369)&gt;1, "", "X"))</f>
        <v/>
      </c>
      <c r="X369" s="25" t="str">
        <f t="shared" si="62"/>
        <v/>
      </c>
      <c r="Z369" s="25" t="str">
        <f t="shared" si="63"/>
        <v/>
      </c>
      <c r="AB369" s="25" t="str">
        <f>IF($B369="", "", IF(AND($B369&gt;='Client Report'!$BA$3, $B369&lt;='Client Report'!$BA$4), "X", ""))</f>
        <v/>
      </c>
      <c r="AC369" s="25" t="str">
        <f>IF($O369="", "", IF('Client Report'!$AG$3="", "X", IF(Expenses!$C369='Client Report'!$AG$3, "X", "")))</f>
        <v/>
      </c>
      <c r="AD369" s="66" t="str">
        <f t="shared" si="64"/>
        <v/>
      </c>
      <c r="AE369" s="25" t="str">
        <f>IF($AD369="", "", COUNTIF($AD$11:$AD$2510, "&lt;"&amp;$AD369)+1+COUNTIF($AD$11:$AD369, $AD369)-1)</f>
        <v/>
      </c>
      <c r="AF369" s="25" t="str">
        <f t="shared" si="65"/>
        <v/>
      </c>
    </row>
    <row r="370" spans="1:32" x14ac:dyDescent="0.25">
      <c r="A370" s="21"/>
      <c r="B370" s="80"/>
      <c r="C370" s="81"/>
      <c r="D370" s="82"/>
      <c r="E370" s="83"/>
      <c r="F370" s="83"/>
      <c r="G370" s="84"/>
      <c r="H370" s="85"/>
      <c r="I370" s="21"/>
      <c r="J370" s="39" t="str">
        <f t="shared" si="55"/>
        <v/>
      </c>
      <c r="K370" s="21"/>
      <c r="O370" s="25" t="str">
        <f t="shared" si="56"/>
        <v/>
      </c>
      <c r="P370" s="25" t="str">
        <f t="shared" si="57"/>
        <v/>
      </c>
      <c r="Q370" s="25" t="str">
        <f t="shared" si="58"/>
        <v/>
      </c>
      <c r="R370" s="25" t="str">
        <f>IF(COUNTIF($Q$11:$Q370, $Q370)&gt;1, "", $Q370)</f>
        <v/>
      </c>
      <c r="S370" s="58" t="str">
        <f t="shared" si="59"/>
        <v/>
      </c>
      <c r="T370" s="61" t="str">
        <f t="shared" si="60"/>
        <v/>
      </c>
      <c r="U370" s="58" t="str">
        <f t="shared" si="61"/>
        <v/>
      </c>
      <c r="W370" s="25" t="str">
        <f>IF(OR($P370="", NOT($U370="")), "", IF(COUNTIF($P$11:$P370, $P370)&gt;1, "", "X"))</f>
        <v/>
      </c>
      <c r="X370" s="25" t="str">
        <f t="shared" si="62"/>
        <v/>
      </c>
      <c r="Z370" s="25" t="str">
        <f t="shared" si="63"/>
        <v/>
      </c>
      <c r="AB370" s="25" t="str">
        <f>IF($B370="", "", IF(AND($B370&gt;='Client Report'!$BA$3, $B370&lt;='Client Report'!$BA$4), "X", ""))</f>
        <v/>
      </c>
      <c r="AC370" s="25" t="str">
        <f>IF($O370="", "", IF('Client Report'!$AG$3="", "X", IF(Expenses!$C370='Client Report'!$AG$3, "X", "")))</f>
        <v/>
      </c>
      <c r="AD370" s="66" t="str">
        <f t="shared" si="64"/>
        <v/>
      </c>
      <c r="AE370" s="25" t="str">
        <f>IF($AD370="", "", COUNTIF($AD$11:$AD$2510, "&lt;"&amp;$AD370)+1+COUNTIF($AD$11:$AD370, $AD370)-1)</f>
        <v/>
      </c>
      <c r="AF370" s="25" t="str">
        <f t="shared" si="65"/>
        <v/>
      </c>
    </row>
    <row r="371" spans="1:32" x14ac:dyDescent="0.25">
      <c r="A371" s="21"/>
      <c r="B371" s="80"/>
      <c r="C371" s="81"/>
      <c r="D371" s="82"/>
      <c r="E371" s="83"/>
      <c r="F371" s="83"/>
      <c r="G371" s="84"/>
      <c r="H371" s="85"/>
      <c r="I371" s="21"/>
      <c r="J371" s="39" t="str">
        <f t="shared" si="55"/>
        <v/>
      </c>
      <c r="K371" s="21"/>
      <c r="O371" s="25" t="str">
        <f t="shared" si="56"/>
        <v/>
      </c>
      <c r="P371" s="25" t="str">
        <f t="shared" si="57"/>
        <v/>
      </c>
      <c r="Q371" s="25" t="str">
        <f t="shared" si="58"/>
        <v/>
      </c>
      <c r="R371" s="25" t="str">
        <f>IF(COUNTIF($Q$11:$Q371, $Q371)&gt;1, "", $Q371)</f>
        <v/>
      </c>
      <c r="S371" s="58" t="str">
        <f t="shared" si="59"/>
        <v/>
      </c>
      <c r="T371" s="61" t="str">
        <f t="shared" si="60"/>
        <v/>
      </c>
      <c r="U371" s="58" t="str">
        <f t="shared" si="61"/>
        <v/>
      </c>
      <c r="W371" s="25" t="str">
        <f>IF(OR($P371="", NOT($U371="")), "", IF(COUNTIF($P$11:$P371, $P371)&gt;1, "", "X"))</f>
        <v/>
      </c>
      <c r="X371" s="25" t="str">
        <f t="shared" si="62"/>
        <v/>
      </c>
      <c r="Z371" s="25" t="str">
        <f t="shared" si="63"/>
        <v/>
      </c>
      <c r="AB371" s="25" t="str">
        <f>IF($B371="", "", IF(AND($B371&gt;='Client Report'!$BA$3, $B371&lt;='Client Report'!$BA$4), "X", ""))</f>
        <v/>
      </c>
      <c r="AC371" s="25" t="str">
        <f>IF($O371="", "", IF('Client Report'!$AG$3="", "X", IF(Expenses!$C371='Client Report'!$AG$3, "X", "")))</f>
        <v/>
      </c>
      <c r="AD371" s="66" t="str">
        <f t="shared" si="64"/>
        <v/>
      </c>
      <c r="AE371" s="25" t="str">
        <f>IF($AD371="", "", COUNTIF($AD$11:$AD$2510, "&lt;"&amp;$AD371)+1+COUNTIF($AD$11:$AD371, $AD371)-1)</f>
        <v/>
      </c>
      <c r="AF371" s="25" t="str">
        <f t="shared" si="65"/>
        <v/>
      </c>
    </row>
    <row r="372" spans="1:32" x14ac:dyDescent="0.25">
      <c r="A372" s="21"/>
      <c r="B372" s="80"/>
      <c r="C372" s="81"/>
      <c r="D372" s="82"/>
      <c r="E372" s="83"/>
      <c r="F372" s="83"/>
      <c r="G372" s="84"/>
      <c r="H372" s="85"/>
      <c r="I372" s="21"/>
      <c r="J372" s="39" t="str">
        <f t="shared" si="55"/>
        <v/>
      </c>
      <c r="K372" s="21"/>
      <c r="O372" s="25" t="str">
        <f t="shared" si="56"/>
        <v/>
      </c>
      <c r="P372" s="25" t="str">
        <f t="shared" si="57"/>
        <v/>
      </c>
      <c r="Q372" s="25" t="str">
        <f t="shared" si="58"/>
        <v/>
      </c>
      <c r="R372" s="25" t="str">
        <f>IF(COUNTIF($Q$11:$Q372, $Q372)&gt;1, "", $Q372)</f>
        <v/>
      </c>
      <c r="S372" s="58" t="str">
        <f t="shared" si="59"/>
        <v/>
      </c>
      <c r="T372" s="61" t="str">
        <f t="shared" si="60"/>
        <v/>
      </c>
      <c r="U372" s="58" t="str">
        <f t="shared" si="61"/>
        <v/>
      </c>
      <c r="W372" s="25" t="str">
        <f>IF(OR($P372="", NOT($U372="")), "", IF(COUNTIF($P$11:$P372, $P372)&gt;1, "", "X"))</f>
        <v/>
      </c>
      <c r="X372" s="25" t="str">
        <f t="shared" si="62"/>
        <v/>
      </c>
      <c r="Z372" s="25" t="str">
        <f t="shared" si="63"/>
        <v/>
      </c>
      <c r="AB372" s="25" t="str">
        <f>IF($B372="", "", IF(AND($B372&gt;='Client Report'!$BA$3, $B372&lt;='Client Report'!$BA$4), "X", ""))</f>
        <v/>
      </c>
      <c r="AC372" s="25" t="str">
        <f>IF($O372="", "", IF('Client Report'!$AG$3="", "X", IF(Expenses!$C372='Client Report'!$AG$3, "X", "")))</f>
        <v/>
      </c>
      <c r="AD372" s="66" t="str">
        <f t="shared" si="64"/>
        <v/>
      </c>
      <c r="AE372" s="25" t="str">
        <f>IF($AD372="", "", COUNTIF($AD$11:$AD$2510, "&lt;"&amp;$AD372)+1+COUNTIF($AD$11:$AD372, $AD372)-1)</f>
        <v/>
      </c>
      <c r="AF372" s="25" t="str">
        <f t="shared" si="65"/>
        <v/>
      </c>
    </row>
    <row r="373" spans="1:32" x14ac:dyDescent="0.25">
      <c r="A373" s="21"/>
      <c r="B373" s="80"/>
      <c r="C373" s="81"/>
      <c r="D373" s="82"/>
      <c r="E373" s="83"/>
      <c r="F373" s="83"/>
      <c r="G373" s="84"/>
      <c r="H373" s="85"/>
      <c r="I373" s="21"/>
      <c r="J373" s="39" t="str">
        <f t="shared" si="55"/>
        <v/>
      </c>
      <c r="K373" s="21"/>
      <c r="O373" s="25" t="str">
        <f t="shared" si="56"/>
        <v/>
      </c>
      <c r="P373" s="25" t="str">
        <f t="shared" si="57"/>
        <v/>
      </c>
      <c r="Q373" s="25" t="str">
        <f t="shared" si="58"/>
        <v/>
      </c>
      <c r="R373" s="25" t="str">
        <f>IF(COUNTIF($Q$11:$Q373, $Q373)&gt;1, "", $Q373)</f>
        <v/>
      </c>
      <c r="S373" s="58" t="str">
        <f t="shared" si="59"/>
        <v/>
      </c>
      <c r="T373" s="61" t="str">
        <f t="shared" si="60"/>
        <v/>
      </c>
      <c r="U373" s="58" t="str">
        <f t="shared" si="61"/>
        <v/>
      </c>
      <c r="W373" s="25" t="str">
        <f>IF(OR($P373="", NOT($U373="")), "", IF(COUNTIF($P$11:$P373, $P373)&gt;1, "", "X"))</f>
        <v/>
      </c>
      <c r="X373" s="25" t="str">
        <f t="shared" si="62"/>
        <v/>
      </c>
      <c r="Z373" s="25" t="str">
        <f t="shared" si="63"/>
        <v/>
      </c>
      <c r="AB373" s="25" t="str">
        <f>IF($B373="", "", IF(AND($B373&gt;='Client Report'!$BA$3, $B373&lt;='Client Report'!$BA$4), "X", ""))</f>
        <v/>
      </c>
      <c r="AC373" s="25" t="str">
        <f>IF($O373="", "", IF('Client Report'!$AG$3="", "X", IF(Expenses!$C373='Client Report'!$AG$3, "X", "")))</f>
        <v/>
      </c>
      <c r="AD373" s="66" t="str">
        <f t="shared" si="64"/>
        <v/>
      </c>
      <c r="AE373" s="25" t="str">
        <f>IF($AD373="", "", COUNTIF($AD$11:$AD$2510, "&lt;"&amp;$AD373)+1+COUNTIF($AD$11:$AD373, $AD373)-1)</f>
        <v/>
      </c>
      <c r="AF373" s="25" t="str">
        <f t="shared" si="65"/>
        <v/>
      </c>
    </row>
    <row r="374" spans="1:32" x14ac:dyDescent="0.25">
      <c r="A374" s="21"/>
      <c r="B374" s="80"/>
      <c r="C374" s="81"/>
      <c r="D374" s="82"/>
      <c r="E374" s="83"/>
      <c r="F374" s="83"/>
      <c r="G374" s="84"/>
      <c r="H374" s="85"/>
      <c r="I374" s="21"/>
      <c r="J374" s="39" t="str">
        <f t="shared" si="55"/>
        <v/>
      </c>
      <c r="K374" s="21"/>
      <c r="O374" s="25" t="str">
        <f t="shared" si="56"/>
        <v/>
      </c>
      <c r="P374" s="25" t="str">
        <f t="shared" si="57"/>
        <v/>
      </c>
      <c r="Q374" s="25" t="str">
        <f t="shared" si="58"/>
        <v/>
      </c>
      <c r="R374" s="25" t="str">
        <f>IF(COUNTIF($Q$11:$Q374, $Q374)&gt;1, "", $Q374)</f>
        <v/>
      </c>
      <c r="S374" s="58" t="str">
        <f t="shared" si="59"/>
        <v/>
      </c>
      <c r="T374" s="61" t="str">
        <f t="shared" si="60"/>
        <v/>
      </c>
      <c r="U374" s="58" t="str">
        <f t="shared" si="61"/>
        <v/>
      </c>
      <c r="W374" s="25" t="str">
        <f>IF(OR($P374="", NOT($U374="")), "", IF(COUNTIF($P$11:$P374, $P374)&gt;1, "", "X"))</f>
        <v/>
      </c>
      <c r="X374" s="25" t="str">
        <f t="shared" si="62"/>
        <v/>
      </c>
      <c r="Z374" s="25" t="str">
        <f t="shared" si="63"/>
        <v/>
      </c>
      <c r="AB374" s="25" t="str">
        <f>IF($B374="", "", IF(AND($B374&gt;='Client Report'!$BA$3, $B374&lt;='Client Report'!$BA$4), "X", ""))</f>
        <v/>
      </c>
      <c r="AC374" s="25" t="str">
        <f>IF($O374="", "", IF('Client Report'!$AG$3="", "X", IF(Expenses!$C374='Client Report'!$AG$3, "X", "")))</f>
        <v/>
      </c>
      <c r="AD374" s="66" t="str">
        <f t="shared" si="64"/>
        <v/>
      </c>
      <c r="AE374" s="25" t="str">
        <f>IF($AD374="", "", COUNTIF($AD$11:$AD$2510, "&lt;"&amp;$AD374)+1+COUNTIF($AD$11:$AD374, $AD374)-1)</f>
        <v/>
      </c>
      <c r="AF374" s="25" t="str">
        <f t="shared" si="65"/>
        <v/>
      </c>
    </row>
    <row r="375" spans="1:32" x14ac:dyDescent="0.25">
      <c r="A375" s="21"/>
      <c r="B375" s="80"/>
      <c r="C375" s="81"/>
      <c r="D375" s="82"/>
      <c r="E375" s="83"/>
      <c r="F375" s="83"/>
      <c r="G375" s="84"/>
      <c r="H375" s="85"/>
      <c r="I375" s="21"/>
      <c r="J375" s="39" t="str">
        <f t="shared" si="55"/>
        <v/>
      </c>
      <c r="K375" s="21"/>
      <c r="O375" s="25" t="str">
        <f t="shared" si="56"/>
        <v/>
      </c>
      <c r="P375" s="25" t="str">
        <f t="shared" si="57"/>
        <v/>
      </c>
      <c r="Q375" s="25" t="str">
        <f t="shared" si="58"/>
        <v/>
      </c>
      <c r="R375" s="25" t="str">
        <f>IF(COUNTIF($Q$11:$Q375, $Q375)&gt;1, "", $Q375)</f>
        <v/>
      </c>
      <c r="S375" s="58" t="str">
        <f t="shared" si="59"/>
        <v/>
      </c>
      <c r="T375" s="61" t="str">
        <f t="shared" si="60"/>
        <v/>
      </c>
      <c r="U375" s="58" t="str">
        <f t="shared" si="61"/>
        <v/>
      </c>
      <c r="W375" s="25" t="str">
        <f>IF(OR($P375="", NOT($U375="")), "", IF(COUNTIF($P$11:$P375, $P375)&gt;1, "", "X"))</f>
        <v/>
      </c>
      <c r="X375" s="25" t="str">
        <f t="shared" si="62"/>
        <v/>
      </c>
      <c r="Z375" s="25" t="str">
        <f t="shared" si="63"/>
        <v/>
      </c>
      <c r="AB375" s="25" t="str">
        <f>IF($B375="", "", IF(AND($B375&gt;='Client Report'!$BA$3, $B375&lt;='Client Report'!$BA$4), "X", ""))</f>
        <v/>
      </c>
      <c r="AC375" s="25" t="str">
        <f>IF($O375="", "", IF('Client Report'!$AG$3="", "X", IF(Expenses!$C375='Client Report'!$AG$3, "X", "")))</f>
        <v/>
      </c>
      <c r="AD375" s="66" t="str">
        <f t="shared" si="64"/>
        <v/>
      </c>
      <c r="AE375" s="25" t="str">
        <f>IF($AD375="", "", COUNTIF($AD$11:$AD$2510, "&lt;"&amp;$AD375)+1+COUNTIF($AD$11:$AD375, $AD375)-1)</f>
        <v/>
      </c>
      <c r="AF375" s="25" t="str">
        <f t="shared" si="65"/>
        <v/>
      </c>
    </row>
    <row r="376" spans="1:32" x14ac:dyDescent="0.25">
      <c r="A376" s="21"/>
      <c r="B376" s="80"/>
      <c r="C376" s="81"/>
      <c r="D376" s="82"/>
      <c r="E376" s="83"/>
      <c r="F376" s="83"/>
      <c r="G376" s="84"/>
      <c r="H376" s="85"/>
      <c r="I376" s="21"/>
      <c r="J376" s="39" t="str">
        <f t="shared" si="55"/>
        <v/>
      </c>
      <c r="K376" s="21"/>
      <c r="O376" s="25" t="str">
        <f t="shared" si="56"/>
        <v/>
      </c>
      <c r="P376" s="25" t="str">
        <f t="shared" si="57"/>
        <v/>
      </c>
      <c r="Q376" s="25" t="str">
        <f t="shared" si="58"/>
        <v/>
      </c>
      <c r="R376" s="25" t="str">
        <f>IF(COUNTIF($Q$11:$Q376, $Q376)&gt;1, "", $Q376)</f>
        <v/>
      </c>
      <c r="S376" s="58" t="str">
        <f t="shared" si="59"/>
        <v/>
      </c>
      <c r="T376" s="61" t="str">
        <f t="shared" si="60"/>
        <v/>
      </c>
      <c r="U376" s="58" t="str">
        <f t="shared" si="61"/>
        <v/>
      </c>
      <c r="W376" s="25" t="str">
        <f>IF(OR($P376="", NOT($U376="")), "", IF(COUNTIF($P$11:$P376, $P376)&gt;1, "", "X"))</f>
        <v/>
      </c>
      <c r="X376" s="25" t="str">
        <f t="shared" si="62"/>
        <v/>
      </c>
      <c r="Z376" s="25" t="str">
        <f t="shared" si="63"/>
        <v/>
      </c>
      <c r="AB376" s="25" t="str">
        <f>IF($B376="", "", IF(AND($B376&gt;='Client Report'!$BA$3, $B376&lt;='Client Report'!$BA$4), "X", ""))</f>
        <v/>
      </c>
      <c r="AC376" s="25" t="str">
        <f>IF($O376="", "", IF('Client Report'!$AG$3="", "X", IF(Expenses!$C376='Client Report'!$AG$3, "X", "")))</f>
        <v/>
      </c>
      <c r="AD376" s="66" t="str">
        <f t="shared" si="64"/>
        <v/>
      </c>
      <c r="AE376" s="25" t="str">
        <f>IF($AD376="", "", COUNTIF($AD$11:$AD$2510, "&lt;"&amp;$AD376)+1+COUNTIF($AD$11:$AD376, $AD376)-1)</f>
        <v/>
      </c>
      <c r="AF376" s="25" t="str">
        <f t="shared" si="65"/>
        <v/>
      </c>
    </row>
    <row r="377" spans="1:32" x14ac:dyDescent="0.25">
      <c r="A377" s="21"/>
      <c r="B377" s="80"/>
      <c r="C377" s="81"/>
      <c r="D377" s="82"/>
      <c r="E377" s="83"/>
      <c r="F377" s="83"/>
      <c r="G377" s="84"/>
      <c r="H377" s="85"/>
      <c r="I377" s="21"/>
      <c r="J377" s="39" t="str">
        <f t="shared" si="55"/>
        <v/>
      </c>
      <c r="K377" s="21"/>
      <c r="O377" s="25" t="str">
        <f t="shared" si="56"/>
        <v/>
      </c>
      <c r="P377" s="25" t="str">
        <f t="shared" si="57"/>
        <v/>
      </c>
      <c r="Q377" s="25" t="str">
        <f t="shared" si="58"/>
        <v/>
      </c>
      <c r="R377" s="25" t="str">
        <f>IF(COUNTIF($Q$11:$Q377, $Q377)&gt;1, "", $Q377)</f>
        <v/>
      </c>
      <c r="S377" s="58" t="str">
        <f t="shared" si="59"/>
        <v/>
      </c>
      <c r="T377" s="61" t="str">
        <f t="shared" si="60"/>
        <v/>
      </c>
      <c r="U377" s="58" t="str">
        <f t="shared" si="61"/>
        <v/>
      </c>
      <c r="W377" s="25" t="str">
        <f>IF(OR($P377="", NOT($U377="")), "", IF(COUNTIF($P$11:$P377, $P377)&gt;1, "", "X"))</f>
        <v/>
      </c>
      <c r="X377" s="25" t="str">
        <f t="shared" si="62"/>
        <v/>
      </c>
      <c r="Z377" s="25" t="str">
        <f t="shared" si="63"/>
        <v/>
      </c>
      <c r="AB377" s="25" t="str">
        <f>IF($B377="", "", IF(AND($B377&gt;='Client Report'!$BA$3, $B377&lt;='Client Report'!$BA$4), "X", ""))</f>
        <v/>
      </c>
      <c r="AC377" s="25" t="str">
        <f>IF($O377="", "", IF('Client Report'!$AG$3="", "X", IF(Expenses!$C377='Client Report'!$AG$3, "X", "")))</f>
        <v/>
      </c>
      <c r="AD377" s="66" t="str">
        <f t="shared" si="64"/>
        <v/>
      </c>
      <c r="AE377" s="25" t="str">
        <f>IF($AD377="", "", COUNTIF($AD$11:$AD$2510, "&lt;"&amp;$AD377)+1+COUNTIF($AD$11:$AD377, $AD377)-1)</f>
        <v/>
      </c>
      <c r="AF377" s="25" t="str">
        <f t="shared" si="65"/>
        <v/>
      </c>
    </row>
    <row r="378" spans="1:32" x14ac:dyDescent="0.25">
      <c r="A378" s="21"/>
      <c r="B378" s="80"/>
      <c r="C378" s="81"/>
      <c r="D378" s="82"/>
      <c r="E378" s="83"/>
      <c r="F378" s="83"/>
      <c r="G378" s="84"/>
      <c r="H378" s="85"/>
      <c r="I378" s="21"/>
      <c r="J378" s="39" t="str">
        <f t="shared" si="55"/>
        <v/>
      </c>
      <c r="K378" s="21"/>
      <c r="O378" s="25" t="str">
        <f t="shared" si="56"/>
        <v/>
      </c>
      <c r="P378" s="25" t="str">
        <f t="shared" si="57"/>
        <v/>
      </c>
      <c r="Q378" s="25" t="str">
        <f t="shared" si="58"/>
        <v/>
      </c>
      <c r="R378" s="25" t="str">
        <f>IF(COUNTIF($Q$11:$Q378, $Q378)&gt;1, "", $Q378)</f>
        <v/>
      </c>
      <c r="S378" s="58" t="str">
        <f t="shared" si="59"/>
        <v/>
      </c>
      <c r="T378" s="61" t="str">
        <f t="shared" si="60"/>
        <v/>
      </c>
      <c r="U378" s="58" t="str">
        <f t="shared" si="61"/>
        <v/>
      </c>
      <c r="W378" s="25" t="str">
        <f>IF(OR($P378="", NOT($U378="")), "", IF(COUNTIF($P$11:$P378, $P378)&gt;1, "", "X"))</f>
        <v/>
      </c>
      <c r="X378" s="25" t="str">
        <f t="shared" si="62"/>
        <v/>
      </c>
      <c r="Z378" s="25" t="str">
        <f t="shared" si="63"/>
        <v/>
      </c>
      <c r="AB378" s="25" t="str">
        <f>IF($B378="", "", IF(AND($B378&gt;='Client Report'!$BA$3, $B378&lt;='Client Report'!$BA$4), "X", ""))</f>
        <v/>
      </c>
      <c r="AC378" s="25" t="str">
        <f>IF($O378="", "", IF('Client Report'!$AG$3="", "X", IF(Expenses!$C378='Client Report'!$AG$3, "X", "")))</f>
        <v/>
      </c>
      <c r="AD378" s="66" t="str">
        <f t="shared" si="64"/>
        <v/>
      </c>
      <c r="AE378" s="25" t="str">
        <f>IF($AD378="", "", COUNTIF($AD$11:$AD$2510, "&lt;"&amp;$AD378)+1+COUNTIF($AD$11:$AD378, $AD378)-1)</f>
        <v/>
      </c>
      <c r="AF378" s="25" t="str">
        <f t="shared" si="65"/>
        <v/>
      </c>
    </row>
    <row r="379" spans="1:32" x14ac:dyDescent="0.25">
      <c r="A379" s="21"/>
      <c r="B379" s="80"/>
      <c r="C379" s="81"/>
      <c r="D379" s="82"/>
      <c r="E379" s="83"/>
      <c r="F379" s="83"/>
      <c r="G379" s="84"/>
      <c r="H379" s="85"/>
      <c r="I379" s="21"/>
      <c r="J379" s="39" t="str">
        <f t="shared" si="55"/>
        <v/>
      </c>
      <c r="K379" s="21"/>
      <c r="O379" s="25" t="str">
        <f t="shared" si="56"/>
        <v/>
      </c>
      <c r="P379" s="25" t="str">
        <f t="shared" si="57"/>
        <v/>
      </c>
      <c r="Q379" s="25" t="str">
        <f t="shared" si="58"/>
        <v/>
      </c>
      <c r="R379" s="25" t="str">
        <f>IF(COUNTIF($Q$11:$Q379, $Q379)&gt;1, "", $Q379)</f>
        <v/>
      </c>
      <c r="S379" s="58" t="str">
        <f t="shared" si="59"/>
        <v/>
      </c>
      <c r="T379" s="61" t="str">
        <f t="shared" si="60"/>
        <v/>
      </c>
      <c r="U379" s="58" t="str">
        <f t="shared" si="61"/>
        <v/>
      </c>
      <c r="W379" s="25" t="str">
        <f>IF(OR($P379="", NOT($U379="")), "", IF(COUNTIF($P$11:$P379, $P379)&gt;1, "", "X"))</f>
        <v/>
      </c>
      <c r="X379" s="25" t="str">
        <f t="shared" si="62"/>
        <v/>
      </c>
      <c r="Z379" s="25" t="str">
        <f t="shared" si="63"/>
        <v/>
      </c>
      <c r="AB379" s="25" t="str">
        <f>IF($B379="", "", IF(AND($B379&gt;='Client Report'!$BA$3, $B379&lt;='Client Report'!$BA$4), "X", ""))</f>
        <v/>
      </c>
      <c r="AC379" s="25" t="str">
        <f>IF($O379="", "", IF('Client Report'!$AG$3="", "X", IF(Expenses!$C379='Client Report'!$AG$3, "X", "")))</f>
        <v/>
      </c>
      <c r="AD379" s="66" t="str">
        <f t="shared" si="64"/>
        <v/>
      </c>
      <c r="AE379" s="25" t="str">
        <f>IF($AD379="", "", COUNTIF($AD$11:$AD$2510, "&lt;"&amp;$AD379)+1+COUNTIF($AD$11:$AD379, $AD379)-1)</f>
        <v/>
      </c>
      <c r="AF379" s="25" t="str">
        <f t="shared" si="65"/>
        <v/>
      </c>
    </row>
    <row r="380" spans="1:32" x14ac:dyDescent="0.25">
      <c r="A380" s="21"/>
      <c r="B380" s="80"/>
      <c r="C380" s="81"/>
      <c r="D380" s="82"/>
      <c r="E380" s="83"/>
      <c r="F380" s="83"/>
      <c r="G380" s="84"/>
      <c r="H380" s="85"/>
      <c r="I380" s="21"/>
      <c r="J380" s="39" t="str">
        <f t="shared" si="55"/>
        <v/>
      </c>
      <c r="K380" s="21"/>
      <c r="O380" s="25" t="str">
        <f t="shared" si="56"/>
        <v/>
      </c>
      <c r="P380" s="25" t="str">
        <f t="shared" si="57"/>
        <v/>
      </c>
      <c r="Q380" s="25" t="str">
        <f t="shared" si="58"/>
        <v/>
      </c>
      <c r="R380" s="25" t="str">
        <f>IF(COUNTIF($Q$11:$Q380, $Q380)&gt;1, "", $Q380)</f>
        <v/>
      </c>
      <c r="S380" s="58" t="str">
        <f t="shared" si="59"/>
        <v/>
      </c>
      <c r="T380" s="61" t="str">
        <f t="shared" si="60"/>
        <v/>
      </c>
      <c r="U380" s="58" t="str">
        <f t="shared" si="61"/>
        <v/>
      </c>
      <c r="W380" s="25" t="str">
        <f>IF(OR($P380="", NOT($U380="")), "", IF(COUNTIF($P$11:$P380, $P380)&gt;1, "", "X"))</f>
        <v/>
      </c>
      <c r="X380" s="25" t="str">
        <f t="shared" si="62"/>
        <v/>
      </c>
      <c r="Z380" s="25" t="str">
        <f t="shared" si="63"/>
        <v/>
      </c>
      <c r="AB380" s="25" t="str">
        <f>IF($B380="", "", IF(AND($B380&gt;='Client Report'!$BA$3, $B380&lt;='Client Report'!$BA$4), "X", ""))</f>
        <v/>
      </c>
      <c r="AC380" s="25" t="str">
        <f>IF($O380="", "", IF('Client Report'!$AG$3="", "X", IF(Expenses!$C380='Client Report'!$AG$3, "X", "")))</f>
        <v/>
      </c>
      <c r="AD380" s="66" t="str">
        <f t="shared" si="64"/>
        <v/>
      </c>
      <c r="AE380" s="25" t="str">
        <f>IF($AD380="", "", COUNTIF($AD$11:$AD$2510, "&lt;"&amp;$AD380)+1+COUNTIF($AD$11:$AD380, $AD380)-1)</f>
        <v/>
      </c>
      <c r="AF380" s="25" t="str">
        <f t="shared" si="65"/>
        <v/>
      </c>
    </row>
    <row r="381" spans="1:32" x14ac:dyDescent="0.25">
      <c r="A381" s="21"/>
      <c r="B381" s="80"/>
      <c r="C381" s="81"/>
      <c r="D381" s="82"/>
      <c r="E381" s="83"/>
      <c r="F381" s="83"/>
      <c r="G381" s="84"/>
      <c r="H381" s="85"/>
      <c r="I381" s="21"/>
      <c r="J381" s="39" t="str">
        <f t="shared" si="55"/>
        <v/>
      </c>
      <c r="K381" s="21"/>
      <c r="O381" s="25" t="str">
        <f t="shared" si="56"/>
        <v/>
      </c>
      <c r="P381" s="25" t="str">
        <f t="shared" si="57"/>
        <v/>
      </c>
      <c r="Q381" s="25" t="str">
        <f t="shared" si="58"/>
        <v/>
      </c>
      <c r="R381" s="25" t="str">
        <f>IF(COUNTIF($Q$11:$Q381, $Q381)&gt;1, "", $Q381)</f>
        <v/>
      </c>
      <c r="S381" s="58" t="str">
        <f t="shared" si="59"/>
        <v/>
      </c>
      <c r="T381" s="61" t="str">
        <f t="shared" si="60"/>
        <v/>
      </c>
      <c r="U381" s="58" t="str">
        <f t="shared" si="61"/>
        <v/>
      </c>
      <c r="W381" s="25" t="str">
        <f>IF(OR($P381="", NOT($U381="")), "", IF(COUNTIF($P$11:$P381, $P381)&gt;1, "", "X"))</f>
        <v/>
      </c>
      <c r="X381" s="25" t="str">
        <f t="shared" si="62"/>
        <v/>
      </c>
      <c r="Z381" s="25" t="str">
        <f t="shared" si="63"/>
        <v/>
      </c>
      <c r="AB381" s="25" t="str">
        <f>IF($B381="", "", IF(AND($B381&gt;='Client Report'!$BA$3, $B381&lt;='Client Report'!$BA$4), "X", ""))</f>
        <v/>
      </c>
      <c r="AC381" s="25" t="str">
        <f>IF($O381="", "", IF('Client Report'!$AG$3="", "X", IF(Expenses!$C381='Client Report'!$AG$3, "X", "")))</f>
        <v/>
      </c>
      <c r="AD381" s="66" t="str">
        <f t="shared" si="64"/>
        <v/>
      </c>
      <c r="AE381" s="25" t="str">
        <f>IF($AD381="", "", COUNTIF($AD$11:$AD$2510, "&lt;"&amp;$AD381)+1+COUNTIF($AD$11:$AD381, $AD381)-1)</f>
        <v/>
      </c>
      <c r="AF381" s="25" t="str">
        <f t="shared" si="65"/>
        <v/>
      </c>
    </row>
    <row r="382" spans="1:32" x14ac:dyDescent="0.25">
      <c r="A382" s="21"/>
      <c r="B382" s="80"/>
      <c r="C382" s="81"/>
      <c r="D382" s="82"/>
      <c r="E382" s="83"/>
      <c r="F382" s="83"/>
      <c r="G382" s="84"/>
      <c r="H382" s="85"/>
      <c r="I382" s="21"/>
      <c r="J382" s="39" t="str">
        <f t="shared" si="55"/>
        <v/>
      </c>
      <c r="K382" s="21"/>
      <c r="O382" s="25" t="str">
        <f t="shared" si="56"/>
        <v/>
      </c>
      <c r="P382" s="25" t="str">
        <f t="shared" si="57"/>
        <v/>
      </c>
      <c r="Q382" s="25" t="str">
        <f t="shared" si="58"/>
        <v/>
      </c>
      <c r="R382" s="25" t="str">
        <f>IF(COUNTIF($Q$11:$Q382, $Q382)&gt;1, "", $Q382)</f>
        <v/>
      </c>
      <c r="S382" s="58" t="str">
        <f t="shared" si="59"/>
        <v/>
      </c>
      <c r="T382" s="61" t="str">
        <f t="shared" si="60"/>
        <v/>
      </c>
      <c r="U382" s="58" t="str">
        <f t="shared" si="61"/>
        <v/>
      </c>
      <c r="W382" s="25" t="str">
        <f>IF(OR($P382="", NOT($U382="")), "", IF(COUNTIF($P$11:$P382, $P382)&gt;1, "", "X"))</f>
        <v/>
      </c>
      <c r="X382" s="25" t="str">
        <f t="shared" si="62"/>
        <v/>
      </c>
      <c r="Z382" s="25" t="str">
        <f t="shared" si="63"/>
        <v/>
      </c>
      <c r="AB382" s="25" t="str">
        <f>IF($B382="", "", IF(AND($B382&gt;='Client Report'!$BA$3, $B382&lt;='Client Report'!$BA$4), "X", ""))</f>
        <v/>
      </c>
      <c r="AC382" s="25" t="str">
        <f>IF($O382="", "", IF('Client Report'!$AG$3="", "X", IF(Expenses!$C382='Client Report'!$AG$3, "X", "")))</f>
        <v/>
      </c>
      <c r="AD382" s="66" t="str">
        <f t="shared" si="64"/>
        <v/>
      </c>
      <c r="AE382" s="25" t="str">
        <f>IF($AD382="", "", COUNTIF($AD$11:$AD$2510, "&lt;"&amp;$AD382)+1+COUNTIF($AD$11:$AD382, $AD382)-1)</f>
        <v/>
      </c>
      <c r="AF382" s="25" t="str">
        <f t="shared" si="65"/>
        <v/>
      </c>
    </row>
    <row r="383" spans="1:32" x14ac:dyDescent="0.25">
      <c r="A383" s="21"/>
      <c r="B383" s="80"/>
      <c r="C383" s="81"/>
      <c r="D383" s="82"/>
      <c r="E383" s="83"/>
      <c r="F383" s="83"/>
      <c r="G383" s="84"/>
      <c r="H383" s="85"/>
      <c r="I383" s="21"/>
      <c r="J383" s="39" t="str">
        <f t="shared" si="55"/>
        <v/>
      </c>
      <c r="K383" s="21"/>
      <c r="O383" s="25" t="str">
        <f t="shared" si="56"/>
        <v/>
      </c>
      <c r="P383" s="25" t="str">
        <f t="shared" si="57"/>
        <v/>
      </c>
      <c r="Q383" s="25" t="str">
        <f t="shared" si="58"/>
        <v/>
      </c>
      <c r="R383" s="25" t="str">
        <f>IF(COUNTIF($Q$11:$Q383, $Q383)&gt;1, "", $Q383)</f>
        <v/>
      </c>
      <c r="S383" s="58" t="str">
        <f t="shared" si="59"/>
        <v/>
      </c>
      <c r="T383" s="61" t="str">
        <f t="shared" si="60"/>
        <v/>
      </c>
      <c r="U383" s="58" t="str">
        <f t="shared" si="61"/>
        <v/>
      </c>
      <c r="W383" s="25" t="str">
        <f>IF(OR($P383="", NOT($U383="")), "", IF(COUNTIF($P$11:$P383, $P383)&gt;1, "", "X"))</f>
        <v/>
      </c>
      <c r="X383" s="25" t="str">
        <f t="shared" si="62"/>
        <v/>
      </c>
      <c r="Z383" s="25" t="str">
        <f t="shared" si="63"/>
        <v/>
      </c>
      <c r="AB383" s="25" t="str">
        <f>IF($B383="", "", IF(AND($B383&gt;='Client Report'!$BA$3, $B383&lt;='Client Report'!$BA$4), "X", ""))</f>
        <v/>
      </c>
      <c r="AC383" s="25" t="str">
        <f>IF($O383="", "", IF('Client Report'!$AG$3="", "X", IF(Expenses!$C383='Client Report'!$AG$3, "X", "")))</f>
        <v/>
      </c>
      <c r="AD383" s="66" t="str">
        <f t="shared" si="64"/>
        <v/>
      </c>
      <c r="AE383" s="25" t="str">
        <f>IF($AD383="", "", COUNTIF($AD$11:$AD$2510, "&lt;"&amp;$AD383)+1+COUNTIF($AD$11:$AD383, $AD383)-1)</f>
        <v/>
      </c>
      <c r="AF383" s="25" t="str">
        <f t="shared" si="65"/>
        <v/>
      </c>
    </row>
    <row r="384" spans="1:32" x14ac:dyDescent="0.25">
      <c r="A384" s="21"/>
      <c r="B384" s="80"/>
      <c r="C384" s="81"/>
      <c r="D384" s="82"/>
      <c r="E384" s="83"/>
      <c r="F384" s="83"/>
      <c r="G384" s="84"/>
      <c r="H384" s="85"/>
      <c r="I384" s="21"/>
      <c r="J384" s="39" t="str">
        <f t="shared" si="55"/>
        <v/>
      </c>
      <c r="K384" s="21"/>
      <c r="O384" s="25" t="str">
        <f t="shared" si="56"/>
        <v/>
      </c>
      <c r="P384" s="25" t="str">
        <f t="shared" si="57"/>
        <v/>
      </c>
      <c r="Q384" s="25" t="str">
        <f t="shared" si="58"/>
        <v/>
      </c>
      <c r="R384" s="25" t="str">
        <f>IF(COUNTIF($Q$11:$Q384, $Q384)&gt;1, "", $Q384)</f>
        <v/>
      </c>
      <c r="S384" s="58" t="str">
        <f t="shared" si="59"/>
        <v/>
      </c>
      <c r="T384" s="61" t="str">
        <f t="shared" si="60"/>
        <v/>
      </c>
      <c r="U384" s="58" t="str">
        <f t="shared" si="61"/>
        <v/>
      </c>
      <c r="W384" s="25" t="str">
        <f>IF(OR($P384="", NOT($U384="")), "", IF(COUNTIF($P$11:$P384, $P384)&gt;1, "", "X"))</f>
        <v/>
      </c>
      <c r="X384" s="25" t="str">
        <f t="shared" si="62"/>
        <v/>
      </c>
      <c r="Z384" s="25" t="str">
        <f t="shared" si="63"/>
        <v/>
      </c>
      <c r="AB384" s="25" t="str">
        <f>IF($B384="", "", IF(AND($B384&gt;='Client Report'!$BA$3, $B384&lt;='Client Report'!$BA$4), "X", ""))</f>
        <v/>
      </c>
      <c r="AC384" s="25" t="str">
        <f>IF($O384="", "", IF('Client Report'!$AG$3="", "X", IF(Expenses!$C384='Client Report'!$AG$3, "X", "")))</f>
        <v/>
      </c>
      <c r="AD384" s="66" t="str">
        <f t="shared" si="64"/>
        <v/>
      </c>
      <c r="AE384" s="25" t="str">
        <f>IF($AD384="", "", COUNTIF($AD$11:$AD$2510, "&lt;"&amp;$AD384)+1+COUNTIF($AD$11:$AD384, $AD384)-1)</f>
        <v/>
      </c>
      <c r="AF384" s="25" t="str">
        <f t="shared" si="65"/>
        <v/>
      </c>
    </row>
    <row r="385" spans="1:32" x14ac:dyDescent="0.25">
      <c r="A385" s="21"/>
      <c r="B385" s="80"/>
      <c r="C385" s="81"/>
      <c r="D385" s="82"/>
      <c r="E385" s="83"/>
      <c r="F385" s="83"/>
      <c r="G385" s="84"/>
      <c r="H385" s="85"/>
      <c r="I385" s="21"/>
      <c r="J385" s="39" t="str">
        <f t="shared" si="55"/>
        <v/>
      </c>
      <c r="K385" s="21"/>
      <c r="O385" s="25" t="str">
        <f t="shared" si="56"/>
        <v/>
      </c>
      <c r="P385" s="25" t="str">
        <f t="shared" si="57"/>
        <v/>
      </c>
      <c r="Q385" s="25" t="str">
        <f t="shared" si="58"/>
        <v/>
      </c>
      <c r="R385" s="25" t="str">
        <f>IF(COUNTIF($Q$11:$Q385, $Q385)&gt;1, "", $Q385)</f>
        <v/>
      </c>
      <c r="S385" s="58" t="str">
        <f t="shared" si="59"/>
        <v/>
      </c>
      <c r="T385" s="61" t="str">
        <f t="shared" si="60"/>
        <v/>
      </c>
      <c r="U385" s="58" t="str">
        <f t="shared" si="61"/>
        <v/>
      </c>
      <c r="W385" s="25" t="str">
        <f>IF(OR($P385="", NOT($U385="")), "", IF(COUNTIF($P$11:$P385, $P385)&gt;1, "", "X"))</f>
        <v/>
      </c>
      <c r="X385" s="25" t="str">
        <f t="shared" si="62"/>
        <v/>
      </c>
      <c r="Z385" s="25" t="str">
        <f t="shared" si="63"/>
        <v/>
      </c>
      <c r="AB385" s="25" t="str">
        <f>IF($B385="", "", IF(AND($B385&gt;='Client Report'!$BA$3, $B385&lt;='Client Report'!$BA$4), "X", ""))</f>
        <v/>
      </c>
      <c r="AC385" s="25" t="str">
        <f>IF($O385="", "", IF('Client Report'!$AG$3="", "X", IF(Expenses!$C385='Client Report'!$AG$3, "X", "")))</f>
        <v/>
      </c>
      <c r="AD385" s="66" t="str">
        <f t="shared" si="64"/>
        <v/>
      </c>
      <c r="AE385" s="25" t="str">
        <f>IF($AD385="", "", COUNTIF($AD$11:$AD$2510, "&lt;"&amp;$AD385)+1+COUNTIF($AD$11:$AD385, $AD385)-1)</f>
        <v/>
      </c>
      <c r="AF385" s="25" t="str">
        <f t="shared" si="65"/>
        <v/>
      </c>
    </row>
    <row r="386" spans="1:32" x14ac:dyDescent="0.25">
      <c r="A386" s="21"/>
      <c r="B386" s="80"/>
      <c r="C386" s="81"/>
      <c r="D386" s="82"/>
      <c r="E386" s="83"/>
      <c r="F386" s="83"/>
      <c r="G386" s="84"/>
      <c r="H386" s="85"/>
      <c r="I386" s="21"/>
      <c r="J386" s="39" t="str">
        <f t="shared" si="55"/>
        <v/>
      </c>
      <c r="K386" s="21"/>
      <c r="O386" s="25" t="str">
        <f t="shared" si="56"/>
        <v/>
      </c>
      <c r="P386" s="25" t="str">
        <f t="shared" si="57"/>
        <v/>
      </c>
      <c r="Q386" s="25" t="str">
        <f t="shared" si="58"/>
        <v/>
      </c>
      <c r="R386" s="25" t="str">
        <f>IF(COUNTIF($Q$11:$Q386, $Q386)&gt;1, "", $Q386)</f>
        <v/>
      </c>
      <c r="S386" s="58" t="str">
        <f t="shared" si="59"/>
        <v/>
      </c>
      <c r="T386" s="61" t="str">
        <f t="shared" si="60"/>
        <v/>
      </c>
      <c r="U386" s="58" t="str">
        <f t="shared" si="61"/>
        <v/>
      </c>
      <c r="W386" s="25" t="str">
        <f>IF(OR($P386="", NOT($U386="")), "", IF(COUNTIF($P$11:$P386, $P386)&gt;1, "", "X"))</f>
        <v/>
      </c>
      <c r="X386" s="25" t="str">
        <f t="shared" si="62"/>
        <v/>
      </c>
      <c r="Z386" s="25" t="str">
        <f t="shared" si="63"/>
        <v/>
      </c>
      <c r="AB386" s="25" t="str">
        <f>IF($B386="", "", IF(AND($B386&gt;='Client Report'!$BA$3, $B386&lt;='Client Report'!$BA$4), "X", ""))</f>
        <v/>
      </c>
      <c r="AC386" s="25" t="str">
        <f>IF($O386="", "", IF('Client Report'!$AG$3="", "X", IF(Expenses!$C386='Client Report'!$AG$3, "X", "")))</f>
        <v/>
      </c>
      <c r="AD386" s="66" t="str">
        <f t="shared" si="64"/>
        <v/>
      </c>
      <c r="AE386" s="25" t="str">
        <f>IF($AD386="", "", COUNTIF($AD$11:$AD$2510, "&lt;"&amp;$AD386)+1+COUNTIF($AD$11:$AD386, $AD386)-1)</f>
        <v/>
      </c>
      <c r="AF386" s="25" t="str">
        <f t="shared" si="65"/>
        <v/>
      </c>
    </row>
    <row r="387" spans="1:32" x14ac:dyDescent="0.25">
      <c r="A387" s="21"/>
      <c r="B387" s="80"/>
      <c r="C387" s="81"/>
      <c r="D387" s="82"/>
      <c r="E387" s="83"/>
      <c r="F387" s="83"/>
      <c r="G387" s="84"/>
      <c r="H387" s="85"/>
      <c r="I387" s="21"/>
      <c r="J387" s="39" t="str">
        <f t="shared" si="55"/>
        <v/>
      </c>
      <c r="K387" s="21"/>
      <c r="O387" s="25" t="str">
        <f t="shared" si="56"/>
        <v/>
      </c>
      <c r="P387" s="25" t="str">
        <f t="shared" si="57"/>
        <v/>
      </c>
      <c r="Q387" s="25" t="str">
        <f t="shared" si="58"/>
        <v/>
      </c>
      <c r="R387" s="25" t="str">
        <f>IF(COUNTIF($Q$11:$Q387, $Q387)&gt;1, "", $Q387)</f>
        <v/>
      </c>
      <c r="S387" s="58" t="str">
        <f t="shared" si="59"/>
        <v/>
      </c>
      <c r="T387" s="61" t="str">
        <f t="shared" si="60"/>
        <v/>
      </c>
      <c r="U387" s="58" t="str">
        <f t="shared" si="61"/>
        <v/>
      </c>
      <c r="W387" s="25" t="str">
        <f>IF(OR($P387="", NOT($U387="")), "", IF(COUNTIF($P$11:$P387, $P387)&gt;1, "", "X"))</f>
        <v/>
      </c>
      <c r="X387" s="25" t="str">
        <f t="shared" si="62"/>
        <v/>
      </c>
      <c r="Z387" s="25" t="str">
        <f t="shared" si="63"/>
        <v/>
      </c>
      <c r="AB387" s="25" t="str">
        <f>IF($B387="", "", IF(AND($B387&gt;='Client Report'!$BA$3, $B387&lt;='Client Report'!$BA$4), "X", ""))</f>
        <v/>
      </c>
      <c r="AC387" s="25" t="str">
        <f>IF($O387="", "", IF('Client Report'!$AG$3="", "X", IF(Expenses!$C387='Client Report'!$AG$3, "X", "")))</f>
        <v/>
      </c>
      <c r="AD387" s="66" t="str">
        <f t="shared" si="64"/>
        <v/>
      </c>
      <c r="AE387" s="25" t="str">
        <f>IF($AD387="", "", COUNTIF($AD$11:$AD$2510, "&lt;"&amp;$AD387)+1+COUNTIF($AD$11:$AD387, $AD387)-1)</f>
        <v/>
      </c>
      <c r="AF387" s="25" t="str">
        <f t="shared" si="65"/>
        <v/>
      </c>
    </row>
    <row r="388" spans="1:32" x14ac:dyDescent="0.25">
      <c r="A388" s="21"/>
      <c r="B388" s="80"/>
      <c r="C388" s="81"/>
      <c r="D388" s="82"/>
      <c r="E388" s="83"/>
      <c r="F388" s="83"/>
      <c r="G388" s="84"/>
      <c r="H388" s="85"/>
      <c r="I388" s="21"/>
      <c r="J388" s="39" t="str">
        <f t="shared" si="55"/>
        <v/>
      </c>
      <c r="K388" s="21"/>
      <c r="O388" s="25" t="str">
        <f t="shared" si="56"/>
        <v/>
      </c>
      <c r="P388" s="25" t="str">
        <f t="shared" si="57"/>
        <v/>
      </c>
      <c r="Q388" s="25" t="str">
        <f t="shared" si="58"/>
        <v/>
      </c>
      <c r="R388" s="25" t="str">
        <f>IF(COUNTIF($Q$11:$Q388, $Q388)&gt;1, "", $Q388)</f>
        <v/>
      </c>
      <c r="S388" s="58" t="str">
        <f t="shared" si="59"/>
        <v/>
      </c>
      <c r="T388" s="61" t="str">
        <f t="shared" si="60"/>
        <v/>
      </c>
      <c r="U388" s="58" t="str">
        <f t="shared" si="61"/>
        <v/>
      </c>
      <c r="W388" s="25" t="str">
        <f>IF(OR($P388="", NOT($U388="")), "", IF(COUNTIF($P$11:$P388, $P388)&gt;1, "", "X"))</f>
        <v/>
      </c>
      <c r="X388" s="25" t="str">
        <f t="shared" si="62"/>
        <v/>
      </c>
      <c r="Z388" s="25" t="str">
        <f t="shared" si="63"/>
        <v/>
      </c>
      <c r="AB388" s="25" t="str">
        <f>IF($B388="", "", IF(AND($B388&gt;='Client Report'!$BA$3, $B388&lt;='Client Report'!$BA$4), "X", ""))</f>
        <v/>
      </c>
      <c r="AC388" s="25" t="str">
        <f>IF($O388="", "", IF('Client Report'!$AG$3="", "X", IF(Expenses!$C388='Client Report'!$AG$3, "X", "")))</f>
        <v/>
      </c>
      <c r="AD388" s="66" t="str">
        <f t="shared" si="64"/>
        <v/>
      </c>
      <c r="AE388" s="25" t="str">
        <f>IF($AD388="", "", COUNTIF($AD$11:$AD$2510, "&lt;"&amp;$AD388)+1+COUNTIF($AD$11:$AD388, $AD388)-1)</f>
        <v/>
      </c>
      <c r="AF388" s="25" t="str">
        <f t="shared" si="65"/>
        <v/>
      </c>
    </row>
    <row r="389" spans="1:32" x14ac:dyDescent="0.25">
      <c r="A389" s="21"/>
      <c r="B389" s="80"/>
      <c r="C389" s="81"/>
      <c r="D389" s="82"/>
      <c r="E389" s="83"/>
      <c r="F389" s="83"/>
      <c r="G389" s="84"/>
      <c r="H389" s="85"/>
      <c r="I389" s="21"/>
      <c r="J389" s="39" t="str">
        <f t="shared" si="55"/>
        <v/>
      </c>
      <c r="K389" s="21"/>
      <c r="O389" s="25" t="str">
        <f t="shared" si="56"/>
        <v/>
      </c>
      <c r="P389" s="25" t="str">
        <f t="shared" si="57"/>
        <v/>
      </c>
      <c r="Q389" s="25" t="str">
        <f t="shared" si="58"/>
        <v/>
      </c>
      <c r="R389" s="25" t="str">
        <f>IF(COUNTIF($Q$11:$Q389, $Q389)&gt;1, "", $Q389)</f>
        <v/>
      </c>
      <c r="S389" s="58" t="str">
        <f t="shared" si="59"/>
        <v/>
      </c>
      <c r="T389" s="61" t="str">
        <f t="shared" si="60"/>
        <v/>
      </c>
      <c r="U389" s="58" t="str">
        <f t="shared" si="61"/>
        <v/>
      </c>
      <c r="W389" s="25" t="str">
        <f>IF(OR($P389="", NOT($U389="")), "", IF(COUNTIF($P$11:$P389, $P389)&gt;1, "", "X"))</f>
        <v/>
      </c>
      <c r="X389" s="25" t="str">
        <f t="shared" si="62"/>
        <v/>
      </c>
      <c r="Z389" s="25" t="str">
        <f t="shared" si="63"/>
        <v/>
      </c>
      <c r="AB389" s="25" t="str">
        <f>IF($B389="", "", IF(AND($B389&gt;='Client Report'!$BA$3, $B389&lt;='Client Report'!$BA$4), "X", ""))</f>
        <v/>
      </c>
      <c r="AC389" s="25" t="str">
        <f>IF($O389="", "", IF('Client Report'!$AG$3="", "X", IF(Expenses!$C389='Client Report'!$AG$3, "X", "")))</f>
        <v/>
      </c>
      <c r="AD389" s="66" t="str">
        <f t="shared" si="64"/>
        <v/>
      </c>
      <c r="AE389" s="25" t="str">
        <f>IF($AD389="", "", COUNTIF($AD$11:$AD$2510, "&lt;"&amp;$AD389)+1+COUNTIF($AD$11:$AD389, $AD389)-1)</f>
        <v/>
      </c>
      <c r="AF389" s="25" t="str">
        <f t="shared" si="65"/>
        <v/>
      </c>
    </row>
    <row r="390" spans="1:32" x14ac:dyDescent="0.25">
      <c r="A390" s="21"/>
      <c r="B390" s="80"/>
      <c r="C390" s="81"/>
      <c r="D390" s="82"/>
      <c r="E390" s="83"/>
      <c r="F390" s="83"/>
      <c r="G390" s="84"/>
      <c r="H390" s="85"/>
      <c r="I390" s="21"/>
      <c r="J390" s="39" t="str">
        <f t="shared" si="55"/>
        <v/>
      </c>
      <c r="K390" s="21"/>
      <c r="O390" s="25" t="str">
        <f t="shared" si="56"/>
        <v/>
      </c>
      <c r="P390" s="25" t="str">
        <f t="shared" si="57"/>
        <v/>
      </c>
      <c r="Q390" s="25" t="str">
        <f t="shared" si="58"/>
        <v/>
      </c>
      <c r="R390" s="25" t="str">
        <f>IF(COUNTIF($Q$11:$Q390, $Q390)&gt;1, "", $Q390)</f>
        <v/>
      </c>
      <c r="S390" s="58" t="str">
        <f t="shared" si="59"/>
        <v/>
      </c>
      <c r="T390" s="61" t="str">
        <f t="shared" si="60"/>
        <v/>
      </c>
      <c r="U390" s="58" t="str">
        <f t="shared" si="61"/>
        <v/>
      </c>
      <c r="W390" s="25" t="str">
        <f>IF(OR($P390="", NOT($U390="")), "", IF(COUNTIF($P$11:$P390, $P390)&gt;1, "", "X"))</f>
        <v/>
      </c>
      <c r="X390" s="25" t="str">
        <f t="shared" si="62"/>
        <v/>
      </c>
      <c r="Z390" s="25" t="str">
        <f t="shared" si="63"/>
        <v/>
      </c>
      <c r="AB390" s="25" t="str">
        <f>IF($B390="", "", IF(AND($B390&gt;='Client Report'!$BA$3, $B390&lt;='Client Report'!$BA$4), "X", ""))</f>
        <v/>
      </c>
      <c r="AC390" s="25" t="str">
        <f>IF($O390="", "", IF('Client Report'!$AG$3="", "X", IF(Expenses!$C390='Client Report'!$AG$3, "X", "")))</f>
        <v/>
      </c>
      <c r="AD390" s="66" t="str">
        <f t="shared" si="64"/>
        <v/>
      </c>
      <c r="AE390" s="25" t="str">
        <f>IF($AD390="", "", COUNTIF($AD$11:$AD$2510, "&lt;"&amp;$AD390)+1+COUNTIF($AD$11:$AD390, $AD390)-1)</f>
        <v/>
      </c>
      <c r="AF390" s="25" t="str">
        <f t="shared" si="65"/>
        <v/>
      </c>
    </row>
    <row r="391" spans="1:32" x14ac:dyDescent="0.25">
      <c r="A391" s="21"/>
      <c r="B391" s="80"/>
      <c r="C391" s="81"/>
      <c r="D391" s="82"/>
      <c r="E391" s="83"/>
      <c r="F391" s="83"/>
      <c r="G391" s="84"/>
      <c r="H391" s="85"/>
      <c r="I391" s="21"/>
      <c r="J391" s="39" t="str">
        <f t="shared" si="55"/>
        <v/>
      </c>
      <c r="K391" s="21"/>
      <c r="O391" s="25" t="str">
        <f t="shared" si="56"/>
        <v/>
      </c>
      <c r="P391" s="25" t="str">
        <f t="shared" si="57"/>
        <v/>
      </c>
      <c r="Q391" s="25" t="str">
        <f t="shared" si="58"/>
        <v/>
      </c>
      <c r="R391" s="25" t="str">
        <f>IF(COUNTIF($Q$11:$Q391, $Q391)&gt;1, "", $Q391)</f>
        <v/>
      </c>
      <c r="S391" s="58" t="str">
        <f t="shared" si="59"/>
        <v/>
      </c>
      <c r="T391" s="61" t="str">
        <f t="shared" si="60"/>
        <v/>
      </c>
      <c r="U391" s="58" t="str">
        <f t="shared" si="61"/>
        <v/>
      </c>
      <c r="W391" s="25" t="str">
        <f>IF(OR($P391="", NOT($U391="")), "", IF(COUNTIF($P$11:$P391, $P391)&gt;1, "", "X"))</f>
        <v/>
      </c>
      <c r="X391" s="25" t="str">
        <f t="shared" si="62"/>
        <v/>
      </c>
      <c r="Z391" s="25" t="str">
        <f t="shared" si="63"/>
        <v/>
      </c>
      <c r="AB391" s="25" t="str">
        <f>IF($B391="", "", IF(AND($B391&gt;='Client Report'!$BA$3, $B391&lt;='Client Report'!$BA$4), "X", ""))</f>
        <v/>
      </c>
      <c r="AC391" s="25" t="str">
        <f>IF($O391="", "", IF('Client Report'!$AG$3="", "X", IF(Expenses!$C391='Client Report'!$AG$3, "X", "")))</f>
        <v/>
      </c>
      <c r="AD391" s="66" t="str">
        <f t="shared" si="64"/>
        <v/>
      </c>
      <c r="AE391" s="25" t="str">
        <f>IF($AD391="", "", COUNTIF($AD$11:$AD$2510, "&lt;"&amp;$AD391)+1+COUNTIF($AD$11:$AD391, $AD391)-1)</f>
        <v/>
      </c>
      <c r="AF391" s="25" t="str">
        <f t="shared" si="65"/>
        <v/>
      </c>
    </row>
    <row r="392" spans="1:32" x14ac:dyDescent="0.25">
      <c r="A392" s="21"/>
      <c r="B392" s="80"/>
      <c r="C392" s="81"/>
      <c r="D392" s="82"/>
      <c r="E392" s="83"/>
      <c r="F392" s="83"/>
      <c r="G392" s="84"/>
      <c r="H392" s="85"/>
      <c r="I392" s="21"/>
      <c r="J392" s="39" t="str">
        <f t="shared" si="55"/>
        <v/>
      </c>
      <c r="K392" s="21"/>
      <c r="O392" s="25" t="str">
        <f t="shared" si="56"/>
        <v/>
      </c>
      <c r="P392" s="25" t="str">
        <f t="shared" si="57"/>
        <v/>
      </c>
      <c r="Q392" s="25" t="str">
        <f t="shared" si="58"/>
        <v/>
      </c>
      <c r="R392" s="25" t="str">
        <f>IF(COUNTIF($Q$11:$Q392, $Q392)&gt;1, "", $Q392)</f>
        <v/>
      </c>
      <c r="S392" s="58" t="str">
        <f t="shared" si="59"/>
        <v/>
      </c>
      <c r="T392" s="61" t="str">
        <f t="shared" si="60"/>
        <v/>
      </c>
      <c r="U392" s="58" t="str">
        <f t="shared" si="61"/>
        <v/>
      </c>
      <c r="W392" s="25" t="str">
        <f>IF(OR($P392="", NOT($U392="")), "", IF(COUNTIF($P$11:$P392, $P392)&gt;1, "", "X"))</f>
        <v/>
      </c>
      <c r="X392" s="25" t="str">
        <f t="shared" si="62"/>
        <v/>
      </c>
      <c r="Z392" s="25" t="str">
        <f t="shared" si="63"/>
        <v/>
      </c>
      <c r="AB392" s="25" t="str">
        <f>IF($B392="", "", IF(AND($B392&gt;='Client Report'!$BA$3, $B392&lt;='Client Report'!$BA$4), "X", ""))</f>
        <v/>
      </c>
      <c r="AC392" s="25" t="str">
        <f>IF($O392="", "", IF('Client Report'!$AG$3="", "X", IF(Expenses!$C392='Client Report'!$AG$3, "X", "")))</f>
        <v/>
      </c>
      <c r="AD392" s="66" t="str">
        <f t="shared" si="64"/>
        <v/>
      </c>
      <c r="AE392" s="25" t="str">
        <f>IF($AD392="", "", COUNTIF($AD$11:$AD$2510, "&lt;"&amp;$AD392)+1+COUNTIF($AD$11:$AD392, $AD392)-1)</f>
        <v/>
      </c>
      <c r="AF392" s="25" t="str">
        <f t="shared" si="65"/>
        <v/>
      </c>
    </row>
    <row r="393" spans="1:32" x14ac:dyDescent="0.25">
      <c r="A393" s="21"/>
      <c r="B393" s="80"/>
      <c r="C393" s="81"/>
      <c r="D393" s="82"/>
      <c r="E393" s="83"/>
      <c r="F393" s="83"/>
      <c r="G393" s="84"/>
      <c r="H393" s="85"/>
      <c r="I393" s="21"/>
      <c r="J393" s="39" t="str">
        <f t="shared" si="55"/>
        <v/>
      </c>
      <c r="K393" s="21"/>
      <c r="O393" s="25" t="str">
        <f t="shared" si="56"/>
        <v/>
      </c>
      <c r="P393" s="25" t="str">
        <f t="shared" si="57"/>
        <v/>
      </c>
      <c r="Q393" s="25" t="str">
        <f t="shared" si="58"/>
        <v/>
      </c>
      <c r="R393" s="25" t="str">
        <f>IF(COUNTIF($Q$11:$Q393, $Q393)&gt;1, "", $Q393)</f>
        <v/>
      </c>
      <c r="S393" s="58" t="str">
        <f t="shared" si="59"/>
        <v/>
      </c>
      <c r="T393" s="61" t="str">
        <f t="shared" si="60"/>
        <v/>
      </c>
      <c r="U393" s="58" t="str">
        <f t="shared" si="61"/>
        <v/>
      </c>
      <c r="W393" s="25" t="str">
        <f>IF(OR($P393="", NOT($U393="")), "", IF(COUNTIF($P$11:$P393, $P393)&gt;1, "", "X"))</f>
        <v/>
      </c>
      <c r="X393" s="25" t="str">
        <f t="shared" si="62"/>
        <v/>
      </c>
      <c r="Z393" s="25" t="str">
        <f t="shared" si="63"/>
        <v/>
      </c>
      <c r="AB393" s="25" t="str">
        <f>IF($B393="", "", IF(AND($B393&gt;='Client Report'!$BA$3, $B393&lt;='Client Report'!$BA$4), "X", ""))</f>
        <v/>
      </c>
      <c r="AC393" s="25" t="str">
        <f>IF($O393="", "", IF('Client Report'!$AG$3="", "X", IF(Expenses!$C393='Client Report'!$AG$3, "X", "")))</f>
        <v/>
      </c>
      <c r="AD393" s="66" t="str">
        <f t="shared" si="64"/>
        <v/>
      </c>
      <c r="AE393" s="25" t="str">
        <f>IF($AD393="", "", COUNTIF($AD$11:$AD$2510, "&lt;"&amp;$AD393)+1+COUNTIF($AD$11:$AD393, $AD393)-1)</f>
        <v/>
      </c>
      <c r="AF393" s="25" t="str">
        <f t="shared" si="65"/>
        <v/>
      </c>
    </row>
    <row r="394" spans="1:32" x14ac:dyDescent="0.25">
      <c r="A394" s="21"/>
      <c r="B394" s="80"/>
      <c r="C394" s="81"/>
      <c r="D394" s="82"/>
      <c r="E394" s="83"/>
      <c r="F394" s="83"/>
      <c r="G394" s="84"/>
      <c r="H394" s="85"/>
      <c r="I394" s="21"/>
      <c r="J394" s="39" t="str">
        <f t="shared" si="55"/>
        <v/>
      </c>
      <c r="K394" s="21"/>
      <c r="O394" s="25" t="str">
        <f t="shared" si="56"/>
        <v/>
      </c>
      <c r="P394" s="25" t="str">
        <f t="shared" si="57"/>
        <v/>
      </c>
      <c r="Q394" s="25" t="str">
        <f t="shared" si="58"/>
        <v/>
      </c>
      <c r="R394" s="25" t="str">
        <f>IF(COUNTIF($Q$11:$Q394, $Q394)&gt;1, "", $Q394)</f>
        <v/>
      </c>
      <c r="S394" s="58" t="str">
        <f t="shared" si="59"/>
        <v/>
      </c>
      <c r="T394" s="61" t="str">
        <f t="shared" si="60"/>
        <v/>
      </c>
      <c r="U394" s="58" t="str">
        <f t="shared" si="61"/>
        <v/>
      </c>
      <c r="W394" s="25" t="str">
        <f>IF(OR($P394="", NOT($U394="")), "", IF(COUNTIF($P$11:$P394, $P394)&gt;1, "", "X"))</f>
        <v/>
      </c>
      <c r="X394" s="25" t="str">
        <f t="shared" si="62"/>
        <v/>
      </c>
      <c r="Z394" s="25" t="str">
        <f t="shared" si="63"/>
        <v/>
      </c>
      <c r="AB394" s="25" t="str">
        <f>IF($B394="", "", IF(AND($B394&gt;='Client Report'!$BA$3, $B394&lt;='Client Report'!$BA$4), "X", ""))</f>
        <v/>
      </c>
      <c r="AC394" s="25" t="str">
        <f>IF($O394="", "", IF('Client Report'!$AG$3="", "X", IF(Expenses!$C394='Client Report'!$AG$3, "X", "")))</f>
        <v/>
      </c>
      <c r="AD394" s="66" t="str">
        <f t="shared" si="64"/>
        <v/>
      </c>
      <c r="AE394" s="25" t="str">
        <f>IF($AD394="", "", COUNTIF($AD$11:$AD$2510, "&lt;"&amp;$AD394)+1+COUNTIF($AD$11:$AD394, $AD394)-1)</f>
        <v/>
      </c>
      <c r="AF394" s="25" t="str">
        <f t="shared" si="65"/>
        <v/>
      </c>
    </row>
    <row r="395" spans="1:32" x14ac:dyDescent="0.25">
      <c r="A395" s="21"/>
      <c r="B395" s="80"/>
      <c r="C395" s="81"/>
      <c r="D395" s="82"/>
      <c r="E395" s="83"/>
      <c r="F395" s="83"/>
      <c r="G395" s="84"/>
      <c r="H395" s="85"/>
      <c r="I395" s="21"/>
      <c r="J395" s="39" t="str">
        <f t="shared" si="55"/>
        <v/>
      </c>
      <c r="K395" s="21"/>
      <c r="O395" s="25" t="str">
        <f t="shared" si="56"/>
        <v/>
      </c>
      <c r="P395" s="25" t="str">
        <f t="shared" si="57"/>
        <v/>
      </c>
      <c r="Q395" s="25" t="str">
        <f t="shared" si="58"/>
        <v/>
      </c>
      <c r="R395" s="25" t="str">
        <f>IF(COUNTIF($Q$11:$Q395, $Q395)&gt;1, "", $Q395)</f>
        <v/>
      </c>
      <c r="S395" s="58" t="str">
        <f t="shared" si="59"/>
        <v/>
      </c>
      <c r="T395" s="61" t="str">
        <f t="shared" si="60"/>
        <v/>
      </c>
      <c r="U395" s="58" t="str">
        <f t="shared" si="61"/>
        <v/>
      </c>
      <c r="W395" s="25" t="str">
        <f>IF(OR($P395="", NOT($U395="")), "", IF(COUNTIF($P$11:$P395, $P395)&gt;1, "", "X"))</f>
        <v/>
      </c>
      <c r="X395" s="25" t="str">
        <f t="shared" si="62"/>
        <v/>
      </c>
      <c r="Z395" s="25" t="str">
        <f t="shared" si="63"/>
        <v/>
      </c>
      <c r="AB395" s="25" t="str">
        <f>IF($B395="", "", IF(AND($B395&gt;='Client Report'!$BA$3, $B395&lt;='Client Report'!$BA$4), "X", ""))</f>
        <v/>
      </c>
      <c r="AC395" s="25" t="str">
        <f>IF($O395="", "", IF('Client Report'!$AG$3="", "X", IF(Expenses!$C395='Client Report'!$AG$3, "X", "")))</f>
        <v/>
      </c>
      <c r="AD395" s="66" t="str">
        <f t="shared" si="64"/>
        <v/>
      </c>
      <c r="AE395" s="25" t="str">
        <f>IF($AD395="", "", COUNTIF($AD$11:$AD$2510, "&lt;"&amp;$AD395)+1+COUNTIF($AD$11:$AD395, $AD395)-1)</f>
        <v/>
      </c>
      <c r="AF395" s="25" t="str">
        <f t="shared" si="65"/>
        <v/>
      </c>
    </row>
    <row r="396" spans="1:32" x14ac:dyDescent="0.25">
      <c r="A396" s="21"/>
      <c r="B396" s="80"/>
      <c r="C396" s="81"/>
      <c r="D396" s="82"/>
      <c r="E396" s="83"/>
      <c r="F396" s="83"/>
      <c r="G396" s="84"/>
      <c r="H396" s="85"/>
      <c r="I396" s="21"/>
      <c r="J396" s="39" t="str">
        <f t="shared" ref="J396:J459" si="66">IFERROR(IF($G396="", "", IF($F396="", $G396, ROUND($G396*$U396, 2))), "")</f>
        <v/>
      </c>
      <c r="K396" s="21"/>
      <c r="O396" s="25" t="str">
        <f t="shared" ref="O396:O459" si="67">IF(COUNTIF($B396:$H396, "")&lt;7, "X", "")</f>
        <v/>
      </c>
      <c r="P396" s="25" t="str">
        <f t="shared" ref="P396:P459" si="68">IF(AND(NOT($B396=""), NOT($F396="")), _xlfn.CONCAT($B396, " - ", $F396), "")</f>
        <v/>
      </c>
      <c r="Q396" s="25" t="str">
        <f t="shared" ref="Q396:Q459" si="69">IF(AND(NOT($B396=""), NOT($F396=""), NOT($H396="")), _xlfn.CONCAT($B396, " - ", $F396), "")</f>
        <v/>
      </c>
      <c r="R396" s="25" t="str">
        <f>IF(COUNTIF($Q$11:$Q396, $Q396)&gt;1, "", $Q396)</f>
        <v/>
      </c>
      <c r="S396" s="58" t="str">
        <f t="shared" ref="S396:S459" si="70">IF($R396="", "", $H396)</f>
        <v/>
      </c>
      <c r="T396" s="61" t="str">
        <f t="shared" ref="T396:T459" si="71">IF(P396="", "", IFERROR(INDEX($S$11:$S$2510, MATCH($P396, $R$11:$R$2510, 0)), ""))</f>
        <v/>
      </c>
      <c r="U396" s="58" t="str">
        <f t="shared" ref="U396:U459" si="72">IF($P396="", "", IF($H396="", $T396, $H396))</f>
        <v/>
      </c>
      <c r="W396" s="25" t="str">
        <f>IF(OR($P396="", NOT($U396="")), "", IF(COUNTIF($P$11:$P396, $P396)&gt;1, "", "X"))</f>
        <v/>
      </c>
      <c r="X396" s="25" t="str">
        <f t="shared" ref="X396:X459" si="73">IF(T396=U396, "", "X")</f>
        <v/>
      </c>
      <c r="Z396" s="25" t="str">
        <f t="shared" ref="Z396:Z459" si="74">IF(OR($B396="", $C396=""), "", _xlfn.CONCAT($C396, " - ", TEXT($B396, "mmm yyyy")))</f>
        <v/>
      </c>
      <c r="AB396" s="25" t="str">
        <f>IF($B396="", "", IF(AND($B396&gt;='Client Report'!$BA$3, $B396&lt;='Client Report'!$BA$4), "X", ""))</f>
        <v/>
      </c>
      <c r="AC396" s="25" t="str">
        <f>IF($O396="", "", IF('Client Report'!$AG$3="", "X", IF(Expenses!$C396='Client Report'!$AG$3, "X", "")))</f>
        <v/>
      </c>
      <c r="AD396" s="66" t="str">
        <f t="shared" ref="AD396:AD459" si="75">IF(OR($AB396="", $AC396=""), "", $B396)</f>
        <v/>
      </c>
      <c r="AE396" s="25" t="str">
        <f>IF($AD396="", "", COUNTIF($AD$11:$AD$2510, "&lt;"&amp;$AD396)+1+COUNTIF($AD$11:$AD396, $AD396)-1)</f>
        <v/>
      </c>
      <c r="AF396" s="25" t="str">
        <f t="shared" ref="AF396:AF459" si="76">IF($AE396="", "", "X")</f>
        <v/>
      </c>
    </row>
    <row r="397" spans="1:32" x14ac:dyDescent="0.25">
      <c r="A397" s="21"/>
      <c r="B397" s="80"/>
      <c r="C397" s="81"/>
      <c r="D397" s="82"/>
      <c r="E397" s="83"/>
      <c r="F397" s="83"/>
      <c r="G397" s="84"/>
      <c r="H397" s="85"/>
      <c r="I397" s="21"/>
      <c r="J397" s="39" t="str">
        <f t="shared" si="66"/>
        <v/>
      </c>
      <c r="K397" s="21"/>
      <c r="O397" s="25" t="str">
        <f t="shared" si="67"/>
        <v/>
      </c>
      <c r="P397" s="25" t="str">
        <f t="shared" si="68"/>
        <v/>
      </c>
      <c r="Q397" s="25" t="str">
        <f t="shared" si="69"/>
        <v/>
      </c>
      <c r="R397" s="25" t="str">
        <f>IF(COUNTIF($Q$11:$Q397, $Q397)&gt;1, "", $Q397)</f>
        <v/>
      </c>
      <c r="S397" s="58" t="str">
        <f t="shared" si="70"/>
        <v/>
      </c>
      <c r="T397" s="61" t="str">
        <f t="shared" si="71"/>
        <v/>
      </c>
      <c r="U397" s="58" t="str">
        <f t="shared" si="72"/>
        <v/>
      </c>
      <c r="W397" s="25" t="str">
        <f>IF(OR($P397="", NOT($U397="")), "", IF(COUNTIF($P$11:$P397, $P397)&gt;1, "", "X"))</f>
        <v/>
      </c>
      <c r="X397" s="25" t="str">
        <f t="shared" si="73"/>
        <v/>
      </c>
      <c r="Z397" s="25" t="str">
        <f t="shared" si="74"/>
        <v/>
      </c>
      <c r="AB397" s="25" t="str">
        <f>IF($B397="", "", IF(AND($B397&gt;='Client Report'!$BA$3, $B397&lt;='Client Report'!$BA$4), "X", ""))</f>
        <v/>
      </c>
      <c r="AC397" s="25" t="str">
        <f>IF($O397="", "", IF('Client Report'!$AG$3="", "X", IF(Expenses!$C397='Client Report'!$AG$3, "X", "")))</f>
        <v/>
      </c>
      <c r="AD397" s="66" t="str">
        <f t="shared" si="75"/>
        <v/>
      </c>
      <c r="AE397" s="25" t="str">
        <f>IF($AD397="", "", COUNTIF($AD$11:$AD$2510, "&lt;"&amp;$AD397)+1+COUNTIF($AD$11:$AD397, $AD397)-1)</f>
        <v/>
      </c>
      <c r="AF397" s="25" t="str">
        <f t="shared" si="76"/>
        <v/>
      </c>
    </row>
    <row r="398" spans="1:32" x14ac:dyDescent="0.25">
      <c r="A398" s="21"/>
      <c r="B398" s="80"/>
      <c r="C398" s="81"/>
      <c r="D398" s="82"/>
      <c r="E398" s="83"/>
      <c r="F398" s="83"/>
      <c r="G398" s="84"/>
      <c r="H398" s="85"/>
      <c r="I398" s="21"/>
      <c r="J398" s="39" t="str">
        <f t="shared" si="66"/>
        <v/>
      </c>
      <c r="K398" s="21"/>
      <c r="O398" s="25" t="str">
        <f t="shared" si="67"/>
        <v/>
      </c>
      <c r="P398" s="25" t="str">
        <f t="shared" si="68"/>
        <v/>
      </c>
      <c r="Q398" s="25" t="str">
        <f t="shared" si="69"/>
        <v/>
      </c>
      <c r="R398" s="25" t="str">
        <f>IF(COUNTIF($Q$11:$Q398, $Q398)&gt;1, "", $Q398)</f>
        <v/>
      </c>
      <c r="S398" s="58" t="str">
        <f t="shared" si="70"/>
        <v/>
      </c>
      <c r="T398" s="61" t="str">
        <f t="shared" si="71"/>
        <v/>
      </c>
      <c r="U398" s="58" t="str">
        <f t="shared" si="72"/>
        <v/>
      </c>
      <c r="W398" s="25" t="str">
        <f>IF(OR($P398="", NOT($U398="")), "", IF(COUNTIF($P$11:$P398, $P398)&gt;1, "", "X"))</f>
        <v/>
      </c>
      <c r="X398" s="25" t="str">
        <f t="shared" si="73"/>
        <v/>
      </c>
      <c r="Z398" s="25" t="str">
        <f t="shared" si="74"/>
        <v/>
      </c>
      <c r="AB398" s="25" t="str">
        <f>IF($B398="", "", IF(AND($B398&gt;='Client Report'!$BA$3, $B398&lt;='Client Report'!$BA$4), "X", ""))</f>
        <v/>
      </c>
      <c r="AC398" s="25" t="str">
        <f>IF($O398="", "", IF('Client Report'!$AG$3="", "X", IF(Expenses!$C398='Client Report'!$AG$3, "X", "")))</f>
        <v/>
      </c>
      <c r="AD398" s="66" t="str">
        <f t="shared" si="75"/>
        <v/>
      </c>
      <c r="AE398" s="25" t="str">
        <f>IF($AD398="", "", COUNTIF($AD$11:$AD$2510, "&lt;"&amp;$AD398)+1+COUNTIF($AD$11:$AD398, $AD398)-1)</f>
        <v/>
      </c>
      <c r="AF398" s="25" t="str">
        <f t="shared" si="76"/>
        <v/>
      </c>
    </row>
    <row r="399" spans="1:32" x14ac:dyDescent="0.25">
      <c r="A399" s="21"/>
      <c r="B399" s="80"/>
      <c r="C399" s="81"/>
      <c r="D399" s="82"/>
      <c r="E399" s="83"/>
      <c r="F399" s="83"/>
      <c r="G399" s="84"/>
      <c r="H399" s="85"/>
      <c r="I399" s="21"/>
      <c r="J399" s="39" t="str">
        <f t="shared" si="66"/>
        <v/>
      </c>
      <c r="K399" s="21"/>
      <c r="O399" s="25" t="str">
        <f t="shared" si="67"/>
        <v/>
      </c>
      <c r="P399" s="25" t="str">
        <f t="shared" si="68"/>
        <v/>
      </c>
      <c r="Q399" s="25" t="str">
        <f t="shared" si="69"/>
        <v/>
      </c>
      <c r="R399" s="25" t="str">
        <f>IF(COUNTIF($Q$11:$Q399, $Q399)&gt;1, "", $Q399)</f>
        <v/>
      </c>
      <c r="S399" s="58" t="str">
        <f t="shared" si="70"/>
        <v/>
      </c>
      <c r="T399" s="61" t="str">
        <f t="shared" si="71"/>
        <v/>
      </c>
      <c r="U399" s="58" t="str">
        <f t="shared" si="72"/>
        <v/>
      </c>
      <c r="W399" s="25" t="str">
        <f>IF(OR($P399="", NOT($U399="")), "", IF(COUNTIF($P$11:$P399, $P399)&gt;1, "", "X"))</f>
        <v/>
      </c>
      <c r="X399" s="25" t="str">
        <f t="shared" si="73"/>
        <v/>
      </c>
      <c r="Z399" s="25" t="str">
        <f t="shared" si="74"/>
        <v/>
      </c>
      <c r="AB399" s="25" t="str">
        <f>IF($B399="", "", IF(AND($B399&gt;='Client Report'!$BA$3, $B399&lt;='Client Report'!$BA$4), "X", ""))</f>
        <v/>
      </c>
      <c r="AC399" s="25" t="str">
        <f>IF($O399="", "", IF('Client Report'!$AG$3="", "X", IF(Expenses!$C399='Client Report'!$AG$3, "X", "")))</f>
        <v/>
      </c>
      <c r="AD399" s="66" t="str">
        <f t="shared" si="75"/>
        <v/>
      </c>
      <c r="AE399" s="25" t="str">
        <f>IF($AD399="", "", COUNTIF($AD$11:$AD$2510, "&lt;"&amp;$AD399)+1+COUNTIF($AD$11:$AD399, $AD399)-1)</f>
        <v/>
      </c>
      <c r="AF399" s="25" t="str">
        <f t="shared" si="76"/>
        <v/>
      </c>
    </row>
    <row r="400" spans="1:32" x14ac:dyDescent="0.25">
      <c r="A400" s="21"/>
      <c r="B400" s="80"/>
      <c r="C400" s="81"/>
      <c r="D400" s="82"/>
      <c r="E400" s="83"/>
      <c r="F400" s="83"/>
      <c r="G400" s="84"/>
      <c r="H400" s="85"/>
      <c r="I400" s="21"/>
      <c r="J400" s="39" t="str">
        <f t="shared" si="66"/>
        <v/>
      </c>
      <c r="K400" s="21"/>
      <c r="O400" s="25" t="str">
        <f t="shared" si="67"/>
        <v/>
      </c>
      <c r="P400" s="25" t="str">
        <f t="shared" si="68"/>
        <v/>
      </c>
      <c r="Q400" s="25" t="str">
        <f t="shared" si="69"/>
        <v/>
      </c>
      <c r="R400" s="25" t="str">
        <f>IF(COUNTIF($Q$11:$Q400, $Q400)&gt;1, "", $Q400)</f>
        <v/>
      </c>
      <c r="S400" s="58" t="str">
        <f t="shared" si="70"/>
        <v/>
      </c>
      <c r="T400" s="61" t="str">
        <f t="shared" si="71"/>
        <v/>
      </c>
      <c r="U400" s="58" t="str">
        <f t="shared" si="72"/>
        <v/>
      </c>
      <c r="W400" s="25" t="str">
        <f>IF(OR($P400="", NOT($U400="")), "", IF(COUNTIF($P$11:$P400, $P400)&gt;1, "", "X"))</f>
        <v/>
      </c>
      <c r="X400" s="25" t="str">
        <f t="shared" si="73"/>
        <v/>
      </c>
      <c r="Z400" s="25" t="str">
        <f t="shared" si="74"/>
        <v/>
      </c>
      <c r="AB400" s="25" t="str">
        <f>IF($B400="", "", IF(AND($B400&gt;='Client Report'!$BA$3, $B400&lt;='Client Report'!$BA$4), "X", ""))</f>
        <v/>
      </c>
      <c r="AC400" s="25" t="str">
        <f>IF($O400="", "", IF('Client Report'!$AG$3="", "X", IF(Expenses!$C400='Client Report'!$AG$3, "X", "")))</f>
        <v/>
      </c>
      <c r="AD400" s="66" t="str">
        <f t="shared" si="75"/>
        <v/>
      </c>
      <c r="AE400" s="25" t="str">
        <f>IF($AD400="", "", COUNTIF($AD$11:$AD$2510, "&lt;"&amp;$AD400)+1+COUNTIF($AD$11:$AD400, $AD400)-1)</f>
        <v/>
      </c>
      <c r="AF400" s="25" t="str">
        <f t="shared" si="76"/>
        <v/>
      </c>
    </row>
    <row r="401" spans="1:32" x14ac:dyDescent="0.25">
      <c r="A401" s="21"/>
      <c r="B401" s="80"/>
      <c r="C401" s="81"/>
      <c r="D401" s="82"/>
      <c r="E401" s="83"/>
      <c r="F401" s="83"/>
      <c r="G401" s="84"/>
      <c r="H401" s="85"/>
      <c r="I401" s="21"/>
      <c r="J401" s="39" t="str">
        <f t="shared" si="66"/>
        <v/>
      </c>
      <c r="K401" s="21"/>
      <c r="O401" s="25" t="str">
        <f t="shared" si="67"/>
        <v/>
      </c>
      <c r="P401" s="25" t="str">
        <f t="shared" si="68"/>
        <v/>
      </c>
      <c r="Q401" s="25" t="str">
        <f t="shared" si="69"/>
        <v/>
      </c>
      <c r="R401" s="25" t="str">
        <f>IF(COUNTIF($Q$11:$Q401, $Q401)&gt;1, "", $Q401)</f>
        <v/>
      </c>
      <c r="S401" s="58" t="str">
        <f t="shared" si="70"/>
        <v/>
      </c>
      <c r="T401" s="61" t="str">
        <f t="shared" si="71"/>
        <v/>
      </c>
      <c r="U401" s="58" t="str">
        <f t="shared" si="72"/>
        <v/>
      </c>
      <c r="W401" s="25" t="str">
        <f>IF(OR($P401="", NOT($U401="")), "", IF(COUNTIF($P$11:$P401, $P401)&gt;1, "", "X"))</f>
        <v/>
      </c>
      <c r="X401" s="25" t="str">
        <f t="shared" si="73"/>
        <v/>
      </c>
      <c r="Z401" s="25" t="str">
        <f t="shared" si="74"/>
        <v/>
      </c>
      <c r="AB401" s="25" t="str">
        <f>IF($B401="", "", IF(AND($B401&gt;='Client Report'!$BA$3, $B401&lt;='Client Report'!$BA$4), "X", ""))</f>
        <v/>
      </c>
      <c r="AC401" s="25" t="str">
        <f>IF($O401="", "", IF('Client Report'!$AG$3="", "X", IF(Expenses!$C401='Client Report'!$AG$3, "X", "")))</f>
        <v/>
      </c>
      <c r="AD401" s="66" t="str">
        <f t="shared" si="75"/>
        <v/>
      </c>
      <c r="AE401" s="25" t="str">
        <f>IF($AD401="", "", COUNTIF($AD$11:$AD$2510, "&lt;"&amp;$AD401)+1+COUNTIF($AD$11:$AD401, $AD401)-1)</f>
        <v/>
      </c>
      <c r="AF401" s="25" t="str">
        <f t="shared" si="76"/>
        <v/>
      </c>
    </row>
    <row r="402" spans="1:32" x14ac:dyDescent="0.25">
      <c r="A402" s="21"/>
      <c r="B402" s="80"/>
      <c r="C402" s="81"/>
      <c r="D402" s="82"/>
      <c r="E402" s="83"/>
      <c r="F402" s="83"/>
      <c r="G402" s="84"/>
      <c r="H402" s="85"/>
      <c r="I402" s="21"/>
      <c r="J402" s="39" t="str">
        <f t="shared" si="66"/>
        <v/>
      </c>
      <c r="K402" s="21"/>
      <c r="O402" s="25" t="str">
        <f t="shared" si="67"/>
        <v/>
      </c>
      <c r="P402" s="25" t="str">
        <f t="shared" si="68"/>
        <v/>
      </c>
      <c r="Q402" s="25" t="str">
        <f t="shared" si="69"/>
        <v/>
      </c>
      <c r="R402" s="25" t="str">
        <f>IF(COUNTIF($Q$11:$Q402, $Q402)&gt;1, "", $Q402)</f>
        <v/>
      </c>
      <c r="S402" s="58" t="str">
        <f t="shared" si="70"/>
        <v/>
      </c>
      <c r="T402" s="61" t="str">
        <f t="shared" si="71"/>
        <v/>
      </c>
      <c r="U402" s="58" t="str">
        <f t="shared" si="72"/>
        <v/>
      </c>
      <c r="W402" s="25" t="str">
        <f>IF(OR($P402="", NOT($U402="")), "", IF(COUNTIF($P$11:$P402, $P402)&gt;1, "", "X"))</f>
        <v/>
      </c>
      <c r="X402" s="25" t="str">
        <f t="shared" si="73"/>
        <v/>
      </c>
      <c r="Z402" s="25" t="str">
        <f t="shared" si="74"/>
        <v/>
      </c>
      <c r="AB402" s="25" t="str">
        <f>IF($B402="", "", IF(AND($B402&gt;='Client Report'!$BA$3, $B402&lt;='Client Report'!$BA$4), "X", ""))</f>
        <v/>
      </c>
      <c r="AC402" s="25" t="str">
        <f>IF($O402="", "", IF('Client Report'!$AG$3="", "X", IF(Expenses!$C402='Client Report'!$AG$3, "X", "")))</f>
        <v/>
      </c>
      <c r="AD402" s="66" t="str">
        <f t="shared" si="75"/>
        <v/>
      </c>
      <c r="AE402" s="25" t="str">
        <f>IF($AD402="", "", COUNTIF($AD$11:$AD$2510, "&lt;"&amp;$AD402)+1+COUNTIF($AD$11:$AD402, $AD402)-1)</f>
        <v/>
      </c>
      <c r="AF402" s="25" t="str">
        <f t="shared" si="76"/>
        <v/>
      </c>
    </row>
    <row r="403" spans="1:32" x14ac:dyDescent="0.25">
      <c r="A403" s="21"/>
      <c r="B403" s="80"/>
      <c r="C403" s="81"/>
      <c r="D403" s="82"/>
      <c r="E403" s="83"/>
      <c r="F403" s="83"/>
      <c r="G403" s="84"/>
      <c r="H403" s="85"/>
      <c r="I403" s="21"/>
      <c r="J403" s="39" t="str">
        <f t="shared" si="66"/>
        <v/>
      </c>
      <c r="K403" s="21"/>
      <c r="O403" s="25" t="str">
        <f t="shared" si="67"/>
        <v/>
      </c>
      <c r="P403" s="25" t="str">
        <f t="shared" si="68"/>
        <v/>
      </c>
      <c r="Q403" s="25" t="str">
        <f t="shared" si="69"/>
        <v/>
      </c>
      <c r="R403" s="25" t="str">
        <f>IF(COUNTIF($Q$11:$Q403, $Q403)&gt;1, "", $Q403)</f>
        <v/>
      </c>
      <c r="S403" s="58" t="str">
        <f t="shared" si="70"/>
        <v/>
      </c>
      <c r="T403" s="61" t="str">
        <f t="shared" si="71"/>
        <v/>
      </c>
      <c r="U403" s="58" t="str">
        <f t="shared" si="72"/>
        <v/>
      </c>
      <c r="W403" s="25" t="str">
        <f>IF(OR($P403="", NOT($U403="")), "", IF(COUNTIF($P$11:$P403, $P403)&gt;1, "", "X"))</f>
        <v/>
      </c>
      <c r="X403" s="25" t="str">
        <f t="shared" si="73"/>
        <v/>
      </c>
      <c r="Z403" s="25" t="str">
        <f t="shared" si="74"/>
        <v/>
      </c>
      <c r="AB403" s="25" t="str">
        <f>IF($B403="", "", IF(AND($B403&gt;='Client Report'!$BA$3, $B403&lt;='Client Report'!$BA$4), "X", ""))</f>
        <v/>
      </c>
      <c r="AC403" s="25" t="str">
        <f>IF($O403="", "", IF('Client Report'!$AG$3="", "X", IF(Expenses!$C403='Client Report'!$AG$3, "X", "")))</f>
        <v/>
      </c>
      <c r="AD403" s="66" t="str">
        <f t="shared" si="75"/>
        <v/>
      </c>
      <c r="AE403" s="25" t="str">
        <f>IF($AD403="", "", COUNTIF($AD$11:$AD$2510, "&lt;"&amp;$AD403)+1+COUNTIF($AD$11:$AD403, $AD403)-1)</f>
        <v/>
      </c>
      <c r="AF403" s="25" t="str">
        <f t="shared" si="76"/>
        <v/>
      </c>
    </row>
    <row r="404" spans="1:32" x14ac:dyDescent="0.25">
      <c r="A404" s="21"/>
      <c r="B404" s="80"/>
      <c r="C404" s="81"/>
      <c r="D404" s="82"/>
      <c r="E404" s="83"/>
      <c r="F404" s="83"/>
      <c r="G404" s="84"/>
      <c r="H404" s="85"/>
      <c r="I404" s="21"/>
      <c r="J404" s="39" t="str">
        <f t="shared" si="66"/>
        <v/>
      </c>
      <c r="K404" s="21"/>
      <c r="O404" s="25" t="str">
        <f t="shared" si="67"/>
        <v/>
      </c>
      <c r="P404" s="25" t="str">
        <f t="shared" si="68"/>
        <v/>
      </c>
      <c r="Q404" s="25" t="str">
        <f t="shared" si="69"/>
        <v/>
      </c>
      <c r="R404" s="25" t="str">
        <f>IF(COUNTIF($Q$11:$Q404, $Q404)&gt;1, "", $Q404)</f>
        <v/>
      </c>
      <c r="S404" s="58" t="str">
        <f t="shared" si="70"/>
        <v/>
      </c>
      <c r="T404" s="61" t="str">
        <f t="shared" si="71"/>
        <v/>
      </c>
      <c r="U404" s="58" t="str">
        <f t="shared" si="72"/>
        <v/>
      </c>
      <c r="W404" s="25" t="str">
        <f>IF(OR($P404="", NOT($U404="")), "", IF(COUNTIF($P$11:$P404, $P404)&gt;1, "", "X"))</f>
        <v/>
      </c>
      <c r="X404" s="25" t="str">
        <f t="shared" si="73"/>
        <v/>
      </c>
      <c r="Z404" s="25" t="str">
        <f t="shared" si="74"/>
        <v/>
      </c>
      <c r="AB404" s="25" t="str">
        <f>IF($B404="", "", IF(AND($B404&gt;='Client Report'!$BA$3, $B404&lt;='Client Report'!$BA$4), "X", ""))</f>
        <v/>
      </c>
      <c r="AC404" s="25" t="str">
        <f>IF($O404="", "", IF('Client Report'!$AG$3="", "X", IF(Expenses!$C404='Client Report'!$AG$3, "X", "")))</f>
        <v/>
      </c>
      <c r="AD404" s="66" t="str">
        <f t="shared" si="75"/>
        <v/>
      </c>
      <c r="AE404" s="25" t="str">
        <f>IF($AD404="", "", COUNTIF($AD$11:$AD$2510, "&lt;"&amp;$AD404)+1+COUNTIF($AD$11:$AD404, $AD404)-1)</f>
        <v/>
      </c>
      <c r="AF404" s="25" t="str">
        <f t="shared" si="76"/>
        <v/>
      </c>
    </row>
    <row r="405" spans="1:32" x14ac:dyDescent="0.25">
      <c r="A405" s="21"/>
      <c r="B405" s="80"/>
      <c r="C405" s="81"/>
      <c r="D405" s="82"/>
      <c r="E405" s="83"/>
      <c r="F405" s="83"/>
      <c r="G405" s="84"/>
      <c r="H405" s="85"/>
      <c r="I405" s="21"/>
      <c r="J405" s="39" t="str">
        <f t="shared" si="66"/>
        <v/>
      </c>
      <c r="K405" s="21"/>
      <c r="O405" s="25" t="str">
        <f t="shared" si="67"/>
        <v/>
      </c>
      <c r="P405" s="25" t="str">
        <f t="shared" si="68"/>
        <v/>
      </c>
      <c r="Q405" s="25" t="str">
        <f t="shared" si="69"/>
        <v/>
      </c>
      <c r="R405" s="25" t="str">
        <f>IF(COUNTIF($Q$11:$Q405, $Q405)&gt;1, "", $Q405)</f>
        <v/>
      </c>
      <c r="S405" s="58" t="str">
        <f t="shared" si="70"/>
        <v/>
      </c>
      <c r="T405" s="61" t="str">
        <f t="shared" si="71"/>
        <v/>
      </c>
      <c r="U405" s="58" t="str">
        <f t="shared" si="72"/>
        <v/>
      </c>
      <c r="W405" s="25" t="str">
        <f>IF(OR($P405="", NOT($U405="")), "", IF(COUNTIF($P$11:$P405, $P405)&gt;1, "", "X"))</f>
        <v/>
      </c>
      <c r="X405" s="25" t="str">
        <f t="shared" si="73"/>
        <v/>
      </c>
      <c r="Z405" s="25" t="str">
        <f t="shared" si="74"/>
        <v/>
      </c>
      <c r="AB405" s="25" t="str">
        <f>IF($B405="", "", IF(AND($B405&gt;='Client Report'!$BA$3, $B405&lt;='Client Report'!$BA$4), "X", ""))</f>
        <v/>
      </c>
      <c r="AC405" s="25" t="str">
        <f>IF($O405="", "", IF('Client Report'!$AG$3="", "X", IF(Expenses!$C405='Client Report'!$AG$3, "X", "")))</f>
        <v/>
      </c>
      <c r="AD405" s="66" t="str">
        <f t="shared" si="75"/>
        <v/>
      </c>
      <c r="AE405" s="25" t="str">
        <f>IF($AD405="", "", COUNTIF($AD$11:$AD$2510, "&lt;"&amp;$AD405)+1+COUNTIF($AD$11:$AD405, $AD405)-1)</f>
        <v/>
      </c>
      <c r="AF405" s="25" t="str">
        <f t="shared" si="76"/>
        <v/>
      </c>
    </row>
    <row r="406" spans="1:32" x14ac:dyDescent="0.25">
      <c r="A406" s="21"/>
      <c r="B406" s="80"/>
      <c r="C406" s="81"/>
      <c r="D406" s="82"/>
      <c r="E406" s="83"/>
      <c r="F406" s="83"/>
      <c r="G406" s="84"/>
      <c r="H406" s="85"/>
      <c r="I406" s="21"/>
      <c r="J406" s="39" t="str">
        <f t="shared" si="66"/>
        <v/>
      </c>
      <c r="K406" s="21"/>
      <c r="O406" s="25" t="str">
        <f t="shared" si="67"/>
        <v/>
      </c>
      <c r="P406" s="25" t="str">
        <f t="shared" si="68"/>
        <v/>
      </c>
      <c r="Q406" s="25" t="str">
        <f t="shared" si="69"/>
        <v/>
      </c>
      <c r="R406" s="25" t="str">
        <f>IF(COUNTIF($Q$11:$Q406, $Q406)&gt;1, "", $Q406)</f>
        <v/>
      </c>
      <c r="S406" s="58" t="str">
        <f t="shared" si="70"/>
        <v/>
      </c>
      <c r="T406" s="61" t="str">
        <f t="shared" si="71"/>
        <v/>
      </c>
      <c r="U406" s="58" t="str">
        <f t="shared" si="72"/>
        <v/>
      </c>
      <c r="W406" s="25" t="str">
        <f>IF(OR($P406="", NOT($U406="")), "", IF(COUNTIF($P$11:$P406, $P406)&gt;1, "", "X"))</f>
        <v/>
      </c>
      <c r="X406" s="25" t="str">
        <f t="shared" si="73"/>
        <v/>
      </c>
      <c r="Z406" s="25" t="str">
        <f t="shared" si="74"/>
        <v/>
      </c>
      <c r="AB406" s="25" t="str">
        <f>IF($B406="", "", IF(AND($B406&gt;='Client Report'!$BA$3, $B406&lt;='Client Report'!$BA$4), "X", ""))</f>
        <v/>
      </c>
      <c r="AC406" s="25" t="str">
        <f>IF($O406="", "", IF('Client Report'!$AG$3="", "X", IF(Expenses!$C406='Client Report'!$AG$3, "X", "")))</f>
        <v/>
      </c>
      <c r="AD406" s="66" t="str">
        <f t="shared" si="75"/>
        <v/>
      </c>
      <c r="AE406" s="25" t="str">
        <f>IF($AD406="", "", COUNTIF($AD$11:$AD$2510, "&lt;"&amp;$AD406)+1+COUNTIF($AD$11:$AD406, $AD406)-1)</f>
        <v/>
      </c>
      <c r="AF406" s="25" t="str">
        <f t="shared" si="76"/>
        <v/>
      </c>
    </row>
    <row r="407" spans="1:32" x14ac:dyDescent="0.25">
      <c r="A407" s="21"/>
      <c r="B407" s="80"/>
      <c r="C407" s="81"/>
      <c r="D407" s="82"/>
      <c r="E407" s="83"/>
      <c r="F407" s="83"/>
      <c r="G407" s="84"/>
      <c r="H407" s="85"/>
      <c r="I407" s="21"/>
      <c r="J407" s="39" t="str">
        <f t="shared" si="66"/>
        <v/>
      </c>
      <c r="K407" s="21"/>
      <c r="O407" s="25" t="str">
        <f t="shared" si="67"/>
        <v/>
      </c>
      <c r="P407" s="25" t="str">
        <f t="shared" si="68"/>
        <v/>
      </c>
      <c r="Q407" s="25" t="str">
        <f t="shared" si="69"/>
        <v/>
      </c>
      <c r="R407" s="25" t="str">
        <f>IF(COUNTIF($Q$11:$Q407, $Q407)&gt;1, "", $Q407)</f>
        <v/>
      </c>
      <c r="S407" s="58" t="str">
        <f t="shared" si="70"/>
        <v/>
      </c>
      <c r="T407" s="61" t="str">
        <f t="shared" si="71"/>
        <v/>
      </c>
      <c r="U407" s="58" t="str">
        <f t="shared" si="72"/>
        <v/>
      </c>
      <c r="W407" s="25" t="str">
        <f>IF(OR($P407="", NOT($U407="")), "", IF(COUNTIF($P$11:$P407, $P407)&gt;1, "", "X"))</f>
        <v/>
      </c>
      <c r="X407" s="25" t="str">
        <f t="shared" si="73"/>
        <v/>
      </c>
      <c r="Z407" s="25" t="str">
        <f t="shared" si="74"/>
        <v/>
      </c>
      <c r="AB407" s="25" t="str">
        <f>IF($B407="", "", IF(AND($B407&gt;='Client Report'!$BA$3, $B407&lt;='Client Report'!$BA$4), "X", ""))</f>
        <v/>
      </c>
      <c r="AC407" s="25" t="str">
        <f>IF($O407="", "", IF('Client Report'!$AG$3="", "X", IF(Expenses!$C407='Client Report'!$AG$3, "X", "")))</f>
        <v/>
      </c>
      <c r="AD407" s="66" t="str">
        <f t="shared" si="75"/>
        <v/>
      </c>
      <c r="AE407" s="25" t="str">
        <f>IF($AD407="", "", COUNTIF($AD$11:$AD$2510, "&lt;"&amp;$AD407)+1+COUNTIF($AD$11:$AD407, $AD407)-1)</f>
        <v/>
      </c>
      <c r="AF407" s="25" t="str">
        <f t="shared" si="76"/>
        <v/>
      </c>
    </row>
    <row r="408" spans="1:32" x14ac:dyDescent="0.25">
      <c r="A408" s="21"/>
      <c r="B408" s="80"/>
      <c r="C408" s="81"/>
      <c r="D408" s="82"/>
      <c r="E408" s="83"/>
      <c r="F408" s="83"/>
      <c r="G408" s="84"/>
      <c r="H408" s="85"/>
      <c r="I408" s="21"/>
      <c r="J408" s="39" t="str">
        <f t="shared" si="66"/>
        <v/>
      </c>
      <c r="K408" s="21"/>
      <c r="O408" s="25" t="str">
        <f t="shared" si="67"/>
        <v/>
      </c>
      <c r="P408" s="25" t="str">
        <f t="shared" si="68"/>
        <v/>
      </c>
      <c r="Q408" s="25" t="str">
        <f t="shared" si="69"/>
        <v/>
      </c>
      <c r="R408" s="25" t="str">
        <f>IF(COUNTIF($Q$11:$Q408, $Q408)&gt;1, "", $Q408)</f>
        <v/>
      </c>
      <c r="S408" s="58" t="str">
        <f t="shared" si="70"/>
        <v/>
      </c>
      <c r="T408" s="61" t="str">
        <f t="shared" si="71"/>
        <v/>
      </c>
      <c r="U408" s="58" t="str">
        <f t="shared" si="72"/>
        <v/>
      </c>
      <c r="W408" s="25" t="str">
        <f>IF(OR($P408="", NOT($U408="")), "", IF(COUNTIF($P$11:$P408, $P408)&gt;1, "", "X"))</f>
        <v/>
      </c>
      <c r="X408" s="25" t="str">
        <f t="shared" si="73"/>
        <v/>
      </c>
      <c r="Z408" s="25" t="str">
        <f t="shared" si="74"/>
        <v/>
      </c>
      <c r="AB408" s="25" t="str">
        <f>IF($B408="", "", IF(AND($B408&gt;='Client Report'!$BA$3, $B408&lt;='Client Report'!$BA$4), "X", ""))</f>
        <v/>
      </c>
      <c r="AC408" s="25" t="str">
        <f>IF($O408="", "", IF('Client Report'!$AG$3="", "X", IF(Expenses!$C408='Client Report'!$AG$3, "X", "")))</f>
        <v/>
      </c>
      <c r="AD408" s="66" t="str">
        <f t="shared" si="75"/>
        <v/>
      </c>
      <c r="AE408" s="25" t="str">
        <f>IF($AD408="", "", COUNTIF($AD$11:$AD$2510, "&lt;"&amp;$AD408)+1+COUNTIF($AD$11:$AD408, $AD408)-1)</f>
        <v/>
      </c>
      <c r="AF408" s="25" t="str">
        <f t="shared" si="76"/>
        <v/>
      </c>
    </row>
    <row r="409" spans="1:32" x14ac:dyDescent="0.25">
      <c r="A409" s="21"/>
      <c r="B409" s="80"/>
      <c r="C409" s="81"/>
      <c r="D409" s="82"/>
      <c r="E409" s="83"/>
      <c r="F409" s="83"/>
      <c r="G409" s="84"/>
      <c r="H409" s="85"/>
      <c r="I409" s="21"/>
      <c r="J409" s="39" t="str">
        <f t="shared" si="66"/>
        <v/>
      </c>
      <c r="K409" s="21"/>
      <c r="O409" s="25" t="str">
        <f t="shared" si="67"/>
        <v/>
      </c>
      <c r="P409" s="25" t="str">
        <f t="shared" si="68"/>
        <v/>
      </c>
      <c r="Q409" s="25" t="str">
        <f t="shared" si="69"/>
        <v/>
      </c>
      <c r="R409" s="25" t="str">
        <f>IF(COUNTIF($Q$11:$Q409, $Q409)&gt;1, "", $Q409)</f>
        <v/>
      </c>
      <c r="S409" s="58" t="str">
        <f t="shared" si="70"/>
        <v/>
      </c>
      <c r="T409" s="61" t="str">
        <f t="shared" si="71"/>
        <v/>
      </c>
      <c r="U409" s="58" t="str">
        <f t="shared" si="72"/>
        <v/>
      </c>
      <c r="W409" s="25" t="str">
        <f>IF(OR($P409="", NOT($U409="")), "", IF(COUNTIF($P$11:$P409, $P409)&gt;1, "", "X"))</f>
        <v/>
      </c>
      <c r="X409" s="25" t="str">
        <f t="shared" si="73"/>
        <v/>
      </c>
      <c r="Z409" s="25" t="str">
        <f t="shared" si="74"/>
        <v/>
      </c>
      <c r="AB409" s="25" t="str">
        <f>IF($B409="", "", IF(AND($B409&gt;='Client Report'!$BA$3, $B409&lt;='Client Report'!$BA$4), "X", ""))</f>
        <v/>
      </c>
      <c r="AC409" s="25" t="str">
        <f>IF($O409="", "", IF('Client Report'!$AG$3="", "X", IF(Expenses!$C409='Client Report'!$AG$3, "X", "")))</f>
        <v/>
      </c>
      <c r="AD409" s="66" t="str">
        <f t="shared" si="75"/>
        <v/>
      </c>
      <c r="AE409" s="25" t="str">
        <f>IF($AD409="", "", COUNTIF($AD$11:$AD$2510, "&lt;"&amp;$AD409)+1+COUNTIF($AD$11:$AD409, $AD409)-1)</f>
        <v/>
      </c>
      <c r="AF409" s="25" t="str">
        <f t="shared" si="76"/>
        <v/>
      </c>
    </row>
    <row r="410" spans="1:32" x14ac:dyDescent="0.25">
      <c r="A410" s="21"/>
      <c r="B410" s="80"/>
      <c r="C410" s="81"/>
      <c r="D410" s="82"/>
      <c r="E410" s="83"/>
      <c r="F410" s="83"/>
      <c r="G410" s="84"/>
      <c r="H410" s="85"/>
      <c r="I410" s="21"/>
      <c r="J410" s="39" t="str">
        <f t="shared" si="66"/>
        <v/>
      </c>
      <c r="K410" s="21"/>
      <c r="O410" s="25" t="str">
        <f t="shared" si="67"/>
        <v/>
      </c>
      <c r="P410" s="25" t="str">
        <f t="shared" si="68"/>
        <v/>
      </c>
      <c r="Q410" s="25" t="str">
        <f t="shared" si="69"/>
        <v/>
      </c>
      <c r="R410" s="25" t="str">
        <f>IF(COUNTIF($Q$11:$Q410, $Q410)&gt;1, "", $Q410)</f>
        <v/>
      </c>
      <c r="S410" s="58" t="str">
        <f t="shared" si="70"/>
        <v/>
      </c>
      <c r="T410" s="61" t="str">
        <f t="shared" si="71"/>
        <v/>
      </c>
      <c r="U410" s="58" t="str">
        <f t="shared" si="72"/>
        <v/>
      </c>
      <c r="W410" s="25" t="str">
        <f>IF(OR($P410="", NOT($U410="")), "", IF(COUNTIF($P$11:$P410, $P410)&gt;1, "", "X"))</f>
        <v/>
      </c>
      <c r="X410" s="25" t="str">
        <f t="shared" si="73"/>
        <v/>
      </c>
      <c r="Z410" s="25" t="str">
        <f t="shared" si="74"/>
        <v/>
      </c>
      <c r="AB410" s="25" t="str">
        <f>IF($B410="", "", IF(AND($B410&gt;='Client Report'!$BA$3, $B410&lt;='Client Report'!$BA$4), "X", ""))</f>
        <v/>
      </c>
      <c r="AC410" s="25" t="str">
        <f>IF($O410="", "", IF('Client Report'!$AG$3="", "X", IF(Expenses!$C410='Client Report'!$AG$3, "X", "")))</f>
        <v/>
      </c>
      <c r="AD410" s="66" t="str">
        <f t="shared" si="75"/>
        <v/>
      </c>
      <c r="AE410" s="25" t="str">
        <f>IF($AD410="", "", COUNTIF($AD$11:$AD$2510, "&lt;"&amp;$AD410)+1+COUNTIF($AD$11:$AD410, $AD410)-1)</f>
        <v/>
      </c>
      <c r="AF410" s="25" t="str">
        <f t="shared" si="76"/>
        <v/>
      </c>
    </row>
    <row r="411" spans="1:32" x14ac:dyDescent="0.25">
      <c r="A411" s="21"/>
      <c r="B411" s="80"/>
      <c r="C411" s="81"/>
      <c r="D411" s="82"/>
      <c r="E411" s="83"/>
      <c r="F411" s="83"/>
      <c r="G411" s="84"/>
      <c r="H411" s="85"/>
      <c r="I411" s="21"/>
      <c r="J411" s="39" t="str">
        <f t="shared" si="66"/>
        <v/>
      </c>
      <c r="K411" s="21"/>
      <c r="O411" s="25" t="str">
        <f t="shared" si="67"/>
        <v/>
      </c>
      <c r="P411" s="25" t="str">
        <f t="shared" si="68"/>
        <v/>
      </c>
      <c r="Q411" s="25" t="str">
        <f t="shared" si="69"/>
        <v/>
      </c>
      <c r="R411" s="25" t="str">
        <f>IF(COUNTIF($Q$11:$Q411, $Q411)&gt;1, "", $Q411)</f>
        <v/>
      </c>
      <c r="S411" s="58" t="str">
        <f t="shared" si="70"/>
        <v/>
      </c>
      <c r="T411" s="61" t="str">
        <f t="shared" si="71"/>
        <v/>
      </c>
      <c r="U411" s="58" t="str">
        <f t="shared" si="72"/>
        <v/>
      </c>
      <c r="W411" s="25" t="str">
        <f>IF(OR($P411="", NOT($U411="")), "", IF(COUNTIF($P$11:$P411, $P411)&gt;1, "", "X"))</f>
        <v/>
      </c>
      <c r="X411" s="25" t="str">
        <f t="shared" si="73"/>
        <v/>
      </c>
      <c r="Z411" s="25" t="str">
        <f t="shared" si="74"/>
        <v/>
      </c>
      <c r="AB411" s="25" t="str">
        <f>IF($B411="", "", IF(AND($B411&gt;='Client Report'!$BA$3, $B411&lt;='Client Report'!$BA$4), "X", ""))</f>
        <v/>
      </c>
      <c r="AC411" s="25" t="str">
        <f>IF($O411="", "", IF('Client Report'!$AG$3="", "X", IF(Expenses!$C411='Client Report'!$AG$3, "X", "")))</f>
        <v/>
      </c>
      <c r="AD411" s="66" t="str">
        <f t="shared" si="75"/>
        <v/>
      </c>
      <c r="AE411" s="25" t="str">
        <f>IF($AD411="", "", COUNTIF($AD$11:$AD$2510, "&lt;"&amp;$AD411)+1+COUNTIF($AD$11:$AD411, $AD411)-1)</f>
        <v/>
      </c>
      <c r="AF411" s="25" t="str">
        <f t="shared" si="76"/>
        <v/>
      </c>
    </row>
    <row r="412" spans="1:32" x14ac:dyDescent="0.25">
      <c r="A412" s="21"/>
      <c r="B412" s="80"/>
      <c r="C412" s="81"/>
      <c r="D412" s="82"/>
      <c r="E412" s="83"/>
      <c r="F412" s="83"/>
      <c r="G412" s="84"/>
      <c r="H412" s="85"/>
      <c r="I412" s="21"/>
      <c r="J412" s="39" t="str">
        <f t="shared" si="66"/>
        <v/>
      </c>
      <c r="K412" s="21"/>
      <c r="O412" s="25" t="str">
        <f t="shared" si="67"/>
        <v/>
      </c>
      <c r="P412" s="25" t="str">
        <f t="shared" si="68"/>
        <v/>
      </c>
      <c r="Q412" s="25" t="str">
        <f t="shared" si="69"/>
        <v/>
      </c>
      <c r="R412" s="25" t="str">
        <f>IF(COUNTIF($Q$11:$Q412, $Q412)&gt;1, "", $Q412)</f>
        <v/>
      </c>
      <c r="S412" s="58" t="str">
        <f t="shared" si="70"/>
        <v/>
      </c>
      <c r="T412" s="61" t="str">
        <f t="shared" si="71"/>
        <v/>
      </c>
      <c r="U412" s="58" t="str">
        <f t="shared" si="72"/>
        <v/>
      </c>
      <c r="W412" s="25" t="str">
        <f>IF(OR($P412="", NOT($U412="")), "", IF(COUNTIF($P$11:$P412, $P412)&gt;1, "", "X"))</f>
        <v/>
      </c>
      <c r="X412" s="25" t="str">
        <f t="shared" si="73"/>
        <v/>
      </c>
      <c r="Z412" s="25" t="str">
        <f t="shared" si="74"/>
        <v/>
      </c>
      <c r="AB412" s="25" t="str">
        <f>IF($B412="", "", IF(AND($B412&gt;='Client Report'!$BA$3, $B412&lt;='Client Report'!$BA$4), "X", ""))</f>
        <v/>
      </c>
      <c r="AC412" s="25" t="str">
        <f>IF($O412="", "", IF('Client Report'!$AG$3="", "X", IF(Expenses!$C412='Client Report'!$AG$3, "X", "")))</f>
        <v/>
      </c>
      <c r="AD412" s="66" t="str">
        <f t="shared" si="75"/>
        <v/>
      </c>
      <c r="AE412" s="25" t="str">
        <f>IF($AD412="", "", COUNTIF($AD$11:$AD$2510, "&lt;"&amp;$AD412)+1+COUNTIF($AD$11:$AD412, $AD412)-1)</f>
        <v/>
      </c>
      <c r="AF412" s="25" t="str">
        <f t="shared" si="76"/>
        <v/>
      </c>
    </row>
    <row r="413" spans="1:32" x14ac:dyDescent="0.25">
      <c r="A413" s="21"/>
      <c r="B413" s="80"/>
      <c r="C413" s="81"/>
      <c r="D413" s="82"/>
      <c r="E413" s="83"/>
      <c r="F413" s="83"/>
      <c r="G413" s="84"/>
      <c r="H413" s="85"/>
      <c r="I413" s="21"/>
      <c r="J413" s="39" t="str">
        <f t="shared" si="66"/>
        <v/>
      </c>
      <c r="K413" s="21"/>
      <c r="O413" s="25" t="str">
        <f t="shared" si="67"/>
        <v/>
      </c>
      <c r="P413" s="25" t="str">
        <f t="shared" si="68"/>
        <v/>
      </c>
      <c r="Q413" s="25" t="str">
        <f t="shared" si="69"/>
        <v/>
      </c>
      <c r="R413" s="25" t="str">
        <f>IF(COUNTIF($Q$11:$Q413, $Q413)&gt;1, "", $Q413)</f>
        <v/>
      </c>
      <c r="S413" s="58" t="str">
        <f t="shared" si="70"/>
        <v/>
      </c>
      <c r="T413" s="61" t="str">
        <f t="shared" si="71"/>
        <v/>
      </c>
      <c r="U413" s="58" t="str">
        <f t="shared" si="72"/>
        <v/>
      </c>
      <c r="W413" s="25" t="str">
        <f>IF(OR($P413="", NOT($U413="")), "", IF(COUNTIF($P$11:$P413, $P413)&gt;1, "", "X"))</f>
        <v/>
      </c>
      <c r="X413" s="25" t="str">
        <f t="shared" si="73"/>
        <v/>
      </c>
      <c r="Z413" s="25" t="str">
        <f t="shared" si="74"/>
        <v/>
      </c>
      <c r="AB413" s="25" t="str">
        <f>IF($B413="", "", IF(AND($B413&gt;='Client Report'!$BA$3, $B413&lt;='Client Report'!$BA$4), "X", ""))</f>
        <v/>
      </c>
      <c r="AC413" s="25" t="str">
        <f>IF($O413="", "", IF('Client Report'!$AG$3="", "X", IF(Expenses!$C413='Client Report'!$AG$3, "X", "")))</f>
        <v/>
      </c>
      <c r="AD413" s="66" t="str">
        <f t="shared" si="75"/>
        <v/>
      </c>
      <c r="AE413" s="25" t="str">
        <f>IF($AD413="", "", COUNTIF($AD$11:$AD$2510, "&lt;"&amp;$AD413)+1+COUNTIF($AD$11:$AD413, $AD413)-1)</f>
        <v/>
      </c>
      <c r="AF413" s="25" t="str">
        <f t="shared" si="76"/>
        <v/>
      </c>
    </row>
    <row r="414" spans="1:32" x14ac:dyDescent="0.25">
      <c r="A414" s="21"/>
      <c r="B414" s="80"/>
      <c r="C414" s="81"/>
      <c r="D414" s="82"/>
      <c r="E414" s="83"/>
      <c r="F414" s="83"/>
      <c r="G414" s="84"/>
      <c r="H414" s="85"/>
      <c r="I414" s="21"/>
      <c r="J414" s="39" t="str">
        <f t="shared" si="66"/>
        <v/>
      </c>
      <c r="K414" s="21"/>
      <c r="O414" s="25" t="str">
        <f t="shared" si="67"/>
        <v/>
      </c>
      <c r="P414" s="25" t="str">
        <f t="shared" si="68"/>
        <v/>
      </c>
      <c r="Q414" s="25" t="str">
        <f t="shared" si="69"/>
        <v/>
      </c>
      <c r="R414" s="25" t="str">
        <f>IF(COUNTIF($Q$11:$Q414, $Q414)&gt;1, "", $Q414)</f>
        <v/>
      </c>
      <c r="S414" s="58" t="str">
        <f t="shared" si="70"/>
        <v/>
      </c>
      <c r="T414" s="61" t="str">
        <f t="shared" si="71"/>
        <v/>
      </c>
      <c r="U414" s="58" t="str">
        <f t="shared" si="72"/>
        <v/>
      </c>
      <c r="W414" s="25" t="str">
        <f>IF(OR($P414="", NOT($U414="")), "", IF(COUNTIF($P$11:$P414, $P414)&gt;1, "", "X"))</f>
        <v/>
      </c>
      <c r="X414" s="25" t="str">
        <f t="shared" si="73"/>
        <v/>
      </c>
      <c r="Z414" s="25" t="str">
        <f t="shared" si="74"/>
        <v/>
      </c>
      <c r="AB414" s="25" t="str">
        <f>IF($B414="", "", IF(AND($B414&gt;='Client Report'!$BA$3, $B414&lt;='Client Report'!$BA$4), "X", ""))</f>
        <v/>
      </c>
      <c r="AC414" s="25" t="str">
        <f>IF($O414="", "", IF('Client Report'!$AG$3="", "X", IF(Expenses!$C414='Client Report'!$AG$3, "X", "")))</f>
        <v/>
      </c>
      <c r="AD414" s="66" t="str">
        <f t="shared" si="75"/>
        <v/>
      </c>
      <c r="AE414" s="25" t="str">
        <f>IF($AD414="", "", COUNTIF($AD$11:$AD$2510, "&lt;"&amp;$AD414)+1+COUNTIF($AD$11:$AD414, $AD414)-1)</f>
        <v/>
      </c>
      <c r="AF414" s="25" t="str">
        <f t="shared" si="76"/>
        <v/>
      </c>
    </row>
    <row r="415" spans="1:32" x14ac:dyDescent="0.25">
      <c r="A415" s="21"/>
      <c r="B415" s="80"/>
      <c r="C415" s="81"/>
      <c r="D415" s="82"/>
      <c r="E415" s="83"/>
      <c r="F415" s="83"/>
      <c r="G415" s="84"/>
      <c r="H415" s="85"/>
      <c r="I415" s="21"/>
      <c r="J415" s="39" t="str">
        <f t="shared" si="66"/>
        <v/>
      </c>
      <c r="K415" s="21"/>
      <c r="O415" s="25" t="str">
        <f t="shared" si="67"/>
        <v/>
      </c>
      <c r="P415" s="25" t="str">
        <f t="shared" si="68"/>
        <v/>
      </c>
      <c r="Q415" s="25" t="str">
        <f t="shared" si="69"/>
        <v/>
      </c>
      <c r="R415" s="25" t="str">
        <f>IF(COUNTIF($Q$11:$Q415, $Q415)&gt;1, "", $Q415)</f>
        <v/>
      </c>
      <c r="S415" s="58" t="str">
        <f t="shared" si="70"/>
        <v/>
      </c>
      <c r="T415" s="61" t="str">
        <f t="shared" si="71"/>
        <v/>
      </c>
      <c r="U415" s="58" t="str">
        <f t="shared" si="72"/>
        <v/>
      </c>
      <c r="W415" s="25" t="str">
        <f>IF(OR($P415="", NOT($U415="")), "", IF(COUNTIF($P$11:$P415, $P415)&gt;1, "", "X"))</f>
        <v/>
      </c>
      <c r="X415" s="25" t="str">
        <f t="shared" si="73"/>
        <v/>
      </c>
      <c r="Z415" s="25" t="str">
        <f t="shared" si="74"/>
        <v/>
      </c>
      <c r="AB415" s="25" t="str">
        <f>IF($B415="", "", IF(AND($B415&gt;='Client Report'!$BA$3, $B415&lt;='Client Report'!$BA$4), "X", ""))</f>
        <v/>
      </c>
      <c r="AC415" s="25" t="str">
        <f>IF($O415="", "", IF('Client Report'!$AG$3="", "X", IF(Expenses!$C415='Client Report'!$AG$3, "X", "")))</f>
        <v/>
      </c>
      <c r="AD415" s="66" t="str">
        <f t="shared" si="75"/>
        <v/>
      </c>
      <c r="AE415" s="25" t="str">
        <f>IF($AD415="", "", COUNTIF($AD$11:$AD$2510, "&lt;"&amp;$AD415)+1+COUNTIF($AD$11:$AD415, $AD415)-1)</f>
        <v/>
      </c>
      <c r="AF415" s="25" t="str">
        <f t="shared" si="76"/>
        <v/>
      </c>
    </row>
    <row r="416" spans="1:32" x14ac:dyDescent="0.25">
      <c r="A416" s="21"/>
      <c r="B416" s="80"/>
      <c r="C416" s="81"/>
      <c r="D416" s="82"/>
      <c r="E416" s="83"/>
      <c r="F416" s="83"/>
      <c r="G416" s="84"/>
      <c r="H416" s="85"/>
      <c r="I416" s="21"/>
      <c r="J416" s="39" t="str">
        <f t="shared" si="66"/>
        <v/>
      </c>
      <c r="K416" s="21"/>
      <c r="O416" s="25" t="str">
        <f t="shared" si="67"/>
        <v/>
      </c>
      <c r="P416" s="25" t="str">
        <f t="shared" si="68"/>
        <v/>
      </c>
      <c r="Q416" s="25" t="str">
        <f t="shared" si="69"/>
        <v/>
      </c>
      <c r="R416" s="25" t="str">
        <f>IF(COUNTIF($Q$11:$Q416, $Q416)&gt;1, "", $Q416)</f>
        <v/>
      </c>
      <c r="S416" s="58" t="str">
        <f t="shared" si="70"/>
        <v/>
      </c>
      <c r="T416" s="61" t="str">
        <f t="shared" si="71"/>
        <v/>
      </c>
      <c r="U416" s="58" t="str">
        <f t="shared" si="72"/>
        <v/>
      </c>
      <c r="W416" s="25" t="str">
        <f>IF(OR($P416="", NOT($U416="")), "", IF(COUNTIF($P$11:$P416, $P416)&gt;1, "", "X"))</f>
        <v/>
      </c>
      <c r="X416" s="25" t="str">
        <f t="shared" si="73"/>
        <v/>
      </c>
      <c r="Z416" s="25" t="str">
        <f t="shared" si="74"/>
        <v/>
      </c>
      <c r="AB416" s="25" t="str">
        <f>IF($B416="", "", IF(AND($B416&gt;='Client Report'!$BA$3, $B416&lt;='Client Report'!$BA$4), "X", ""))</f>
        <v/>
      </c>
      <c r="AC416" s="25" t="str">
        <f>IF($O416="", "", IF('Client Report'!$AG$3="", "X", IF(Expenses!$C416='Client Report'!$AG$3, "X", "")))</f>
        <v/>
      </c>
      <c r="AD416" s="66" t="str">
        <f t="shared" si="75"/>
        <v/>
      </c>
      <c r="AE416" s="25" t="str">
        <f>IF($AD416="", "", COUNTIF($AD$11:$AD$2510, "&lt;"&amp;$AD416)+1+COUNTIF($AD$11:$AD416, $AD416)-1)</f>
        <v/>
      </c>
      <c r="AF416" s="25" t="str">
        <f t="shared" si="76"/>
        <v/>
      </c>
    </row>
    <row r="417" spans="1:32" x14ac:dyDescent="0.25">
      <c r="A417" s="21"/>
      <c r="B417" s="80"/>
      <c r="C417" s="81"/>
      <c r="D417" s="82"/>
      <c r="E417" s="83"/>
      <c r="F417" s="83"/>
      <c r="G417" s="84"/>
      <c r="H417" s="85"/>
      <c r="I417" s="21"/>
      <c r="J417" s="39" t="str">
        <f t="shared" si="66"/>
        <v/>
      </c>
      <c r="K417" s="21"/>
      <c r="O417" s="25" t="str">
        <f t="shared" si="67"/>
        <v/>
      </c>
      <c r="P417" s="25" t="str">
        <f t="shared" si="68"/>
        <v/>
      </c>
      <c r="Q417" s="25" t="str">
        <f t="shared" si="69"/>
        <v/>
      </c>
      <c r="R417" s="25" t="str">
        <f>IF(COUNTIF($Q$11:$Q417, $Q417)&gt;1, "", $Q417)</f>
        <v/>
      </c>
      <c r="S417" s="58" t="str">
        <f t="shared" si="70"/>
        <v/>
      </c>
      <c r="T417" s="61" t="str">
        <f t="shared" si="71"/>
        <v/>
      </c>
      <c r="U417" s="58" t="str">
        <f t="shared" si="72"/>
        <v/>
      </c>
      <c r="W417" s="25" t="str">
        <f>IF(OR($P417="", NOT($U417="")), "", IF(COUNTIF($P$11:$P417, $P417)&gt;1, "", "X"))</f>
        <v/>
      </c>
      <c r="X417" s="25" t="str">
        <f t="shared" si="73"/>
        <v/>
      </c>
      <c r="Z417" s="25" t="str">
        <f t="shared" si="74"/>
        <v/>
      </c>
      <c r="AB417" s="25" t="str">
        <f>IF($B417="", "", IF(AND($B417&gt;='Client Report'!$BA$3, $B417&lt;='Client Report'!$BA$4), "X", ""))</f>
        <v/>
      </c>
      <c r="AC417" s="25" t="str">
        <f>IF($O417="", "", IF('Client Report'!$AG$3="", "X", IF(Expenses!$C417='Client Report'!$AG$3, "X", "")))</f>
        <v/>
      </c>
      <c r="AD417" s="66" t="str">
        <f t="shared" si="75"/>
        <v/>
      </c>
      <c r="AE417" s="25" t="str">
        <f>IF($AD417="", "", COUNTIF($AD$11:$AD$2510, "&lt;"&amp;$AD417)+1+COUNTIF($AD$11:$AD417, $AD417)-1)</f>
        <v/>
      </c>
      <c r="AF417" s="25" t="str">
        <f t="shared" si="76"/>
        <v/>
      </c>
    </row>
    <row r="418" spans="1:32" x14ac:dyDescent="0.25">
      <c r="A418" s="21"/>
      <c r="B418" s="80"/>
      <c r="C418" s="81"/>
      <c r="D418" s="82"/>
      <c r="E418" s="83"/>
      <c r="F418" s="83"/>
      <c r="G418" s="84"/>
      <c r="H418" s="85"/>
      <c r="I418" s="21"/>
      <c r="J418" s="39" t="str">
        <f t="shared" si="66"/>
        <v/>
      </c>
      <c r="K418" s="21"/>
      <c r="O418" s="25" t="str">
        <f t="shared" si="67"/>
        <v/>
      </c>
      <c r="P418" s="25" t="str">
        <f t="shared" si="68"/>
        <v/>
      </c>
      <c r="Q418" s="25" t="str">
        <f t="shared" si="69"/>
        <v/>
      </c>
      <c r="R418" s="25" t="str">
        <f>IF(COUNTIF($Q$11:$Q418, $Q418)&gt;1, "", $Q418)</f>
        <v/>
      </c>
      <c r="S418" s="58" t="str">
        <f t="shared" si="70"/>
        <v/>
      </c>
      <c r="T418" s="61" t="str">
        <f t="shared" si="71"/>
        <v/>
      </c>
      <c r="U418" s="58" t="str">
        <f t="shared" si="72"/>
        <v/>
      </c>
      <c r="W418" s="25" t="str">
        <f>IF(OR($P418="", NOT($U418="")), "", IF(COUNTIF($P$11:$P418, $P418)&gt;1, "", "X"))</f>
        <v/>
      </c>
      <c r="X418" s="25" t="str">
        <f t="shared" si="73"/>
        <v/>
      </c>
      <c r="Z418" s="25" t="str">
        <f t="shared" si="74"/>
        <v/>
      </c>
      <c r="AB418" s="25" t="str">
        <f>IF($B418="", "", IF(AND($B418&gt;='Client Report'!$BA$3, $B418&lt;='Client Report'!$BA$4), "X", ""))</f>
        <v/>
      </c>
      <c r="AC418" s="25" t="str">
        <f>IF($O418="", "", IF('Client Report'!$AG$3="", "X", IF(Expenses!$C418='Client Report'!$AG$3, "X", "")))</f>
        <v/>
      </c>
      <c r="AD418" s="66" t="str">
        <f t="shared" si="75"/>
        <v/>
      </c>
      <c r="AE418" s="25" t="str">
        <f>IF($AD418="", "", COUNTIF($AD$11:$AD$2510, "&lt;"&amp;$AD418)+1+COUNTIF($AD$11:$AD418, $AD418)-1)</f>
        <v/>
      </c>
      <c r="AF418" s="25" t="str">
        <f t="shared" si="76"/>
        <v/>
      </c>
    </row>
    <row r="419" spans="1:32" x14ac:dyDescent="0.25">
      <c r="A419" s="21"/>
      <c r="B419" s="80"/>
      <c r="C419" s="81"/>
      <c r="D419" s="82"/>
      <c r="E419" s="83"/>
      <c r="F419" s="83"/>
      <c r="G419" s="84"/>
      <c r="H419" s="85"/>
      <c r="I419" s="21"/>
      <c r="J419" s="39" t="str">
        <f t="shared" si="66"/>
        <v/>
      </c>
      <c r="K419" s="21"/>
      <c r="O419" s="25" t="str">
        <f t="shared" si="67"/>
        <v/>
      </c>
      <c r="P419" s="25" t="str">
        <f t="shared" si="68"/>
        <v/>
      </c>
      <c r="Q419" s="25" t="str">
        <f t="shared" si="69"/>
        <v/>
      </c>
      <c r="R419" s="25" t="str">
        <f>IF(COUNTIF($Q$11:$Q419, $Q419)&gt;1, "", $Q419)</f>
        <v/>
      </c>
      <c r="S419" s="58" t="str">
        <f t="shared" si="70"/>
        <v/>
      </c>
      <c r="T419" s="61" t="str">
        <f t="shared" si="71"/>
        <v/>
      </c>
      <c r="U419" s="58" t="str">
        <f t="shared" si="72"/>
        <v/>
      </c>
      <c r="W419" s="25" t="str">
        <f>IF(OR($P419="", NOT($U419="")), "", IF(COUNTIF($P$11:$P419, $P419)&gt;1, "", "X"))</f>
        <v/>
      </c>
      <c r="X419" s="25" t="str">
        <f t="shared" si="73"/>
        <v/>
      </c>
      <c r="Z419" s="25" t="str">
        <f t="shared" si="74"/>
        <v/>
      </c>
      <c r="AB419" s="25" t="str">
        <f>IF($B419="", "", IF(AND($B419&gt;='Client Report'!$BA$3, $B419&lt;='Client Report'!$BA$4), "X", ""))</f>
        <v/>
      </c>
      <c r="AC419" s="25" t="str">
        <f>IF($O419="", "", IF('Client Report'!$AG$3="", "X", IF(Expenses!$C419='Client Report'!$AG$3, "X", "")))</f>
        <v/>
      </c>
      <c r="AD419" s="66" t="str">
        <f t="shared" si="75"/>
        <v/>
      </c>
      <c r="AE419" s="25" t="str">
        <f>IF($AD419="", "", COUNTIF($AD$11:$AD$2510, "&lt;"&amp;$AD419)+1+COUNTIF($AD$11:$AD419, $AD419)-1)</f>
        <v/>
      </c>
      <c r="AF419" s="25" t="str">
        <f t="shared" si="76"/>
        <v/>
      </c>
    </row>
    <row r="420" spans="1:32" x14ac:dyDescent="0.25">
      <c r="A420" s="21"/>
      <c r="B420" s="80"/>
      <c r="C420" s="81"/>
      <c r="D420" s="82"/>
      <c r="E420" s="83"/>
      <c r="F420" s="83"/>
      <c r="G420" s="84"/>
      <c r="H420" s="85"/>
      <c r="I420" s="21"/>
      <c r="J420" s="39" t="str">
        <f t="shared" si="66"/>
        <v/>
      </c>
      <c r="K420" s="21"/>
      <c r="O420" s="25" t="str">
        <f t="shared" si="67"/>
        <v/>
      </c>
      <c r="P420" s="25" t="str">
        <f t="shared" si="68"/>
        <v/>
      </c>
      <c r="Q420" s="25" t="str">
        <f t="shared" si="69"/>
        <v/>
      </c>
      <c r="R420" s="25" t="str">
        <f>IF(COUNTIF($Q$11:$Q420, $Q420)&gt;1, "", $Q420)</f>
        <v/>
      </c>
      <c r="S420" s="58" t="str">
        <f t="shared" si="70"/>
        <v/>
      </c>
      <c r="T420" s="61" t="str">
        <f t="shared" si="71"/>
        <v/>
      </c>
      <c r="U420" s="58" t="str">
        <f t="shared" si="72"/>
        <v/>
      </c>
      <c r="W420" s="25" t="str">
        <f>IF(OR($P420="", NOT($U420="")), "", IF(COUNTIF($P$11:$P420, $P420)&gt;1, "", "X"))</f>
        <v/>
      </c>
      <c r="X420" s="25" t="str">
        <f t="shared" si="73"/>
        <v/>
      </c>
      <c r="Z420" s="25" t="str">
        <f t="shared" si="74"/>
        <v/>
      </c>
      <c r="AB420" s="25" t="str">
        <f>IF($B420="", "", IF(AND($B420&gt;='Client Report'!$BA$3, $B420&lt;='Client Report'!$BA$4), "X", ""))</f>
        <v/>
      </c>
      <c r="AC420" s="25" t="str">
        <f>IF($O420="", "", IF('Client Report'!$AG$3="", "X", IF(Expenses!$C420='Client Report'!$AG$3, "X", "")))</f>
        <v/>
      </c>
      <c r="AD420" s="66" t="str">
        <f t="shared" si="75"/>
        <v/>
      </c>
      <c r="AE420" s="25" t="str">
        <f>IF($AD420="", "", COUNTIF($AD$11:$AD$2510, "&lt;"&amp;$AD420)+1+COUNTIF($AD$11:$AD420, $AD420)-1)</f>
        <v/>
      </c>
      <c r="AF420" s="25" t="str">
        <f t="shared" si="76"/>
        <v/>
      </c>
    </row>
    <row r="421" spans="1:32" x14ac:dyDescent="0.25">
      <c r="A421" s="21"/>
      <c r="B421" s="80"/>
      <c r="C421" s="81"/>
      <c r="D421" s="82"/>
      <c r="E421" s="83"/>
      <c r="F421" s="83"/>
      <c r="G421" s="84"/>
      <c r="H421" s="85"/>
      <c r="I421" s="21"/>
      <c r="J421" s="39" t="str">
        <f t="shared" si="66"/>
        <v/>
      </c>
      <c r="K421" s="21"/>
      <c r="O421" s="25" t="str">
        <f t="shared" si="67"/>
        <v/>
      </c>
      <c r="P421" s="25" t="str">
        <f t="shared" si="68"/>
        <v/>
      </c>
      <c r="Q421" s="25" t="str">
        <f t="shared" si="69"/>
        <v/>
      </c>
      <c r="R421" s="25" t="str">
        <f>IF(COUNTIF($Q$11:$Q421, $Q421)&gt;1, "", $Q421)</f>
        <v/>
      </c>
      <c r="S421" s="58" t="str">
        <f t="shared" si="70"/>
        <v/>
      </c>
      <c r="T421" s="61" t="str">
        <f t="shared" si="71"/>
        <v/>
      </c>
      <c r="U421" s="58" t="str">
        <f t="shared" si="72"/>
        <v/>
      </c>
      <c r="W421" s="25" t="str">
        <f>IF(OR($P421="", NOT($U421="")), "", IF(COUNTIF($P$11:$P421, $P421)&gt;1, "", "X"))</f>
        <v/>
      </c>
      <c r="X421" s="25" t="str">
        <f t="shared" si="73"/>
        <v/>
      </c>
      <c r="Z421" s="25" t="str">
        <f t="shared" si="74"/>
        <v/>
      </c>
      <c r="AB421" s="25" t="str">
        <f>IF($B421="", "", IF(AND($B421&gt;='Client Report'!$BA$3, $B421&lt;='Client Report'!$BA$4), "X", ""))</f>
        <v/>
      </c>
      <c r="AC421" s="25" t="str">
        <f>IF($O421="", "", IF('Client Report'!$AG$3="", "X", IF(Expenses!$C421='Client Report'!$AG$3, "X", "")))</f>
        <v/>
      </c>
      <c r="AD421" s="66" t="str">
        <f t="shared" si="75"/>
        <v/>
      </c>
      <c r="AE421" s="25" t="str">
        <f>IF($AD421="", "", COUNTIF($AD$11:$AD$2510, "&lt;"&amp;$AD421)+1+COUNTIF($AD$11:$AD421, $AD421)-1)</f>
        <v/>
      </c>
      <c r="AF421" s="25" t="str">
        <f t="shared" si="76"/>
        <v/>
      </c>
    </row>
    <row r="422" spans="1:32" x14ac:dyDescent="0.25">
      <c r="A422" s="21"/>
      <c r="B422" s="80"/>
      <c r="C422" s="81"/>
      <c r="D422" s="82"/>
      <c r="E422" s="83"/>
      <c r="F422" s="83"/>
      <c r="G422" s="84"/>
      <c r="H422" s="85"/>
      <c r="I422" s="21"/>
      <c r="J422" s="39" t="str">
        <f t="shared" si="66"/>
        <v/>
      </c>
      <c r="K422" s="21"/>
      <c r="O422" s="25" t="str">
        <f t="shared" si="67"/>
        <v/>
      </c>
      <c r="P422" s="25" t="str">
        <f t="shared" si="68"/>
        <v/>
      </c>
      <c r="Q422" s="25" t="str">
        <f t="shared" si="69"/>
        <v/>
      </c>
      <c r="R422" s="25" t="str">
        <f>IF(COUNTIF($Q$11:$Q422, $Q422)&gt;1, "", $Q422)</f>
        <v/>
      </c>
      <c r="S422" s="58" t="str">
        <f t="shared" si="70"/>
        <v/>
      </c>
      <c r="T422" s="61" t="str">
        <f t="shared" si="71"/>
        <v/>
      </c>
      <c r="U422" s="58" t="str">
        <f t="shared" si="72"/>
        <v/>
      </c>
      <c r="W422" s="25" t="str">
        <f>IF(OR($P422="", NOT($U422="")), "", IF(COUNTIF($P$11:$P422, $P422)&gt;1, "", "X"))</f>
        <v/>
      </c>
      <c r="X422" s="25" t="str">
        <f t="shared" si="73"/>
        <v/>
      </c>
      <c r="Z422" s="25" t="str">
        <f t="shared" si="74"/>
        <v/>
      </c>
      <c r="AB422" s="25" t="str">
        <f>IF($B422="", "", IF(AND($B422&gt;='Client Report'!$BA$3, $B422&lt;='Client Report'!$BA$4), "X", ""))</f>
        <v/>
      </c>
      <c r="AC422" s="25" t="str">
        <f>IF($O422="", "", IF('Client Report'!$AG$3="", "X", IF(Expenses!$C422='Client Report'!$AG$3, "X", "")))</f>
        <v/>
      </c>
      <c r="AD422" s="66" t="str">
        <f t="shared" si="75"/>
        <v/>
      </c>
      <c r="AE422" s="25" t="str">
        <f>IF($AD422="", "", COUNTIF($AD$11:$AD$2510, "&lt;"&amp;$AD422)+1+COUNTIF($AD$11:$AD422, $AD422)-1)</f>
        <v/>
      </c>
      <c r="AF422" s="25" t="str">
        <f t="shared" si="76"/>
        <v/>
      </c>
    </row>
    <row r="423" spans="1:32" x14ac:dyDescent="0.25">
      <c r="A423" s="21"/>
      <c r="B423" s="80"/>
      <c r="C423" s="81"/>
      <c r="D423" s="82"/>
      <c r="E423" s="83"/>
      <c r="F423" s="83"/>
      <c r="G423" s="84"/>
      <c r="H423" s="85"/>
      <c r="I423" s="21"/>
      <c r="J423" s="39" t="str">
        <f t="shared" si="66"/>
        <v/>
      </c>
      <c r="K423" s="21"/>
      <c r="O423" s="25" t="str">
        <f t="shared" si="67"/>
        <v/>
      </c>
      <c r="P423" s="25" t="str">
        <f t="shared" si="68"/>
        <v/>
      </c>
      <c r="Q423" s="25" t="str">
        <f t="shared" si="69"/>
        <v/>
      </c>
      <c r="R423" s="25" t="str">
        <f>IF(COUNTIF($Q$11:$Q423, $Q423)&gt;1, "", $Q423)</f>
        <v/>
      </c>
      <c r="S423" s="58" t="str">
        <f t="shared" si="70"/>
        <v/>
      </c>
      <c r="T423" s="61" t="str">
        <f t="shared" si="71"/>
        <v/>
      </c>
      <c r="U423" s="58" t="str">
        <f t="shared" si="72"/>
        <v/>
      </c>
      <c r="W423" s="25" t="str">
        <f>IF(OR($P423="", NOT($U423="")), "", IF(COUNTIF($P$11:$P423, $P423)&gt;1, "", "X"))</f>
        <v/>
      </c>
      <c r="X423" s="25" t="str">
        <f t="shared" si="73"/>
        <v/>
      </c>
      <c r="Z423" s="25" t="str">
        <f t="shared" si="74"/>
        <v/>
      </c>
      <c r="AB423" s="25" t="str">
        <f>IF($B423="", "", IF(AND($B423&gt;='Client Report'!$BA$3, $B423&lt;='Client Report'!$BA$4), "X", ""))</f>
        <v/>
      </c>
      <c r="AC423" s="25" t="str">
        <f>IF($O423="", "", IF('Client Report'!$AG$3="", "X", IF(Expenses!$C423='Client Report'!$AG$3, "X", "")))</f>
        <v/>
      </c>
      <c r="AD423" s="66" t="str">
        <f t="shared" si="75"/>
        <v/>
      </c>
      <c r="AE423" s="25" t="str">
        <f>IF($AD423="", "", COUNTIF($AD$11:$AD$2510, "&lt;"&amp;$AD423)+1+COUNTIF($AD$11:$AD423, $AD423)-1)</f>
        <v/>
      </c>
      <c r="AF423" s="25" t="str">
        <f t="shared" si="76"/>
        <v/>
      </c>
    </row>
    <row r="424" spans="1:32" x14ac:dyDescent="0.25">
      <c r="A424" s="21"/>
      <c r="B424" s="80"/>
      <c r="C424" s="81"/>
      <c r="D424" s="82"/>
      <c r="E424" s="83"/>
      <c r="F424" s="83"/>
      <c r="G424" s="84"/>
      <c r="H424" s="85"/>
      <c r="I424" s="21"/>
      <c r="J424" s="39" t="str">
        <f t="shared" si="66"/>
        <v/>
      </c>
      <c r="K424" s="21"/>
      <c r="O424" s="25" t="str">
        <f t="shared" si="67"/>
        <v/>
      </c>
      <c r="P424" s="25" t="str">
        <f t="shared" si="68"/>
        <v/>
      </c>
      <c r="Q424" s="25" t="str">
        <f t="shared" si="69"/>
        <v/>
      </c>
      <c r="R424" s="25" t="str">
        <f>IF(COUNTIF($Q$11:$Q424, $Q424)&gt;1, "", $Q424)</f>
        <v/>
      </c>
      <c r="S424" s="58" t="str">
        <f t="shared" si="70"/>
        <v/>
      </c>
      <c r="T424" s="61" t="str">
        <f t="shared" si="71"/>
        <v/>
      </c>
      <c r="U424" s="58" t="str">
        <f t="shared" si="72"/>
        <v/>
      </c>
      <c r="W424" s="25" t="str">
        <f>IF(OR($P424="", NOT($U424="")), "", IF(COUNTIF($P$11:$P424, $P424)&gt;1, "", "X"))</f>
        <v/>
      </c>
      <c r="X424" s="25" t="str">
        <f t="shared" si="73"/>
        <v/>
      </c>
      <c r="Z424" s="25" t="str">
        <f t="shared" si="74"/>
        <v/>
      </c>
      <c r="AB424" s="25" t="str">
        <f>IF($B424="", "", IF(AND($B424&gt;='Client Report'!$BA$3, $B424&lt;='Client Report'!$BA$4), "X", ""))</f>
        <v/>
      </c>
      <c r="AC424" s="25" t="str">
        <f>IF($O424="", "", IF('Client Report'!$AG$3="", "X", IF(Expenses!$C424='Client Report'!$AG$3, "X", "")))</f>
        <v/>
      </c>
      <c r="AD424" s="66" t="str">
        <f t="shared" si="75"/>
        <v/>
      </c>
      <c r="AE424" s="25" t="str">
        <f>IF($AD424="", "", COUNTIF($AD$11:$AD$2510, "&lt;"&amp;$AD424)+1+COUNTIF($AD$11:$AD424, $AD424)-1)</f>
        <v/>
      </c>
      <c r="AF424" s="25" t="str">
        <f t="shared" si="76"/>
        <v/>
      </c>
    </row>
    <row r="425" spans="1:32" x14ac:dyDescent="0.25">
      <c r="A425" s="21"/>
      <c r="B425" s="80"/>
      <c r="C425" s="81"/>
      <c r="D425" s="82"/>
      <c r="E425" s="83"/>
      <c r="F425" s="83"/>
      <c r="G425" s="84"/>
      <c r="H425" s="85"/>
      <c r="I425" s="21"/>
      <c r="J425" s="39" t="str">
        <f t="shared" si="66"/>
        <v/>
      </c>
      <c r="K425" s="21"/>
      <c r="O425" s="25" t="str">
        <f t="shared" si="67"/>
        <v/>
      </c>
      <c r="P425" s="25" t="str">
        <f t="shared" si="68"/>
        <v/>
      </c>
      <c r="Q425" s="25" t="str">
        <f t="shared" si="69"/>
        <v/>
      </c>
      <c r="R425" s="25" t="str">
        <f>IF(COUNTIF($Q$11:$Q425, $Q425)&gt;1, "", $Q425)</f>
        <v/>
      </c>
      <c r="S425" s="58" t="str">
        <f t="shared" si="70"/>
        <v/>
      </c>
      <c r="T425" s="61" t="str">
        <f t="shared" si="71"/>
        <v/>
      </c>
      <c r="U425" s="58" t="str">
        <f t="shared" si="72"/>
        <v/>
      </c>
      <c r="W425" s="25" t="str">
        <f>IF(OR($P425="", NOT($U425="")), "", IF(COUNTIF($P$11:$P425, $P425)&gt;1, "", "X"))</f>
        <v/>
      </c>
      <c r="X425" s="25" t="str">
        <f t="shared" si="73"/>
        <v/>
      </c>
      <c r="Z425" s="25" t="str">
        <f t="shared" si="74"/>
        <v/>
      </c>
      <c r="AB425" s="25" t="str">
        <f>IF($B425="", "", IF(AND($B425&gt;='Client Report'!$BA$3, $B425&lt;='Client Report'!$BA$4), "X", ""))</f>
        <v/>
      </c>
      <c r="AC425" s="25" t="str">
        <f>IF($O425="", "", IF('Client Report'!$AG$3="", "X", IF(Expenses!$C425='Client Report'!$AG$3, "X", "")))</f>
        <v/>
      </c>
      <c r="AD425" s="66" t="str">
        <f t="shared" si="75"/>
        <v/>
      </c>
      <c r="AE425" s="25" t="str">
        <f>IF($AD425="", "", COUNTIF($AD$11:$AD$2510, "&lt;"&amp;$AD425)+1+COUNTIF($AD$11:$AD425, $AD425)-1)</f>
        <v/>
      </c>
      <c r="AF425" s="25" t="str">
        <f t="shared" si="76"/>
        <v/>
      </c>
    </row>
    <row r="426" spans="1:32" x14ac:dyDescent="0.25">
      <c r="A426" s="21"/>
      <c r="B426" s="80"/>
      <c r="C426" s="81"/>
      <c r="D426" s="82"/>
      <c r="E426" s="83"/>
      <c r="F426" s="83"/>
      <c r="G426" s="84"/>
      <c r="H426" s="85"/>
      <c r="I426" s="21"/>
      <c r="J426" s="39" t="str">
        <f t="shared" si="66"/>
        <v/>
      </c>
      <c r="K426" s="21"/>
      <c r="O426" s="25" t="str">
        <f t="shared" si="67"/>
        <v/>
      </c>
      <c r="P426" s="25" t="str">
        <f t="shared" si="68"/>
        <v/>
      </c>
      <c r="Q426" s="25" t="str">
        <f t="shared" si="69"/>
        <v/>
      </c>
      <c r="R426" s="25" t="str">
        <f>IF(COUNTIF($Q$11:$Q426, $Q426)&gt;1, "", $Q426)</f>
        <v/>
      </c>
      <c r="S426" s="58" t="str">
        <f t="shared" si="70"/>
        <v/>
      </c>
      <c r="T426" s="61" t="str">
        <f t="shared" si="71"/>
        <v/>
      </c>
      <c r="U426" s="58" t="str">
        <f t="shared" si="72"/>
        <v/>
      </c>
      <c r="W426" s="25" t="str">
        <f>IF(OR($P426="", NOT($U426="")), "", IF(COUNTIF($P$11:$P426, $P426)&gt;1, "", "X"))</f>
        <v/>
      </c>
      <c r="X426" s="25" t="str">
        <f t="shared" si="73"/>
        <v/>
      </c>
      <c r="Z426" s="25" t="str">
        <f t="shared" si="74"/>
        <v/>
      </c>
      <c r="AB426" s="25" t="str">
        <f>IF($B426="", "", IF(AND($B426&gt;='Client Report'!$BA$3, $B426&lt;='Client Report'!$BA$4), "X", ""))</f>
        <v/>
      </c>
      <c r="AC426" s="25" t="str">
        <f>IF($O426="", "", IF('Client Report'!$AG$3="", "X", IF(Expenses!$C426='Client Report'!$AG$3, "X", "")))</f>
        <v/>
      </c>
      <c r="AD426" s="66" t="str">
        <f t="shared" si="75"/>
        <v/>
      </c>
      <c r="AE426" s="25" t="str">
        <f>IF($AD426="", "", COUNTIF($AD$11:$AD$2510, "&lt;"&amp;$AD426)+1+COUNTIF($AD$11:$AD426, $AD426)-1)</f>
        <v/>
      </c>
      <c r="AF426" s="25" t="str">
        <f t="shared" si="76"/>
        <v/>
      </c>
    </row>
    <row r="427" spans="1:32" x14ac:dyDescent="0.25">
      <c r="A427" s="21"/>
      <c r="B427" s="80"/>
      <c r="C427" s="81"/>
      <c r="D427" s="82"/>
      <c r="E427" s="83"/>
      <c r="F427" s="83"/>
      <c r="G427" s="84"/>
      <c r="H427" s="85"/>
      <c r="I427" s="21"/>
      <c r="J427" s="39" t="str">
        <f t="shared" si="66"/>
        <v/>
      </c>
      <c r="K427" s="21"/>
      <c r="O427" s="25" t="str">
        <f t="shared" si="67"/>
        <v/>
      </c>
      <c r="P427" s="25" t="str">
        <f t="shared" si="68"/>
        <v/>
      </c>
      <c r="Q427" s="25" t="str">
        <f t="shared" si="69"/>
        <v/>
      </c>
      <c r="R427" s="25" t="str">
        <f>IF(COUNTIF($Q$11:$Q427, $Q427)&gt;1, "", $Q427)</f>
        <v/>
      </c>
      <c r="S427" s="58" t="str">
        <f t="shared" si="70"/>
        <v/>
      </c>
      <c r="T427" s="61" t="str">
        <f t="shared" si="71"/>
        <v/>
      </c>
      <c r="U427" s="58" t="str">
        <f t="shared" si="72"/>
        <v/>
      </c>
      <c r="W427" s="25" t="str">
        <f>IF(OR($P427="", NOT($U427="")), "", IF(COUNTIF($P$11:$P427, $P427)&gt;1, "", "X"))</f>
        <v/>
      </c>
      <c r="X427" s="25" t="str">
        <f t="shared" si="73"/>
        <v/>
      </c>
      <c r="Z427" s="25" t="str">
        <f t="shared" si="74"/>
        <v/>
      </c>
      <c r="AB427" s="25" t="str">
        <f>IF($B427="", "", IF(AND($B427&gt;='Client Report'!$BA$3, $B427&lt;='Client Report'!$BA$4), "X", ""))</f>
        <v/>
      </c>
      <c r="AC427" s="25" t="str">
        <f>IF($O427="", "", IF('Client Report'!$AG$3="", "X", IF(Expenses!$C427='Client Report'!$AG$3, "X", "")))</f>
        <v/>
      </c>
      <c r="AD427" s="66" t="str">
        <f t="shared" si="75"/>
        <v/>
      </c>
      <c r="AE427" s="25" t="str">
        <f>IF($AD427="", "", COUNTIF($AD$11:$AD$2510, "&lt;"&amp;$AD427)+1+COUNTIF($AD$11:$AD427, $AD427)-1)</f>
        <v/>
      </c>
      <c r="AF427" s="25" t="str">
        <f t="shared" si="76"/>
        <v/>
      </c>
    </row>
    <row r="428" spans="1:32" x14ac:dyDescent="0.25">
      <c r="A428" s="21"/>
      <c r="B428" s="80"/>
      <c r="C428" s="81"/>
      <c r="D428" s="82"/>
      <c r="E428" s="83"/>
      <c r="F428" s="83"/>
      <c r="G428" s="84"/>
      <c r="H428" s="85"/>
      <c r="I428" s="21"/>
      <c r="J428" s="39" t="str">
        <f t="shared" si="66"/>
        <v/>
      </c>
      <c r="K428" s="21"/>
      <c r="O428" s="25" t="str">
        <f t="shared" si="67"/>
        <v/>
      </c>
      <c r="P428" s="25" t="str">
        <f t="shared" si="68"/>
        <v/>
      </c>
      <c r="Q428" s="25" t="str">
        <f t="shared" si="69"/>
        <v/>
      </c>
      <c r="R428" s="25" t="str">
        <f>IF(COUNTIF($Q$11:$Q428, $Q428)&gt;1, "", $Q428)</f>
        <v/>
      </c>
      <c r="S428" s="58" t="str">
        <f t="shared" si="70"/>
        <v/>
      </c>
      <c r="T428" s="61" t="str">
        <f t="shared" si="71"/>
        <v/>
      </c>
      <c r="U428" s="58" t="str">
        <f t="shared" si="72"/>
        <v/>
      </c>
      <c r="W428" s="25" t="str">
        <f>IF(OR($P428="", NOT($U428="")), "", IF(COUNTIF($P$11:$P428, $P428)&gt;1, "", "X"))</f>
        <v/>
      </c>
      <c r="X428" s="25" t="str">
        <f t="shared" si="73"/>
        <v/>
      </c>
      <c r="Z428" s="25" t="str">
        <f t="shared" si="74"/>
        <v/>
      </c>
      <c r="AB428" s="25" t="str">
        <f>IF($B428="", "", IF(AND($B428&gt;='Client Report'!$BA$3, $B428&lt;='Client Report'!$BA$4), "X", ""))</f>
        <v/>
      </c>
      <c r="AC428" s="25" t="str">
        <f>IF($O428="", "", IF('Client Report'!$AG$3="", "X", IF(Expenses!$C428='Client Report'!$AG$3, "X", "")))</f>
        <v/>
      </c>
      <c r="AD428" s="66" t="str">
        <f t="shared" si="75"/>
        <v/>
      </c>
      <c r="AE428" s="25" t="str">
        <f>IF($AD428="", "", COUNTIF($AD$11:$AD$2510, "&lt;"&amp;$AD428)+1+COUNTIF($AD$11:$AD428, $AD428)-1)</f>
        <v/>
      </c>
      <c r="AF428" s="25" t="str">
        <f t="shared" si="76"/>
        <v/>
      </c>
    </row>
    <row r="429" spans="1:32" x14ac:dyDescent="0.25">
      <c r="A429" s="21"/>
      <c r="B429" s="80"/>
      <c r="C429" s="81"/>
      <c r="D429" s="82"/>
      <c r="E429" s="83"/>
      <c r="F429" s="83"/>
      <c r="G429" s="84"/>
      <c r="H429" s="85"/>
      <c r="I429" s="21"/>
      <c r="J429" s="39" t="str">
        <f t="shared" si="66"/>
        <v/>
      </c>
      <c r="K429" s="21"/>
      <c r="O429" s="25" t="str">
        <f t="shared" si="67"/>
        <v/>
      </c>
      <c r="P429" s="25" t="str">
        <f t="shared" si="68"/>
        <v/>
      </c>
      <c r="Q429" s="25" t="str">
        <f t="shared" si="69"/>
        <v/>
      </c>
      <c r="R429" s="25" t="str">
        <f>IF(COUNTIF($Q$11:$Q429, $Q429)&gt;1, "", $Q429)</f>
        <v/>
      </c>
      <c r="S429" s="58" t="str">
        <f t="shared" si="70"/>
        <v/>
      </c>
      <c r="T429" s="61" t="str">
        <f t="shared" si="71"/>
        <v/>
      </c>
      <c r="U429" s="58" t="str">
        <f t="shared" si="72"/>
        <v/>
      </c>
      <c r="W429" s="25" t="str">
        <f>IF(OR($P429="", NOT($U429="")), "", IF(COUNTIF($P$11:$P429, $P429)&gt;1, "", "X"))</f>
        <v/>
      </c>
      <c r="X429" s="25" t="str">
        <f t="shared" si="73"/>
        <v/>
      </c>
      <c r="Z429" s="25" t="str">
        <f t="shared" si="74"/>
        <v/>
      </c>
      <c r="AB429" s="25" t="str">
        <f>IF($B429="", "", IF(AND($B429&gt;='Client Report'!$BA$3, $B429&lt;='Client Report'!$BA$4), "X", ""))</f>
        <v/>
      </c>
      <c r="AC429" s="25" t="str">
        <f>IF($O429="", "", IF('Client Report'!$AG$3="", "X", IF(Expenses!$C429='Client Report'!$AG$3, "X", "")))</f>
        <v/>
      </c>
      <c r="AD429" s="66" t="str">
        <f t="shared" si="75"/>
        <v/>
      </c>
      <c r="AE429" s="25" t="str">
        <f>IF($AD429="", "", COUNTIF($AD$11:$AD$2510, "&lt;"&amp;$AD429)+1+COUNTIF($AD$11:$AD429, $AD429)-1)</f>
        <v/>
      </c>
      <c r="AF429" s="25" t="str">
        <f t="shared" si="76"/>
        <v/>
      </c>
    </row>
    <row r="430" spans="1:32" x14ac:dyDescent="0.25">
      <c r="A430" s="21"/>
      <c r="B430" s="80"/>
      <c r="C430" s="81"/>
      <c r="D430" s="82"/>
      <c r="E430" s="83"/>
      <c r="F430" s="83"/>
      <c r="G430" s="84"/>
      <c r="H430" s="85"/>
      <c r="I430" s="21"/>
      <c r="J430" s="39" t="str">
        <f t="shared" si="66"/>
        <v/>
      </c>
      <c r="K430" s="21"/>
      <c r="O430" s="25" t="str">
        <f t="shared" si="67"/>
        <v/>
      </c>
      <c r="P430" s="25" t="str">
        <f t="shared" si="68"/>
        <v/>
      </c>
      <c r="Q430" s="25" t="str">
        <f t="shared" si="69"/>
        <v/>
      </c>
      <c r="R430" s="25" t="str">
        <f>IF(COUNTIF($Q$11:$Q430, $Q430)&gt;1, "", $Q430)</f>
        <v/>
      </c>
      <c r="S430" s="58" t="str">
        <f t="shared" si="70"/>
        <v/>
      </c>
      <c r="T430" s="61" t="str">
        <f t="shared" si="71"/>
        <v/>
      </c>
      <c r="U430" s="58" t="str">
        <f t="shared" si="72"/>
        <v/>
      </c>
      <c r="W430" s="25" t="str">
        <f>IF(OR($P430="", NOT($U430="")), "", IF(COUNTIF($P$11:$P430, $P430)&gt;1, "", "X"))</f>
        <v/>
      </c>
      <c r="X430" s="25" t="str">
        <f t="shared" si="73"/>
        <v/>
      </c>
      <c r="Z430" s="25" t="str">
        <f t="shared" si="74"/>
        <v/>
      </c>
      <c r="AB430" s="25" t="str">
        <f>IF($B430="", "", IF(AND($B430&gt;='Client Report'!$BA$3, $B430&lt;='Client Report'!$BA$4), "X", ""))</f>
        <v/>
      </c>
      <c r="AC430" s="25" t="str">
        <f>IF($O430="", "", IF('Client Report'!$AG$3="", "X", IF(Expenses!$C430='Client Report'!$AG$3, "X", "")))</f>
        <v/>
      </c>
      <c r="AD430" s="66" t="str">
        <f t="shared" si="75"/>
        <v/>
      </c>
      <c r="AE430" s="25" t="str">
        <f>IF($AD430="", "", COUNTIF($AD$11:$AD$2510, "&lt;"&amp;$AD430)+1+COUNTIF($AD$11:$AD430, $AD430)-1)</f>
        <v/>
      </c>
      <c r="AF430" s="25" t="str">
        <f t="shared" si="76"/>
        <v/>
      </c>
    </row>
    <row r="431" spans="1:32" x14ac:dyDescent="0.25">
      <c r="A431" s="21"/>
      <c r="B431" s="80"/>
      <c r="C431" s="81"/>
      <c r="D431" s="82"/>
      <c r="E431" s="83"/>
      <c r="F431" s="83"/>
      <c r="G431" s="84"/>
      <c r="H431" s="85"/>
      <c r="I431" s="21"/>
      <c r="J431" s="39" t="str">
        <f t="shared" si="66"/>
        <v/>
      </c>
      <c r="K431" s="21"/>
      <c r="O431" s="25" t="str">
        <f t="shared" si="67"/>
        <v/>
      </c>
      <c r="P431" s="25" t="str">
        <f t="shared" si="68"/>
        <v/>
      </c>
      <c r="Q431" s="25" t="str">
        <f t="shared" si="69"/>
        <v/>
      </c>
      <c r="R431" s="25" t="str">
        <f>IF(COUNTIF($Q$11:$Q431, $Q431)&gt;1, "", $Q431)</f>
        <v/>
      </c>
      <c r="S431" s="58" t="str">
        <f t="shared" si="70"/>
        <v/>
      </c>
      <c r="T431" s="61" t="str">
        <f t="shared" si="71"/>
        <v/>
      </c>
      <c r="U431" s="58" t="str">
        <f t="shared" si="72"/>
        <v/>
      </c>
      <c r="W431" s="25" t="str">
        <f>IF(OR($P431="", NOT($U431="")), "", IF(COUNTIF($P$11:$P431, $P431)&gt;1, "", "X"))</f>
        <v/>
      </c>
      <c r="X431" s="25" t="str">
        <f t="shared" si="73"/>
        <v/>
      </c>
      <c r="Z431" s="25" t="str">
        <f t="shared" si="74"/>
        <v/>
      </c>
      <c r="AB431" s="25" t="str">
        <f>IF($B431="", "", IF(AND($B431&gt;='Client Report'!$BA$3, $B431&lt;='Client Report'!$BA$4), "X", ""))</f>
        <v/>
      </c>
      <c r="AC431" s="25" t="str">
        <f>IF($O431="", "", IF('Client Report'!$AG$3="", "X", IF(Expenses!$C431='Client Report'!$AG$3, "X", "")))</f>
        <v/>
      </c>
      <c r="AD431" s="66" t="str">
        <f t="shared" si="75"/>
        <v/>
      </c>
      <c r="AE431" s="25" t="str">
        <f>IF($AD431="", "", COUNTIF($AD$11:$AD$2510, "&lt;"&amp;$AD431)+1+COUNTIF($AD$11:$AD431, $AD431)-1)</f>
        <v/>
      </c>
      <c r="AF431" s="25" t="str">
        <f t="shared" si="76"/>
        <v/>
      </c>
    </row>
    <row r="432" spans="1:32" x14ac:dyDescent="0.25">
      <c r="A432" s="21"/>
      <c r="B432" s="80"/>
      <c r="C432" s="81"/>
      <c r="D432" s="82"/>
      <c r="E432" s="83"/>
      <c r="F432" s="83"/>
      <c r="G432" s="84"/>
      <c r="H432" s="85"/>
      <c r="I432" s="21"/>
      <c r="J432" s="39" t="str">
        <f t="shared" si="66"/>
        <v/>
      </c>
      <c r="K432" s="21"/>
      <c r="O432" s="25" t="str">
        <f t="shared" si="67"/>
        <v/>
      </c>
      <c r="P432" s="25" t="str">
        <f t="shared" si="68"/>
        <v/>
      </c>
      <c r="Q432" s="25" t="str">
        <f t="shared" si="69"/>
        <v/>
      </c>
      <c r="R432" s="25" t="str">
        <f>IF(COUNTIF($Q$11:$Q432, $Q432)&gt;1, "", $Q432)</f>
        <v/>
      </c>
      <c r="S432" s="58" t="str">
        <f t="shared" si="70"/>
        <v/>
      </c>
      <c r="T432" s="61" t="str">
        <f t="shared" si="71"/>
        <v/>
      </c>
      <c r="U432" s="58" t="str">
        <f t="shared" si="72"/>
        <v/>
      </c>
      <c r="W432" s="25" t="str">
        <f>IF(OR($P432="", NOT($U432="")), "", IF(COUNTIF($P$11:$P432, $P432)&gt;1, "", "X"))</f>
        <v/>
      </c>
      <c r="X432" s="25" t="str">
        <f t="shared" si="73"/>
        <v/>
      </c>
      <c r="Z432" s="25" t="str">
        <f t="shared" si="74"/>
        <v/>
      </c>
      <c r="AB432" s="25" t="str">
        <f>IF($B432="", "", IF(AND($B432&gt;='Client Report'!$BA$3, $B432&lt;='Client Report'!$BA$4), "X", ""))</f>
        <v/>
      </c>
      <c r="AC432" s="25" t="str">
        <f>IF($O432="", "", IF('Client Report'!$AG$3="", "X", IF(Expenses!$C432='Client Report'!$AG$3, "X", "")))</f>
        <v/>
      </c>
      <c r="AD432" s="66" t="str">
        <f t="shared" si="75"/>
        <v/>
      </c>
      <c r="AE432" s="25" t="str">
        <f>IF($AD432="", "", COUNTIF($AD$11:$AD$2510, "&lt;"&amp;$AD432)+1+COUNTIF($AD$11:$AD432, $AD432)-1)</f>
        <v/>
      </c>
      <c r="AF432" s="25" t="str">
        <f t="shared" si="76"/>
        <v/>
      </c>
    </row>
    <row r="433" spans="1:32" x14ac:dyDescent="0.25">
      <c r="A433" s="21"/>
      <c r="B433" s="80"/>
      <c r="C433" s="81"/>
      <c r="D433" s="82"/>
      <c r="E433" s="83"/>
      <c r="F433" s="83"/>
      <c r="G433" s="84"/>
      <c r="H433" s="85"/>
      <c r="I433" s="21"/>
      <c r="J433" s="39" t="str">
        <f t="shared" si="66"/>
        <v/>
      </c>
      <c r="K433" s="21"/>
      <c r="O433" s="25" t="str">
        <f t="shared" si="67"/>
        <v/>
      </c>
      <c r="P433" s="25" t="str">
        <f t="shared" si="68"/>
        <v/>
      </c>
      <c r="Q433" s="25" t="str">
        <f t="shared" si="69"/>
        <v/>
      </c>
      <c r="R433" s="25" t="str">
        <f>IF(COUNTIF($Q$11:$Q433, $Q433)&gt;1, "", $Q433)</f>
        <v/>
      </c>
      <c r="S433" s="58" t="str">
        <f t="shared" si="70"/>
        <v/>
      </c>
      <c r="T433" s="61" t="str">
        <f t="shared" si="71"/>
        <v/>
      </c>
      <c r="U433" s="58" t="str">
        <f t="shared" si="72"/>
        <v/>
      </c>
      <c r="W433" s="25" t="str">
        <f>IF(OR($P433="", NOT($U433="")), "", IF(COUNTIF($P$11:$P433, $P433)&gt;1, "", "X"))</f>
        <v/>
      </c>
      <c r="X433" s="25" t="str">
        <f t="shared" si="73"/>
        <v/>
      </c>
      <c r="Z433" s="25" t="str">
        <f t="shared" si="74"/>
        <v/>
      </c>
      <c r="AB433" s="25" t="str">
        <f>IF($B433="", "", IF(AND($B433&gt;='Client Report'!$BA$3, $B433&lt;='Client Report'!$BA$4), "X", ""))</f>
        <v/>
      </c>
      <c r="AC433" s="25" t="str">
        <f>IF($O433="", "", IF('Client Report'!$AG$3="", "X", IF(Expenses!$C433='Client Report'!$AG$3, "X", "")))</f>
        <v/>
      </c>
      <c r="AD433" s="66" t="str">
        <f t="shared" si="75"/>
        <v/>
      </c>
      <c r="AE433" s="25" t="str">
        <f>IF($AD433="", "", COUNTIF($AD$11:$AD$2510, "&lt;"&amp;$AD433)+1+COUNTIF($AD$11:$AD433, $AD433)-1)</f>
        <v/>
      </c>
      <c r="AF433" s="25" t="str">
        <f t="shared" si="76"/>
        <v/>
      </c>
    </row>
    <row r="434" spans="1:32" x14ac:dyDescent="0.25">
      <c r="A434" s="21"/>
      <c r="B434" s="80"/>
      <c r="C434" s="81"/>
      <c r="D434" s="82"/>
      <c r="E434" s="83"/>
      <c r="F434" s="83"/>
      <c r="G434" s="84"/>
      <c r="H434" s="85"/>
      <c r="I434" s="21"/>
      <c r="J434" s="39" t="str">
        <f t="shared" si="66"/>
        <v/>
      </c>
      <c r="K434" s="21"/>
      <c r="O434" s="25" t="str">
        <f t="shared" si="67"/>
        <v/>
      </c>
      <c r="P434" s="25" t="str">
        <f t="shared" si="68"/>
        <v/>
      </c>
      <c r="Q434" s="25" t="str">
        <f t="shared" si="69"/>
        <v/>
      </c>
      <c r="R434" s="25" t="str">
        <f>IF(COUNTIF($Q$11:$Q434, $Q434)&gt;1, "", $Q434)</f>
        <v/>
      </c>
      <c r="S434" s="58" t="str">
        <f t="shared" si="70"/>
        <v/>
      </c>
      <c r="T434" s="61" t="str">
        <f t="shared" si="71"/>
        <v/>
      </c>
      <c r="U434" s="58" t="str">
        <f t="shared" si="72"/>
        <v/>
      </c>
      <c r="W434" s="25" t="str">
        <f>IF(OR($P434="", NOT($U434="")), "", IF(COUNTIF($P$11:$P434, $P434)&gt;1, "", "X"))</f>
        <v/>
      </c>
      <c r="X434" s="25" t="str">
        <f t="shared" si="73"/>
        <v/>
      </c>
      <c r="Z434" s="25" t="str">
        <f t="shared" si="74"/>
        <v/>
      </c>
      <c r="AB434" s="25" t="str">
        <f>IF($B434="", "", IF(AND($B434&gt;='Client Report'!$BA$3, $B434&lt;='Client Report'!$BA$4), "X", ""))</f>
        <v/>
      </c>
      <c r="AC434" s="25" t="str">
        <f>IF($O434="", "", IF('Client Report'!$AG$3="", "X", IF(Expenses!$C434='Client Report'!$AG$3, "X", "")))</f>
        <v/>
      </c>
      <c r="AD434" s="66" t="str">
        <f t="shared" si="75"/>
        <v/>
      </c>
      <c r="AE434" s="25" t="str">
        <f>IF($AD434="", "", COUNTIF($AD$11:$AD$2510, "&lt;"&amp;$AD434)+1+COUNTIF($AD$11:$AD434, $AD434)-1)</f>
        <v/>
      </c>
      <c r="AF434" s="25" t="str">
        <f t="shared" si="76"/>
        <v/>
      </c>
    </row>
    <row r="435" spans="1:32" x14ac:dyDescent="0.25">
      <c r="A435" s="21"/>
      <c r="B435" s="80"/>
      <c r="C435" s="81"/>
      <c r="D435" s="82"/>
      <c r="E435" s="83"/>
      <c r="F435" s="83"/>
      <c r="G435" s="84"/>
      <c r="H435" s="85"/>
      <c r="I435" s="21"/>
      <c r="J435" s="39" t="str">
        <f t="shared" si="66"/>
        <v/>
      </c>
      <c r="K435" s="21"/>
      <c r="O435" s="25" t="str">
        <f t="shared" si="67"/>
        <v/>
      </c>
      <c r="P435" s="25" t="str">
        <f t="shared" si="68"/>
        <v/>
      </c>
      <c r="Q435" s="25" t="str">
        <f t="shared" si="69"/>
        <v/>
      </c>
      <c r="R435" s="25" t="str">
        <f>IF(COUNTIF($Q$11:$Q435, $Q435)&gt;1, "", $Q435)</f>
        <v/>
      </c>
      <c r="S435" s="58" t="str">
        <f t="shared" si="70"/>
        <v/>
      </c>
      <c r="T435" s="61" t="str">
        <f t="shared" si="71"/>
        <v/>
      </c>
      <c r="U435" s="58" t="str">
        <f t="shared" si="72"/>
        <v/>
      </c>
      <c r="W435" s="25" t="str">
        <f>IF(OR($P435="", NOT($U435="")), "", IF(COUNTIF($P$11:$P435, $P435)&gt;1, "", "X"))</f>
        <v/>
      </c>
      <c r="X435" s="25" t="str">
        <f t="shared" si="73"/>
        <v/>
      </c>
      <c r="Z435" s="25" t="str">
        <f t="shared" si="74"/>
        <v/>
      </c>
      <c r="AB435" s="25" t="str">
        <f>IF($B435="", "", IF(AND($B435&gt;='Client Report'!$BA$3, $B435&lt;='Client Report'!$BA$4), "X", ""))</f>
        <v/>
      </c>
      <c r="AC435" s="25" t="str">
        <f>IF($O435="", "", IF('Client Report'!$AG$3="", "X", IF(Expenses!$C435='Client Report'!$AG$3, "X", "")))</f>
        <v/>
      </c>
      <c r="AD435" s="66" t="str">
        <f t="shared" si="75"/>
        <v/>
      </c>
      <c r="AE435" s="25" t="str">
        <f>IF($AD435="", "", COUNTIF($AD$11:$AD$2510, "&lt;"&amp;$AD435)+1+COUNTIF($AD$11:$AD435, $AD435)-1)</f>
        <v/>
      </c>
      <c r="AF435" s="25" t="str">
        <f t="shared" si="76"/>
        <v/>
      </c>
    </row>
    <row r="436" spans="1:32" x14ac:dyDescent="0.25">
      <c r="A436" s="21"/>
      <c r="B436" s="80"/>
      <c r="C436" s="81"/>
      <c r="D436" s="82"/>
      <c r="E436" s="83"/>
      <c r="F436" s="83"/>
      <c r="G436" s="84"/>
      <c r="H436" s="85"/>
      <c r="I436" s="21"/>
      <c r="J436" s="39" t="str">
        <f t="shared" si="66"/>
        <v/>
      </c>
      <c r="K436" s="21"/>
      <c r="O436" s="25" t="str">
        <f t="shared" si="67"/>
        <v/>
      </c>
      <c r="P436" s="25" t="str">
        <f t="shared" si="68"/>
        <v/>
      </c>
      <c r="Q436" s="25" t="str">
        <f t="shared" si="69"/>
        <v/>
      </c>
      <c r="R436" s="25" t="str">
        <f>IF(COUNTIF($Q$11:$Q436, $Q436)&gt;1, "", $Q436)</f>
        <v/>
      </c>
      <c r="S436" s="58" t="str">
        <f t="shared" si="70"/>
        <v/>
      </c>
      <c r="T436" s="61" t="str">
        <f t="shared" si="71"/>
        <v/>
      </c>
      <c r="U436" s="58" t="str">
        <f t="shared" si="72"/>
        <v/>
      </c>
      <c r="W436" s="25" t="str">
        <f>IF(OR($P436="", NOT($U436="")), "", IF(COUNTIF($P$11:$P436, $P436)&gt;1, "", "X"))</f>
        <v/>
      </c>
      <c r="X436" s="25" t="str">
        <f t="shared" si="73"/>
        <v/>
      </c>
      <c r="Z436" s="25" t="str">
        <f t="shared" si="74"/>
        <v/>
      </c>
      <c r="AB436" s="25" t="str">
        <f>IF($B436="", "", IF(AND($B436&gt;='Client Report'!$BA$3, $B436&lt;='Client Report'!$BA$4), "X", ""))</f>
        <v/>
      </c>
      <c r="AC436" s="25" t="str">
        <f>IF($O436="", "", IF('Client Report'!$AG$3="", "X", IF(Expenses!$C436='Client Report'!$AG$3, "X", "")))</f>
        <v/>
      </c>
      <c r="AD436" s="66" t="str">
        <f t="shared" si="75"/>
        <v/>
      </c>
      <c r="AE436" s="25" t="str">
        <f>IF($AD436="", "", COUNTIF($AD$11:$AD$2510, "&lt;"&amp;$AD436)+1+COUNTIF($AD$11:$AD436, $AD436)-1)</f>
        <v/>
      </c>
      <c r="AF436" s="25" t="str">
        <f t="shared" si="76"/>
        <v/>
      </c>
    </row>
    <row r="437" spans="1:32" x14ac:dyDescent="0.25">
      <c r="A437" s="21"/>
      <c r="B437" s="80"/>
      <c r="C437" s="81"/>
      <c r="D437" s="82"/>
      <c r="E437" s="83"/>
      <c r="F437" s="83"/>
      <c r="G437" s="84"/>
      <c r="H437" s="85"/>
      <c r="I437" s="21"/>
      <c r="J437" s="39" t="str">
        <f t="shared" si="66"/>
        <v/>
      </c>
      <c r="K437" s="21"/>
      <c r="O437" s="25" t="str">
        <f t="shared" si="67"/>
        <v/>
      </c>
      <c r="P437" s="25" t="str">
        <f t="shared" si="68"/>
        <v/>
      </c>
      <c r="Q437" s="25" t="str">
        <f t="shared" si="69"/>
        <v/>
      </c>
      <c r="R437" s="25" t="str">
        <f>IF(COUNTIF($Q$11:$Q437, $Q437)&gt;1, "", $Q437)</f>
        <v/>
      </c>
      <c r="S437" s="58" t="str">
        <f t="shared" si="70"/>
        <v/>
      </c>
      <c r="T437" s="61" t="str">
        <f t="shared" si="71"/>
        <v/>
      </c>
      <c r="U437" s="58" t="str">
        <f t="shared" si="72"/>
        <v/>
      </c>
      <c r="W437" s="25" t="str">
        <f>IF(OR($P437="", NOT($U437="")), "", IF(COUNTIF($P$11:$P437, $P437)&gt;1, "", "X"))</f>
        <v/>
      </c>
      <c r="X437" s="25" t="str">
        <f t="shared" si="73"/>
        <v/>
      </c>
      <c r="Z437" s="25" t="str">
        <f t="shared" si="74"/>
        <v/>
      </c>
      <c r="AB437" s="25" t="str">
        <f>IF($B437="", "", IF(AND($B437&gt;='Client Report'!$BA$3, $B437&lt;='Client Report'!$BA$4), "X", ""))</f>
        <v/>
      </c>
      <c r="AC437" s="25" t="str">
        <f>IF($O437="", "", IF('Client Report'!$AG$3="", "X", IF(Expenses!$C437='Client Report'!$AG$3, "X", "")))</f>
        <v/>
      </c>
      <c r="AD437" s="66" t="str">
        <f t="shared" si="75"/>
        <v/>
      </c>
      <c r="AE437" s="25" t="str">
        <f>IF($AD437="", "", COUNTIF($AD$11:$AD$2510, "&lt;"&amp;$AD437)+1+COUNTIF($AD$11:$AD437, $AD437)-1)</f>
        <v/>
      </c>
      <c r="AF437" s="25" t="str">
        <f t="shared" si="76"/>
        <v/>
      </c>
    </row>
    <row r="438" spans="1:32" x14ac:dyDescent="0.25">
      <c r="A438" s="21"/>
      <c r="B438" s="80"/>
      <c r="C438" s="81"/>
      <c r="D438" s="82"/>
      <c r="E438" s="83"/>
      <c r="F438" s="83"/>
      <c r="G438" s="84"/>
      <c r="H438" s="85"/>
      <c r="I438" s="21"/>
      <c r="J438" s="39" t="str">
        <f t="shared" si="66"/>
        <v/>
      </c>
      <c r="K438" s="21"/>
      <c r="O438" s="25" t="str">
        <f t="shared" si="67"/>
        <v/>
      </c>
      <c r="P438" s="25" t="str">
        <f t="shared" si="68"/>
        <v/>
      </c>
      <c r="Q438" s="25" t="str">
        <f t="shared" si="69"/>
        <v/>
      </c>
      <c r="R438" s="25" t="str">
        <f>IF(COUNTIF($Q$11:$Q438, $Q438)&gt;1, "", $Q438)</f>
        <v/>
      </c>
      <c r="S438" s="58" t="str">
        <f t="shared" si="70"/>
        <v/>
      </c>
      <c r="T438" s="61" t="str">
        <f t="shared" si="71"/>
        <v/>
      </c>
      <c r="U438" s="58" t="str">
        <f t="shared" si="72"/>
        <v/>
      </c>
      <c r="W438" s="25" t="str">
        <f>IF(OR($P438="", NOT($U438="")), "", IF(COUNTIF($P$11:$P438, $P438)&gt;1, "", "X"))</f>
        <v/>
      </c>
      <c r="X438" s="25" t="str">
        <f t="shared" si="73"/>
        <v/>
      </c>
      <c r="Z438" s="25" t="str">
        <f t="shared" si="74"/>
        <v/>
      </c>
      <c r="AB438" s="25" t="str">
        <f>IF($B438="", "", IF(AND($B438&gt;='Client Report'!$BA$3, $B438&lt;='Client Report'!$BA$4), "X", ""))</f>
        <v/>
      </c>
      <c r="AC438" s="25" t="str">
        <f>IF($O438="", "", IF('Client Report'!$AG$3="", "X", IF(Expenses!$C438='Client Report'!$AG$3, "X", "")))</f>
        <v/>
      </c>
      <c r="AD438" s="66" t="str">
        <f t="shared" si="75"/>
        <v/>
      </c>
      <c r="AE438" s="25" t="str">
        <f>IF($AD438="", "", COUNTIF($AD$11:$AD$2510, "&lt;"&amp;$AD438)+1+COUNTIF($AD$11:$AD438, $AD438)-1)</f>
        <v/>
      </c>
      <c r="AF438" s="25" t="str">
        <f t="shared" si="76"/>
        <v/>
      </c>
    </row>
    <row r="439" spans="1:32" x14ac:dyDescent="0.25">
      <c r="A439" s="21"/>
      <c r="B439" s="80"/>
      <c r="C439" s="81"/>
      <c r="D439" s="82"/>
      <c r="E439" s="83"/>
      <c r="F439" s="83"/>
      <c r="G439" s="84"/>
      <c r="H439" s="85"/>
      <c r="I439" s="21"/>
      <c r="J439" s="39" t="str">
        <f t="shared" si="66"/>
        <v/>
      </c>
      <c r="K439" s="21"/>
      <c r="O439" s="25" t="str">
        <f t="shared" si="67"/>
        <v/>
      </c>
      <c r="P439" s="25" t="str">
        <f t="shared" si="68"/>
        <v/>
      </c>
      <c r="Q439" s="25" t="str">
        <f t="shared" si="69"/>
        <v/>
      </c>
      <c r="R439" s="25" t="str">
        <f>IF(COUNTIF($Q$11:$Q439, $Q439)&gt;1, "", $Q439)</f>
        <v/>
      </c>
      <c r="S439" s="58" t="str">
        <f t="shared" si="70"/>
        <v/>
      </c>
      <c r="T439" s="61" t="str">
        <f t="shared" si="71"/>
        <v/>
      </c>
      <c r="U439" s="58" t="str">
        <f t="shared" si="72"/>
        <v/>
      </c>
      <c r="W439" s="25" t="str">
        <f>IF(OR($P439="", NOT($U439="")), "", IF(COUNTIF($P$11:$P439, $P439)&gt;1, "", "X"))</f>
        <v/>
      </c>
      <c r="X439" s="25" t="str">
        <f t="shared" si="73"/>
        <v/>
      </c>
      <c r="Z439" s="25" t="str">
        <f t="shared" si="74"/>
        <v/>
      </c>
      <c r="AB439" s="25" t="str">
        <f>IF($B439="", "", IF(AND($B439&gt;='Client Report'!$BA$3, $B439&lt;='Client Report'!$BA$4), "X", ""))</f>
        <v/>
      </c>
      <c r="AC439" s="25" t="str">
        <f>IF($O439="", "", IF('Client Report'!$AG$3="", "X", IF(Expenses!$C439='Client Report'!$AG$3, "X", "")))</f>
        <v/>
      </c>
      <c r="AD439" s="66" t="str">
        <f t="shared" si="75"/>
        <v/>
      </c>
      <c r="AE439" s="25" t="str">
        <f>IF($AD439="", "", COUNTIF($AD$11:$AD$2510, "&lt;"&amp;$AD439)+1+COUNTIF($AD$11:$AD439, $AD439)-1)</f>
        <v/>
      </c>
      <c r="AF439" s="25" t="str">
        <f t="shared" si="76"/>
        <v/>
      </c>
    </row>
    <row r="440" spans="1:32" x14ac:dyDescent="0.25">
      <c r="A440" s="21"/>
      <c r="B440" s="80"/>
      <c r="C440" s="81"/>
      <c r="D440" s="82"/>
      <c r="E440" s="83"/>
      <c r="F440" s="83"/>
      <c r="G440" s="84"/>
      <c r="H440" s="85"/>
      <c r="I440" s="21"/>
      <c r="J440" s="39" t="str">
        <f t="shared" si="66"/>
        <v/>
      </c>
      <c r="K440" s="21"/>
      <c r="O440" s="25" t="str">
        <f t="shared" si="67"/>
        <v/>
      </c>
      <c r="P440" s="25" t="str">
        <f t="shared" si="68"/>
        <v/>
      </c>
      <c r="Q440" s="25" t="str">
        <f t="shared" si="69"/>
        <v/>
      </c>
      <c r="R440" s="25" t="str">
        <f>IF(COUNTIF($Q$11:$Q440, $Q440)&gt;1, "", $Q440)</f>
        <v/>
      </c>
      <c r="S440" s="58" t="str">
        <f t="shared" si="70"/>
        <v/>
      </c>
      <c r="T440" s="61" t="str">
        <f t="shared" si="71"/>
        <v/>
      </c>
      <c r="U440" s="58" t="str">
        <f t="shared" si="72"/>
        <v/>
      </c>
      <c r="W440" s="25" t="str">
        <f>IF(OR($P440="", NOT($U440="")), "", IF(COUNTIF($P$11:$P440, $P440)&gt;1, "", "X"))</f>
        <v/>
      </c>
      <c r="X440" s="25" t="str">
        <f t="shared" si="73"/>
        <v/>
      </c>
      <c r="Z440" s="25" t="str">
        <f t="shared" si="74"/>
        <v/>
      </c>
      <c r="AB440" s="25" t="str">
        <f>IF($B440="", "", IF(AND($B440&gt;='Client Report'!$BA$3, $B440&lt;='Client Report'!$BA$4), "X", ""))</f>
        <v/>
      </c>
      <c r="AC440" s="25" t="str">
        <f>IF($O440="", "", IF('Client Report'!$AG$3="", "X", IF(Expenses!$C440='Client Report'!$AG$3, "X", "")))</f>
        <v/>
      </c>
      <c r="AD440" s="66" t="str">
        <f t="shared" si="75"/>
        <v/>
      </c>
      <c r="AE440" s="25" t="str">
        <f>IF($AD440="", "", COUNTIF($AD$11:$AD$2510, "&lt;"&amp;$AD440)+1+COUNTIF($AD$11:$AD440, $AD440)-1)</f>
        <v/>
      </c>
      <c r="AF440" s="25" t="str">
        <f t="shared" si="76"/>
        <v/>
      </c>
    </row>
    <row r="441" spans="1:32" x14ac:dyDescent="0.25">
      <c r="A441" s="21"/>
      <c r="B441" s="80"/>
      <c r="C441" s="81"/>
      <c r="D441" s="82"/>
      <c r="E441" s="83"/>
      <c r="F441" s="83"/>
      <c r="G441" s="84"/>
      <c r="H441" s="85"/>
      <c r="I441" s="21"/>
      <c r="J441" s="39" t="str">
        <f t="shared" si="66"/>
        <v/>
      </c>
      <c r="K441" s="21"/>
      <c r="O441" s="25" t="str">
        <f t="shared" si="67"/>
        <v/>
      </c>
      <c r="P441" s="25" t="str">
        <f t="shared" si="68"/>
        <v/>
      </c>
      <c r="Q441" s="25" t="str">
        <f t="shared" si="69"/>
        <v/>
      </c>
      <c r="R441" s="25" t="str">
        <f>IF(COUNTIF($Q$11:$Q441, $Q441)&gt;1, "", $Q441)</f>
        <v/>
      </c>
      <c r="S441" s="58" t="str">
        <f t="shared" si="70"/>
        <v/>
      </c>
      <c r="T441" s="61" t="str">
        <f t="shared" si="71"/>
        <v/>
      </c>
      <c r="U441" s="58" t="str">
        <f t="shared" si="72"/>
        <v/>
      </c>
      <c r="W441" s="25" t="str">
        <f>IF(OR($P441="", NOT($U441="")), "", IF(COUNTIF($P$11:$P441, $P441)&gt;1, "", "X"))</f>
        <v/>
      </c>
      <c r="X441" s="25" t="str">
        <f t="shared" si="73"/>
        <v/>
      </c>
      <c r="Z441" s="25" t="str">
        <f t="shared" si="74"/>
        <v/>
      </c>
      <c r="AB441" s="25" t="str">
        <f>IF($B441="", "", IF(AND($B441&gt;='Client Report'!$BA$3, $B441&lt;='Client Report'!$BA$4), "X", ""))</f>
        <v/>
      </c>
      <c r="AC441" s="25" t="str">
        <f>IF($O441="", "", IF('Client Report'!$AG$3="", "X", IF(Expenses!$C441='Client Report'!$AG$3, "X", "")))</f>
        <v/>
      </c>
      <c r="AD441" s="66" t="str">
        <f t="shared" si="75"/>
        <v/>
      </c>
      <c r="AE441" s="25" t="str">
        <f>IF($AD441="", "", COUNTIF($AD$11:$AD$2510, "&lt;"&amp;$AD441)+1+COUNTIF($AD$11:$AD441, $AD441)-1)</f>
        <v/>
      </c>
      <c r="AF441" s="25" t="str">
        <f t="shared" si="76"/>
        <v/>
      </c>
    </row>
    <row r="442" spans="1:32" x14ac:dyDescent="0.25">
      <c r="A442" s="21"/>
      <c r="B442" s="80"/>
      <c r="C442" s="81"/>
      <c r="D442" s="82"/>
      <c r="E442" s="83"/>
      <c r="F442" s="83"/>
      <c r="G442" s="84"/>
      <c r="H442" s="85"/>
      <c r="I442" s="21"/>
      <c r="J442" s="39" t="str">
        <f t="shared" si="66"/>
        <v/>
      </c>
      <c r="K442" s="21"/>
      <c r="O442" s="25" t="str">
        <f t="shared" si="67"/>
        <v/>
      </c>
      <c r="P442" s="25" t="str">
        <f t="shared" si="68"/>
        <v/>
      </c>
      <c r="Q442" s="25" t="str">
        <f t="shared" si="69"/>
        <v/>
      </c>
      <c r="R442" s="25" t="str">
        <f>IF(COUNTIF($Q$11:$Q442, $Q442)&gt;1, "", $Q442)</f>
        <v/>
      </c>
      <c r="S442" s="58" t="str">
        <f t="shared" si="70"/>
        <v/>
      </c>
      <c r="T442" s="61" t="str">
        <f t="shared" si="71"/>
        <v/>
      </c>
      <c r="U442" s="58" t="str">
        <f t="shared" si="72"/>
        <v/>
      </c>
      <c r="W442" s="25" t="str">
        <f>IF(OR($P442="", NOT($U442="")), "", IF(COUNTIF($P$11:$P442, $P442)&gt;1, "", "X"))</f>
        <v/>
      </c>
      <c r="X442" s="25" t="str">
        <f t="shared" si="73"/>
        <v/>
      </c>
      <c r="Z442" s="25" t="str">
        <f t="shared" si="74"/>
        <v/>
      </c>
      <c r="AB442" s="25" t="str">
        <f>IF($B442="", "", IF(AND($B442&gt;='Client Report'!$BA$3, $B442&lt;='Client Report'!$BA$4), "X", ""))</f>
        <v/>
      </c>
      <c r="AC442" s="25" t="str">
        <f>IF($O442="", "", IF('Client Report'!$AG$3="", "X", IF(Expenses!$C442='Client Report'!$AG$3, "X", "")))</f>
        <v/>
      </c>
      <c r="AD442" s="66" t="str">
        <f t="shared" si="75"/>
        <v/>
      </c>
      <c r="AE442" s="25" t="str">
        <f>IF($AD442="", "", COUNTIF($AD$11:$AD$2510, "&lt;"&amp;$AD442)+1+COUNTIF($AD$11:$AD442, $AD442)-1)</f>
        <v/>
      </c>
      <c r="AF442" s="25" t="str">
        <f t="shared" si="76"/>
        <v/>
      </c>
    </row>
    <row r="443" spans="1:32" x14ac:dyDescent="0.25">
      <c r="A443" s="21"/>
      <c r="B443" s="80"/>
      <c r="C443" s="81"/>
      <c r="D443" s="82"/>
      <c r="E443" s="83"/>
      <c r="F443" s="83"/>
      <c r="G443" s="84"/>
      <c r="H443" s="85"/>
      <c r="I443" s="21"/>
      <c r="J443" s="39" t="str">
        <f t="shared" si="66"/>
        <v/>
      </c>
      <c r="K443" s="21"/>
      <c r="O443" s="25" t="str">
        <f t="shared" si="67"/>
        <v/>
      </c>
      <c r="P443" s="25" t="str">
        <f t="shared" si="68"/>
        <v/>
      </c>
      <c r="Q443" s="25" t="str">
        <f t="shared" si="69"/>
        <v/>
      </c>
      <c r="R443" s="25" t="str">
        <f>IF(COUNTIF($Q$11:$Q443, $Q443)&gt;1, "", $Q443)</f>
        <v/>
      </c>
      <c r="S443" s="58" t="str">
        <f t="shared" si="70"/>
        <v/>
      </c>
      <c r="T443" s="61" t="str">
        <f t="shared" si="71"/>
        <v/>
      </c>
      <c r="U443" s="58" t="str">
        <f t="shared" si="72"/>
        <v/>
      </c>
      <c r="W443" s="25" t="str">
        <f>IF(OR($P443="", NOT($U443="")), "", IF(COUNTIF($P$11:$P443, $P443)&gt;1, "", "X"))</f>
        <v/>
      </c>
      <c r="X443" s="25" t="str">
        <f t="shared" si="73"/>
        <v/>
      </c>
      <c r="Z443" s="25" t="str">
        <f t="shared" si="74"/>
        <v/>
      </c>
      <c r="AB443" s="25" t="str">
        <f>IF($B443="", "", IF(AND($B443&gt;='Client Report'!$BA$3, $B443&lt;='Client Report'!$BA$4), "X", ""))</f>
        <v/>
      </c>
      <c r="AC443" s="25" t="str">
        <f>IF($O443="", "", IF('Client Report'!$AG$3="", "X", IF(Expenses!$C443='Client Report'!$AG$3, "X", "")))</f>
        <v/>
      </c>
      <c r="AD443" s="66" t="str">
        <f t="shared" si="75"/>
        <v/>
      </c>
      <c r="AE443" s="25" t="str">
        <f>IF($AD443="", "", COUNTIF($AD$11:$AD$2510, "&lt;"&amp;$AD443)+1+COUNTIF($AD$11:$AD443, $AD443)-1)</f>
        <v/>
      </c>
      <c r="AF443" s="25" t="str">
        <f t="shared" si="76"/>
        <v/>
      </c>
    </row>
    <row r="444" spans="1:32" x14ac:dyDescent="0.25">
      <c r="A444" s="21"/>
      <c r="B444" s="80"/>
      <c r="C444" s="81"/>
      <c r="D444" s="82"/>
      <c r="E444" s="83"/>
      <c r="F444" s="83"/>
      <c r="G444" s="84"/>
      <c r="H444" s="85"/>
      <c r="I444" s="21"/>
      <c r="J444" s="39" t="str">
        <f t="shared" si="66"/>
        <v/>
      </c>
      <c r="K444" s="21"/>
      <c r="O444" s="25" t="str">
        <f t="shared" si="67"/>
        <v/>
      </c>
      <c r="P444" s="25" t="str">
        <f t="shared" si="68"/>
        <v/>
      </c>
      <c r="Q444" s="25" t="str">
        <f t="shared" si="69"/>
        <v/>
      </c>
      <c r="R444" s="25" t="str">
        <f>IF(COUNTIF($Q$11:$Q444, $Q444)&gt;1, "", $Q444)</f>
        <v/>
      </c>
      <c r="S444" s="58" t="str">
        <f t="shared" si="70"/>
        <v/>
      </c>
      <c r="T444" s="61" t="str">
        <f t="shared" si="71"/>
        <v/>
      </c>
      <c r="U444" s="58" t="str">
        <f t="shared" si="72"/>
        <v/>
      </c>
      <c r="W444" s="25" t="str">
        <f>IF(OR($P444="", NOT($U444="")), "", IF(COUNTIF($P$11:$P444, $P444)&gt;1, "", "X"))</f>
        <v/>
      </c>
      <c r="X444" s="25" t="str">
        <f t="shared" si="73"/>
        <v/>
      </c>
      <c r="Z444" s="25" t="str">
        <f t="shared" si="74"/>
        <v/>
      </c>
      <c r="AB444" s="25" t="str">
        <f>IF($B444="", "", IF(AND($B444&gt;='Client Report'!$BA$3, $B444&lt;='Client Report'!$BA$4), "X", ""))</f>
        <v/>
      </c>
      <c r="AC444" s="25" t="str">
        <f>IF($O444="", "", IF('Client Report'!$AG$3="", "X", IF(Expenses!$C444='Client Report'!$AG$3, "X", "")))</f>
        <v/>
      </c>
      <c r="AD444" s="66" t="str">
        <f t="shared" si="75"/>
        <v/>
      </c>
      <c r="AE444" s="25" t="str">
        <f>IF($AD444="", "", COUNTIF($AD$11:$AD$2510, "&lt;"&amp;$AD444)+1+COUNTIF($AD$11:$AD444, $AD444)-1)</f>
        <v/>
      </c>
      <c r="AF444" s="25" t="str">
        <f t="shared" si="76"/>
        <v/>
      </c>
    </row>
    <row r="445" spans="1:32" x14ac:dyDescent="0.25">
      <c r="A445" s="21"/>
      <c r="B445" s="80"/>
      <c r="C445" s="81"/>
      <c r="D445" s="82"/>
      <c r="E445" s="83"/>
      <c r="F445" s="83"/>
      <c r="G445" s="84"/>
      <c r="H445" s="85"/>
      <c r="I445" s="21"/>
      <c r="J445" s="39" t="str">
        <f t="shared" si="66"/>
        <v/>
      </c>
      <c r="K445" s="21"/>
      <c r="O445" s="25" t="str">
        <f t="shared" si="67"/>
        <v/>
      </c>
      <c r="P445" s="25" t="str">
        <f t="shared" si="68"/>
        <v/>
      </c>
      <c r="Q445" s="25" t="str">
        <f t="shared" si="69"/>
        <v/>
      </c>
      <c r="R445" s="25" t="str">
        <f>IF(COUNTIF($Q$11:$Q445, $Q445)&gt;1, "", $Q445)</f>
        <v/>
      </c>
      <c r="S445" s="58" t="str">
        <f t="shared" si="70"/>
        <v/>
      </c>
      <c r="T445" s="61" t="str">
        <f t="shared" si="71"/>
        <v/>
      </c>
      <c r="U445" s="58" t="str">
        <f t="shared" si="72"/>
        <v/>
      </c>
      <c r="W445" s="25" t="str">
        <f>IF(OR($P445="", NOT($U445="")), "", IF(COUNTIF($P$11:$P445, $P445)&gt;1, "", "X"))</f>
        <v/>
      </c>
      <c r="X445" s="25" t="str">
        <f t="shared" si="73"/>
        <v/>
      </c>
      <c r="Z445" s="25" t="str">
        <f t="shared" si="74"/>
        <v/>
      </c>
      <c r="AB445" s="25" t="str">
        <f>IF($B445="", "", IF(AND($B445&gt;='Client Report'!$BA$3, $B445&lt;='Client Report'!$BA$4), "X", ""))</f>
        <v/>
      </c>
      <c r="AC445" s="25" t="str">
        <f>IF($O445="", "", IF('Client Report'!$AG$3="", "X", IF(Expenses!$C445='Client Report'!$AG$3, "X", "")))</f>
        <v/>
      </c>
      <c r="AD445" s="66" t="str">
        <f t="shared" si="75"/>
        <v/>
      </c>
      <c r="AE445" s="25" t="str">
        <f>IF($AD445="", "", COUNTIF($AD$11:$AD$2510, "&lt;"&amp;$AD445)+1+COUNTIF($AD$11:$AD445, $AD445)-1)</f>
        <v/>
      </c>
      <c r="AF445" s="25" t="str">
        <f t="shared" si="76"/>
        <v/>
      </c>
    </row>
    <row r="446" spans="1:32" x14ac:dyDescent="0.25">
      <c r="A446" s="21"/>
      <c r="B446" s="80"/>
      <c r="C446" s="81"/>
      <c r="D446" s="82"/>
      <c r="E446" s="83"/>
      <c r="F446" s="83"/>
      <c r="G446" s="84"/>
      <c r="H446" s="85"/>
      <c r="I446" s="21"/>
      <c r="J446" s="39" t="str">
        <f t="shared" si="66"/>
        <v/>
      </c>
      <c r="K446" s="21"/>
      <c r="O446" s="25" t="str">
        <f t="shared" si="67"/>
        <v/>
      </c>
      <c r="P446" s="25" t="str">
        <f t="shared" si="68"/>
        <v/>
      </c>
      <c r="Q446" s="25" t="str">
        <f t="shared" si="69"/>
        <v/>
      </c>
      <c r="R446" s="25" t="str">
        <f>IF(COUNTIF($Q$11:$Q446, $Q446)&gt;1, "", $Q446)</f>
        <v/>
      </c>
      <c r="S446" s="58" t="str">
        <f t="shared" si="70"/>
        <v/>
      </c>
      <c r="T446" s="61" t="str">
        <f t="shared" si="71"/>
        <v/>
      </c>
      <c r="U446" s="58" t="str">
        <f t="shared" si="72"/>
        <v/>
      </c>
      <c r="W446" s="25" t="str">
        <f>IF(OR($P446="", NOT($U446="")), "", IF(COUNTIF($P$11:$P446, $P446)&gt;1, "", "X"))</f>
        <v/>
      </c>
      <c r="X446" s="25" t="str">
        <f t="shared" si="73"/>
        <v/>
      </c>
      <c r="Z446" s="25" t="str">
        <f t="shared" si="74"/>
        <v/>
      </c>
      <c r="AB446" s="25" t="str">
        <f>IF($B446="", "", IF(AND($B446&gt;='Client Report'!$BA$3, $B446&lt;='Client Report'!$BA$4), "X", ""))</f>
        <v/>
      </c>
      <c r="AC446" s="25" t="str">
        <f>IF($O446="", "", IF('Client Report'!$AG$3="", "X", IF(Expenses!$C446='Client Report'!$AG$3, "X", "")))</f>
        <v/>
      </c>
      <c r="AD446" s="66" t="str">
        <f t="shared" si="75"/>
        <v/>
      </c>
      <c r="AE446" s="25" t="str">
        <f>IF($AD446="", "", COUNTIF($AD$11:$AD$2510, "&lt;"&amp;$AD446)+1+COUNTIF($AD$11:$AD446, $AD446)-1)</f>
        <v/>
      </c>
      <c r="AF446" s="25" t="str">
        <f t="shared" si="76"/>
        <v/>
      </c>
    </row>
    <row r="447" spans="1:32" x14ac:dyDescent="0.25">
      <c r="A447" s="21"/>
      <c r="B447" s="80"/>
      <c r="C447" s="81"/>
      <c r="D447" s="82"/>
      <c r="E447" s="83"/>
      <c r="F447" s="83"/>
      <c r="G447" s="84"/>
      <c r="H447" s="85"/>
      <c r="I447" s="21"/>
      <c r="J447" s="39" t="str">
        <f t="shared" si="66"/>
        <v/>
      </c>
      <c r="K447" s="21"/>
      <c r="O447" s="25" t="str">
        <f t="shared" si="67"/>
        <v/>
      </c>
      <c r="P447" s="25" t="str">
        <f t="shared" si="68"/>
        <v/>
      </c>
      <c r="Q447" s="25" t="str">
        <f t="shared" si="69"/>
        <v/>
      </c>
      <c r="R447" s="25" t="str">
        <f>IF(COUNTIF($Q$11:$Q447, $Q447)&gt;1, "", $Q447)</f>
        <v/>
      </c>
      <c r="S447" s="58" t="str">
        <f t="shared" si="70"/>
        <v/>
      </c>
      <c r="T447" s="61" t="str">
        <f t="shared" si="71"/>
        <v/>
      </c>
      <c r="U447" s="58" t="str">
        <f t="shared" si="72"/>
        <v/>
      </c>
      <c r="W447" s="25" t="str">
        <f>IF(OR($P447="", NOT($U447="")), "", IF(COUNTIF($P$11:$P447, $P447)&gt;1, "", "X"))</f>
        <v/>
      </c>
      <c r="X447" s="25" t="str">
        <f t="shared" si="73"/>
        <v/>
      </c>
      <c r="Z447" s="25" t="str">
        <f t="shared" si="74"/>
        <v/>
      </c>
      <c r="AB447" s="25" t="str">
        <f>IF($B447="", "", IF(AND($B447&gt;='Client Report'!$BA$3, $B447&lt;='Client Report'!$BA$4), "X", ""))</f>
        <v/>
      </c>
      <c r="AC447" s="25" t="str">
        <f>IF($O447="", "", IF('Client Report'!$AG$3="", "X", IF(Expenses!$C447='Client Report'!$AG$3, "X", "")))</f>
        <v/>
      </c>
      <c r="AD447" s="66" t="str">
        <f t="shared" si="75"/>
        <v/>
      </c>
      <c r="AE447" s="25" t="str">
        <f>IF($AD447="", "", COUNTIF($AD$11:$AD$2510, "&lt;"&amp;$AD447)+1+COUNTIF($AD$11:$AD447, $AD447)-1)</f>
        <v/>
      </c>
      <c r="AF447" s="25" t="str">
        <f t="shared" si="76"/>
        <v/>
      </c>
    </row>
    <row r="448" spans="1:32" x14ac:dyDescent="0.25">
      <c r="A448" s="21"/>
      <c r="B448" s="80"/>
      <c r="C448" s="81"/>
      <c r="D448" s="82"/>
      <c r="E448" s="83"/>
      <c r="F448" s="83"/>
      <c r="G448" s="84"/>
      <c r="H448" s="85"/>
      <c r="I448" s="21"/>
      <c r="J448" s="39" t="str">
        <f t="shared" si="66"/>
        <v/>
      </c>
      <c r="K448" s="21"/>
      <c r="O448" s="25" t="str">
        <f t="shared" si="67"/>
        <v/>
      </c>
      <c r="P448" s="25" t="str">
        <f t="shared" si="68"/>
        <v/>
      </c>
      <c r="Q448" s="25" t="str">
        <f t="shared" si="69"/>
        <v/>
      </c>
      <c r="R448" s="25" t="str">
        <f>IF(COUNTIF($Q$11:$Q448, $Q448)&gt;1, "", $Q448)</f>
        <v/>
      </c>
      <c r="S448" s="58" t="str">
        <f t="shared" si="70"/>
        <v/>
      </c>
      <c r="T448" s="61" t="str">
        <f t="shared" si="71"/>
        <v/>
      </c>
      <c r="U448" s="58" t="str">
        <f t="shared" si="72"/>
        <v/>
      </c>
      <c r="W448" s="25" t="str">
        <f>IF(OR($P448="", NOT($U448="")), "", IF(COUNTIF($P$11:$P448, $P448)&gt;1, "", "X"))</f>
        <v/>
      </c>
      <c r="X448" s="25" t="str">
        <f t="shared" si="73"/>
        <v/>
      </c>
      <c r="Z448" s="25" t="str">
        <f t="shared" si="74"/>
        <v/>
      </c>
      <c r="AB448" s="25" t="str">
        <f>IF($B448="", "", IF(AND($B448&gt;='Client Report'!$BA$3, $B448&lt;='Client Report'!$BA$4), "X", ""))</f>
        <v/>
      </c>
      <c r="AC448" s="25" t="str">
        <f>IF($O448="", "", IF('Client Report'!$AG$3="", "X", IF(Expenses!$C448='Client Report'!$AG$3, "X", "")))</f>
        <v/>
      </c>
      <c r="AD448" s="66" t="str">
        <f t="shared" si="75"/>
        <v/>
      </c>
      <c r="AE448" s="25" t="str">
        <f>IF($AD448="", "", COUNTIF($AD$11:$AD$2510, "&lt;"&amp;$AD448)+1+COUNTIF($AD$11:$AD448, $AD448)-1)</f>
        <v/>
      </c>
      <c r="AF448" s="25" t="str">
        <f t="shared" si="76"/>
        <v/>
      </c>
    </row>
    <row r="449" spans="1:32" x14ac:dyDescent="0.25">
      <c r="A449" s="21"/>
      <c r="B449" s="80"/>
      <c r="C449" s="81"/>
      <c r="D449" s="82"/>
      <c r="E449" s="83"/>
      <c r="F449" s="83"/>
      <c r="G449" s="84"/>
      <c r="H449" s="85"/>
      <c r="I449" s="21"/>
      <c r="J449" s="39" t="str">
        <f t="shared" si="66"/>
        <v/>
      </c>
      <c r="K449" s="21"/>
      <c r="O449" s="25" t="str">
        <f t="shared" si="67"/>
        <v/>
      </c>
      <c r="P449" s="25" t="str">
        <f t="shared" si="68"/>
        <v/>
      </c>
      <c r="Q449" s="25" t="str">
        <f t="shared" si="69"/>
        <v/>
      </c>
      <c r="R449" s="25" t="str">
        <f>IF(COUNTIF($Q$11:$Q449, $Q449)&gt;1, "", $Q449)</f>
        <v/>
      </c>
      <c r="S449" s="58" t="str">
        <f t="shared" si="70"/>
        <v/>
      </c>
      <c r="T449" s="61" t="str">
        <f t="shared" si="71"/>
        <v/>
      </c>
      <c r="U449" s="58" t="str">
        <f t="shared" si="72"/>
        <v/>
      </c>
      <c r="W449" s="25" t="str">
        <f>IF(OR($P449="", NOT($U449="")), "", IF(COUNTIF($P$11:$P449, $P449)&gt;1, "", "X"))</f>
        <v/>
      </c>
      <c r="X449" s="25" t="str">
        <f t="shared" si="73"/>
        <v/>
      </c>
      <c r="Z449" s="25" t="str">
        <f t="shared" si="74"/>
        <v/>
      </c>
      <c r="AB449" s="25" t="str">
        <f>IF($B449="", "", IF(AND($B449&gt;='Client Report'!$BA$3, $B449&lt;='Client Report'!$BA$4), "X", ""))</f>
        <v/>
      </c>
      <c r="AC449" s="25" t="str">
        <f>IF($O449="", "", IF('Client Report'!$AG$3="", "X", IF(Expenses!$C449='Client Report'!$AG$3, "X", "")))</f>
        <v/>
      </c>
      <c r="AD449" s="66" t="str">
        <f t="shared" si="75"/>
        <v/>
      </c>
      <c r="AE449" s="25" t="str">
        <f>IF($AD449="", "", COUNTIF($AD$11:$AD$2510, "&lt;"&amp;$AD449)+1+COUNTIF($AD$11:$AD449, $AD449)-1)</f>
        <v/>
      </c>
      <c r="AF449" s="25" t="str">
        <f t="shared" si="76"/>
        <v/>
      </c>
    </row>
    <row r="450" spans="1:32" x14ac:dyDescent="0.25">
      <c r="A450" s="21"/>
      <c r="B450" s="80"/>
      <c r="C450" s="81"/>
      <c r="D450" s="82"/>
      <c r="E450" s="83"/>
      <c r="F450" s="83"/>
      <c r="G450" s="84"/>
      <c r="H450" s="85"/>
      <c r="I450" s="21"/>
      <c r="J450" s="39" t="str">
        <f t="shared" si="66"/>
        <v/>
      </c>
      <c r="K450" s="21"/>
      <c r="O450" s="25" t="str">
        <f t="shared" si="67"/>
        <v/>
      </c>
      <c r="P450" s="25" t="str">
        <f t="shared" si="68"/>
        <v/>
      </c>
      <c r="Q450" s="25" t="str">
        <f t="shared" si="69"/>
        <v/>
      </c>
      <c r="R450" s="25" t="str">
        <f>IF(COUNTIF($Q$11:$Q450, $Q450)&gt;1, "", $Q450)</f>
        <v/>
      </c>
      <c r="S450" s="58" t="str">
        <f t="shared" si="70"/>
        <v/>
      </c>
      <c r="T450" s="61" t="str">
        <f t="shared" si="71"/>
        <v/>
      </c>
      <c r="U450" s="58" t="str">
        <f t="shared" si="72"/>
        <v/>
      </c>
      <c r="W450" s="25" t="str">
        <f>IF(OR($P450="", NOT($U450="")), "", IF(COUNTIF($P$11:$P450, $P450)&gt;1, "", "X"))</f>
        <v/>
      </c>
      <c r="X450" s="25" t="str">
        <f t="shared" si="73"/>
        <v/>
      </c>
      <c r="Z450" s="25" t="str">
        <f t="shared" si="74"/>
        <v/>
      </c>
      <c r="AB450" s="25" t="str">
        <f>IF($B450="", "", IF(AND($B450&gt;='Client Report'!$BA$3, $B450&lt;='Client Report'!$BA$4), "X", ""))</f>
        <v/>
      </c>
      <c r="AC450" s="25" t="str">
        <f>IF($O450="", "", IF('Client Report'!$AG$3="", "X", IF(Expenses!$C450='Client Report'!$AG$3, "X", "")))</f>
        <v/>
      </c>
      <c r="AD450" s="66" t="str">
        <f t="shared" si="75"/>
        <v/>
      </c>
      <c r="AE450" s="25" t="str">
        <f>IF($AD450="", "", COUNTIF($AD$11:$AD$2510, "&lt;"&amp;$AD450)+1+COUNTIF($AD$11:$AD450, $AD450)-1)</f>
        <v/>
      </c>
      <c r="AF450" s="25" t="str">
        <f t="shared" si="76"/>
        <v/>
      </c>
    </row>
    <row r="451" spans="1:32" x14ac:dyDescent="0.25">
      <c r="A451" s="21"/>
      <c r="B451" s="80"/>
      <c r="C451" s="81"/>
      <c r="D451" s="82"/>
      <c r="E451" s="83"/>
      <c r="F451" s="83"/>
      <c r="G451" s="84"/>
      <c r="H451" s="85"/>
      <c r="I451" s="21"/>
      <c r="J451" s="39" t="str">
        <f t="shared" si="66"/>
        <v/>
      </c>
      <c r="K451" s="21"/>
      <c r="O451" s="25" t="str">
        <f t="shared" si="67"/>
        <v/>
      </c>
      <c r="P451" s="25" t="str">
        <f t="shared" si="68"/>
        <v/>
      </c>
      <c r="Q451" s="25" t="str">
        <f t="shared" si="69"/>
        <v/>
      </c>
      <c r="R451" s="25" t="str">
        <f>IF(COUNTIF($Q$11:$Q451, $Q451)&gt;1, "", $Q451)</f>
        <v/>
      </c>
      <c r="S451" s="58" t="str">
        <f t="shared" si="70"/>
        <v/>
      </c>
      <c r="T451" s="61" t="str">
        <f t="shared" si="71"/>
        <v/>
      </c>
      <c r="U451" s="58" t="str">
        <f t="shared" si="72"/>
        <v/>
      </c>
      <c r="W451" s="25" t="str">
        <f>IF(OR($P451="", NOT($U451="")), "", IF(COUNTIF($P$11:$P451, $P451)&gt;1, "", "X"))</f>
        <v/>
      </c>
      <c r="X451" s="25" t="str">
        <f t="shared" si="73"/>
        <v/>
      </c>
      <c r="Z451" s="25" t="str">
        <f t="shared" si="74"/>
        <v/>
      </c>
      <c r="AB451" s="25" t="str">
        <f>IF($B451="", "", IF(AND($B451&gt;='Client Report'!$BA$3, $B451&lt;='Client Report'!$BA$4), "X", ""))</f>
        <v/>
      </c>
      <c r="AC451" s="25" t="str">
        <f>IF($O451="", "", IF('Client Report'!$AG$3="", "X", IF(Expenses!$C451='Client Report'!$AG$3, "X", "")))</f>
        <v/>
      </c>
      <c r="AD451" s="66" t="str">
        <f t="shared" si="75"/>
        <v/>
      </c>
      <c r="AE451" s="25" t="str">
        <f>IF($AD451="", "", COUNTIF($AD$11:$AD$2510, "&lt;"&amp;$AD451)+1+COUNTIF($AD$11:$AD451, $AD451)-1)</f>
        <v/>
      </c>
      <c r="AF451" s="25" t="str">
        <f t="shared" si="76"/>
        <v/>
      </c>
    </row>
    <row r="452" spans="1:32" x14ac:dyDescent="0.25">
      <c r="A452" s="21"/>
      <c r="B452" s="80"/>
      <c r="C452" s="81"/>
      <c r="D452" s="82"/>
      <c r="E452" s="83"/>
      <c r="F452" s="83"/>
      <c r="G452" s="84"/>
      <c r="H452" s="85"/>
      <c r="I452" s="21"/>
      <c r="J452" s="39" t="str">
        <f t="shared" si="66"/>
        <v/>
      </c>
      <c r="K452" s="21"/>
      <c r="O452" s="25" t="str">
        <f t="shared" si="67"/>
        <v/>
      </c>
      <c r="P452" s="25" t="str">
        <f t="shared" si="68"/>
        <v/>
      </c>
      <c r="Q452" s="25" t="str">
        <f t="shared" si="69"/>
        <v/>
      </c>
      <c r="R452" s="25" t="str">
        <f>IF(COUNTIF($Q$11:$Q452, $Q452)&gt;1, "", $Q452)</f>
        <v/>
      </c>
      <c r="S452" s="58" t="str">
        <f t="shared" si="70"/>
        <v/>
      </c>
      <c r="T452" s="61" t="str">
        <f t="shared" si="71"/>
        <v/>
      </c>
      <c r="U452" s="58" t="str">
        <f t="shared" si="72"/>
        <v/>
      </c>
      <c r="W452" s="25" t="str">
        <f>IF(OR($P452="", NOT($U452="")), "", IF(COUNTIF($P$11:$P452, $P452)&gt;1, "", "X"))</f>
        <v/>
      </c>
      <c r="X452" s="25" t="str">
        <f t="shared" si="73"/>
        <v/>
      </c>
      <c r="Z452" s="25" t="str">
        <f t="shared" si="74"/>
        <v/>
      </c>
      <c r="AB452" s="25" t="str">
        <f>IF($B452="", "", IF(AND($B452&gt;='Client Report'!$BA$3, $B452&lt;='Client Report'!$BA$4), "X", ""))</f>
        <v/>
      </c>
      <c r="AC452" s="25" t="str">
        <f>IF($O452="", "", IF('Client Report'!$AG$3="", "X", IF(Expenses!$C452='Client Report'!$AG$3, "X", "")))</f>
        <v/>
      </c>
      <c r="AD452" s="66" t="str">
        <f t="shared" si="75"/>
        <v/>
      </c>
      <c r="AE452" s="25" t="str">
        <f>IF($AD452="", "", COUNTIF($AD$11:$AD$2510, "&lt;"&amp;$AD452)+1+COUNTIF($AD$11:$AD452, $AD452)-1)</f>
        <v/>
      </c>
      <c r="AF452" s="25" t="str">
        <f t="shared" si="76"/>
        <v/>
      </c>
    </row>
    <row r="453" spans="1:32" x14ac:dyDescent="0.25">
      <c r="A453" s="21"/>
      <c r="B453" s="80"/>
      <c r="C453" s="81"/>
      <c r="D453" s="82"/>
      <c r="E453" s="83"/>
      <c r="F453" s="83"/>
      <c r="G453" s="84"/>
      <c r="H453" s="85"/>
      <c r="I453" s="21"/>
      <c r="J453" s="39" t="str">
        <f t="shared" si="66"/>
        <v/>
      </c>
      <c r="K453" s="21"/>
      <c r="O453" s="25" t="str">
        <f t="shared" si="67"/>
        <v/>
      </c>
      <c r="P453" s="25" t="str">
        <f t="shared" si="68"/>
        <v/>
      </c>
      <c r="Q453" s="25" t="str">
        <f t="shared" si="69"/>
        <v/>
      </c>
      <c r="R453" s="25" t="str">
        <f>IF(COUNTIF($Q$11:$Q453, $Q453)&gt;1, "", $Q453)</f>
        <v/>
      </c>
      <c r="S453" s="58" t="str">
        <f t="shared" si="70"/>
        <v/>
      </c>
      <c r="T453" s="61" t="str">
        <f t="shared" si="71"/>
        <v/>
      </c>
      <c r="U453" s="58" t="str">
        <f t="shared" si="72"/>
        <v/>
      </c>
      <c r="W453" s="25" t="str">
        <f>IF(OR($P453="", NOT($U453="")), "", IF(COUNTIF($P$11:$P453, $P453)&gt;1, "", "X"))</f>
        <v/>
      </c>
      <c r="X453" s="25" t="str">
        <f t="shared" si="73"/>
        <v/>
      </c>
      <c r="Z453" s="25" t="str">
        <f t="shared" si="74"/>
        <v/>
      </c>
      <c r="AB453" s="25" t="str">
        <f>IF($B453="", "", IF(AND($B453&gt;='Client Report'!$BA$3, $B453&lt;='Client Report'!$BA$4), "X", ""))</f>
        <v/>
      </c>
      <c r="AC453" s="25" t="str">
        <f>IF($O453="", "", IF('Client Report'!$AG$3="", "X", IF(Expenses!$C453='Client Report'!$AG$3, "X", "")))</f>
        <v/>
      </c>
      <c r="AD453" s="66" t="str">
        <f t="shared" si="75"/>
        <v/>
      </c>
      <c r="AE453" s="25" t="str">
        <f>IF($AD453="", "", COUNTIF($AD$11:$AD$2510, "&lt;"&amp;$AD453)+1+COUNTIF($AD$11:$AD453, $AD453)-1)</f>
        <v/>
      </c>
      <c r="AF453" s="25" t="str">
        <f t="shared" si="76"/>
        <v/>
      </c>
    </row>
    <row r="454" spans="1:32" x14ac:dyDescent="0.25">
      <c r="A454" s="21"/>
      <c r="B454" s="80"/>
      <c r="C454" s="81"/>
      <c r="D454" s="82"/>
      <c r="E454" s="83"/>
      <c r="F454" s="83"/>
      <c r="G454" s="84"/>
      <c r="H454" s="85"/>
      <c r="I454" s="21"/>
      <c r="J454" s="39" t="str">
        <f t="shared" si="66"/>
        <v/>
      </c>
      <c r="K454" s="21"/>
      <c r="O454" s="25" t="str">
        <f t="shared" si="67"/>
        <v/>
      </c>
      <c r="P454" s="25" t="str">
        <f t="shared" si="68"/>
        <v/>
      </c>
      <c r="Q454" s="25" t="str">
        <f t="shared" si="69"/>
        <v/>
      </c>
      <c r="R454" s="25" t="str">
        <f>IF(COUNTIF($Q$11:$Q454, $Q454)&gt;1, "", $Q454)</f>
        <v/>
      </c>
      <c r="S454" s="58" t="str">
        <f t="shared" si="70"/>
        <v/>
      </c>
      <c r="T454" s="61" t="str">
        <f t="shared" si="71"/>
        <v/>
      </c>
      <c r="U454" s="58" t="str">
        <f t="shared" si="72"/>
        <v/>
      </c>
      <c r="W454" s="25" t="str">
        <f>IF(OR($P454="", NOT($U454="")), "", IF(COUNTIF($P$11:$P454, $P454)&gt;1, "", "X"))</f>
        <v/>
      </c>
      <c r="X454" s="25" t="str">
        <f t="shared" si="73"/>
        <v/>
      </c>
      <c r="Z454" s="25" t="str">
        <f t="shared" si="74"/>
        <v/>
      </c>
      <c r="AB454" s="25" t="str">
        <f>IF($B454="", "", IF(AND($B454&gt;='Client Report'!$BA$3, $B454&lt;='Client Report'!$BA$4), "X", ""))</f>
        <v/>
      </c>
      <c r="AC454" s="25" t="str">
        <f>IF($O454="", "", IF('Client Report'!$AG$3="", "X", IF(Expenses!$C454='Client Report'!$AG$3, "X", "")))</f>
        <v/>
      </c>
      <c r="AD454" s="66" t="str">
        <f t="shared" si="75"/>
        <v/>
      </c>
      <c r="AE454" s="25" t="str">
        <f>IF($AD454="", "", COUNTIF($AD$11:$AD$2510, "&lt;"&amp;$AD454)+1+COUNTIF($AD$11:$AD454, $AD454)-1)</f>
        <v/>
      </c>
      <c r="AF454" s="25" t="str">
        <f t="shared" si="76"/>
        <v/>
      </c>
    </row>
    <row r="455" spans="1:32" x14ac:dyDescent="0.25">
      <c r="A455" s="21"/>
      <c r="B455" s="80"/>
      <c r="C455" s="81"/>
      <c r="D455" s="82"/>
      <c r="E455" s="83"/>
      <c r="F455" s="83"/>
      <c r="G455" s="84"/>
      <c r="H455" s="85"/>
      <c r="I455" s="21"/>
      <c r="J455" s="39" t="str">
        <f t="shared" si="66"/>
        <v/>
      </c>
      <c r="K455" s="21"/>
      <c r="O455" s="25" t="str">
        <f t="shared" si="67"/>
        <v/>
      </c>
      <c r="P455" s="25" t="str">
        <f t="shared" si="68"/>
        <v/>
      </c>
      <c r="Q455" s="25" t="str">
        <f t="shared" si="69"/>
        <v/>
      </c>
      <c r="R455" s="25" t="str">
        <f>IF(COUNTIF($Q$11:$Q455, $Q455)&gt;1, "", $Q455)</f>
        <v/>
      </c>
      <c r="S455" s="58" t="str">
        <f t="shared" si="70"/>
        <v/>
      </c>
      <c r="T455" s="61" t="str">
        <f t="shared" si="71"/>
        <v/>
      </c>
      <c r="U455" s="58" t="str">
        <f t="shared" si="72"/>
        <v/>
      </c>
      <c r="W455" s="25" t="str">
        <f>IF(OR($P455="", NOT($U455="")), "", IF(COUNTIF($P$11:$P455, $P455)&gt;1, "", "X"))</f>
        <v/>
      </c>
      <c r="X455" s="25" t="str">
        <f t="shared" si="73"/>
        <v/>
      </c>
      <c r="Z455" s="25" t="str">
        <f t="shared" si="74"/>
        <v/>
      </c>
      <c r="AB455" s="25" t="str">
        <f>IF($B455="", "", IF(AND($B455&gt;='Client Report'!$BA$3, $B455&lt;='Client Report'!$BA$4), "X", ""))</f>
        <v/>
      </c>
      <c r="AC455" s="25" t="str">
        <f>IF($O455="", "", IF('Client Report'!$AG$3="", "X", IF(Expenses!$C455='Client Report'!$AG$3, "X", "")))</f>
        <v/>
      </c>
      <c r="AD455" s="66" t="str">
        <f t="shared" si="75"/>
        <v/>
      </c>
      <c r="AE455" s="25" t="str">
        <f>IF($AD455="", "", COUNTIF($AD$11:$AD$2510, "&lt;"&amp;$AD455)+1+COUNTIF($AD$11:$AD455, $AD455)-1)</f>
        <v/>
      </c>
      <c r="AF455" s="25" t="str">
        <f t="shared" si="76"/>
        <v/>
      </c>
    </row>
    <row r="456" spans="1:32" x14ac:dyDescent="0.25">
      <c r="A456" s="21"/>
      <c r="B456" s="80"/>
      <c r="C456" s="81"/>
      <c r="D456" s="82"/>
      <c r="E456" s="83"/>
      <c r="F456" s="83"/>
      <c r="G456" s="84"/>
      <c r="H456" s="85"/>
      <c r="I456" s="21"/>
      <c r="J456" s="39" t="str">
        <f t="shared" si="66"/>
        <v/>
      </c>
      <c r="K456" s="21"/>
      <c r="O456" s="25" t="str">
        <f t="shared" si="67"/>
        <v/>
      </c>
      <c r="P456" s="25" t="str">
        <f t="shared" si="68"/>
        <v/>
      </c>
      <c r="Q456" s="25" t="str">
        <f t="shared" si="69"/>
        <v/>
      </c>
      <c r="R456" s="25" t="str">
        <f>IF(COUNTIF($Q$11:$Q456, $Q456)&gt;1, "", $Q456)</f>
        <v/>
      </c>
      <c r="S456" s="58" t="str">
        <f t="shared" si="70"/>
        <v/>
      </c>
      <c r="T456" s="61" t="str">
        <f t="shared" si="71"/>
        <v/>
      </c>
      <c r="U456" s="58" t="str">
        <f t="shared" si="72"/>
        <v/>
      </c>
      <c r="W456" s="25" t="str">
        <f>IF(OR($P456="", NOT($U456="")), "", IF(COUNTIF($P$11:$P456, $P456)&gt;1, "", "X"))</f>
        <v/>
      </c>
      <c r="X456" s="25" t="str">
        <f t="shared" si="73"/>
        <v/>
      </c>
      <c r="Z456" s="25" t="str">
        <f t="shared" si="74"/>
        <v/>
      </c>
      <c r="AB456" s="25" t="str">
        <f>IF($B456="", "", IF(AND($B456&gt;='Client Report'!$BA$3, $B456&lt;='Client Report'!$BA$4), "X", ""))</f>
        <v/>
      </c>
      <c r="AC456" s="25" t="str">
        <f>IF($O456="", "", IF('Client Report'!$AG$3="", "X", IF(Expenses!$C456='Client Report'!$AG$3, "X", "")))</f>
        <v/>
      </c>
      <c r="AD456" s="66" t="str">
        <f t="shared" si="75"/>
        <v/>
      </c>
      <c r="AE456" s="25" t="str">
        <f>IF($AD456="", "", COUNTIF($AD$11:$AD$2510, "&lt;"&amp;$AD456)+1+COUNTIF($AD$11:$AD456, $AD456)-1)</f>
        <v/>
      </c>
      <c r="AF456" s="25" t="str">
        <f t="shared" si="76"/>
        <v/>
      </c>
    </row>
    <row r="457" spans="1:32" x14ac:dyDescent="0.25">
      <c r="A457" s="21"/>
      <c r="B457" s="80"/>
      <c r="C457" s="81"/>
      <c r="D457" s="82"/>
      <c r="E457" s="83"/>
      <c r="F457" s="83"/>
      <c r="G457" s="84"/>
      <c r="H457" s="85"/>
      <c r="I457" s="21"/>
      <c r="J457" s="39" t="str">
        <f t="shared" si="66"/>
        <v/>
      </c>
      <c r="K457" s="21"/>
      <c r="O457" s="25" t="str">
        <f t="shared" si="67"/>
        <v/>
      </c>
      <c r="P457" s="25" t="str">
        <f t="shared" si="68"/>
        <v/>
      </c>
      <c r="Q457" s="25" t="str">
        <f t="shared" si="69"/>
        <v/>
      </c>
      <c r="R457" s="25" t="str">
        <f>IF(COUNTIF($Q$11:$Q457, $Q457)&gt;1, "", $Q457)</f>
        <v/>
      </c>
      <c r="S457" s="58" t="str">
        <f t="shared" si="70"/>
        <v/>
      </c>
      <c r="T457" s="61" t="str">
        <f t="shared" si="71"/>
        <v/>
      </c>
      <c r="U457" s="58" t="str">
        <f t="shared" si="72"/>
        <v/>
      </c>
      <c r="W457" s="25" t="str">
        <f>IF(OR($P457="", NOT($U457="")), "", IF(COUNTIF($P$11:$P457, $P457)&gt;1, "", "X"))</f>
        <v/>
      </c>
      <c r="X457" s="25" t="str">
        <f t="shared" si="73"/>
        <v/>
      </c>
      <c r="Z457" s="25" t="str">
        <f t="shared" si="74"/>
        <v/>
      </c>
      <c r="AB457" s="25" t="str">
        <f>IF($B457="", "", IF(AND($B457&gt;='Client Report'!$BA$3, $B457&lt;='Client Report'!$BA$4), "X", ""))</f>
        <v/>
      </c>
      <c r="AC457" s="25" t="str">
        <f>IF($O457="", "", IF('Client Report'!$AG$3="", "X", IF(Expenses!$C457='Client Report'!$AG$3, "X", "")))</f>
        <v/>
      </c>
      <c r="AD457" s="66" t="str">
        <f t="shared" si="75"/>
        <v/>
      </c>
      <c r="AE457" s="25" t="str">
        <f>IF($AD457="", "", COUNTIF($AD$11:$AD$2510, "&lt;"&amp;$AD457)+1+COUNTIF($AD$11:$AD457, $AD457)-1)</f>
        <v/>
      </c>
      <c r="AF457" s="25" t="str">
        <f t="shared" si="76"/>
        <v/>
      </c>
    </row>
    <row r="458" spans="1:32" x14ac:dyDescent="0.25">
      <c r="A458" s="21"/>
      <c r="B458" s="80"/>
      <c r="C458" s="81"/>
      <c r="D458" s="82"/>
      <c r="E458" s="83"/>
      <c r="F458" s="83"/>
      <c r="G458" s="84"/>
      <c r="H458" s="85"/>
      <c r="I458" s="21"/>
      <c r="J458" s="39" t="str">
        <f t="shared" si="66"/>
        <v/>
      </c>
      <c r="K458" s="21"/>
      <c r="O458" s="25" t="str">
        <f t="shared" si="67"/>
        <v/>
      </c>
      <c r="P458" s="25" t="str">
        <f t="shared" si="68"/>
        <v/>
      </c>
      <c r="Q458" s="25" t="str">
        <f t="shared" si="69"/>
        <v/>
      </c>
      <c r="R458" s="25" t="str">
        <f>IF(COUNTIF($Q$11:$Q458, $Q458)&gt;1, "", $Q458)</f>
        <v/>
      </c>
      <c r="S458" s="58" t="str">
        <f t="shared" si="70"/>
        <v/>
      </c>
      <c r="T458" s="61" t="str">
        <f t="shared" si="71"/>
        <v/>
      </c>
      <c r="U458" s="58" t="str">
        <f t="shared" si="72"/>
        <v/>
      </c>
      <c r="W458" s="25" t="str">
        <f>IF(OR($P458="", NOT($U458="")), "", IF(COUNTIF($P$11:$P458, $P458)&gt;1, "", "X"))</f>
        <v/>
      </c>
      <c r="X458" s="25" t="str">
        <f t="shared" si="73"/>
        <v/>
      </c>
      <c r="Z458" s="25" t="str">
        <f t="shared" si="74"/>
        <v/>
      </c>
      <c r="AB458" s="25" t="str">
        <f>IF($B458="", "", IF(AND($B458&gt;='Client Report'!$BA$3, $B458&lt;='Client Report'!$BA$4), "X", ""))</f>
        <v/>
      </c>
      <c r="AC458" s="25" t="str">
        <f>IF($O458="", "", IF('Client Report'!$AG$3="", "X", IF(Expenses!$C458='Client Report'!$AG$3, "X", "")))</f>
        <v/>
      </c>
      <c r="AD458" s="66" t="str">
        <f t="shared" si="75"/>
        <v/>
      </c>
      <c r="AE458" s="25" t="str">
        <f>IF($AD458="", "", COUNTIF($AD$11:$AD$2510, "&lt;"&amp;$AD458)+1+COUNTIF($AD$11:$AD458, $AD458)-1)</f>
        <v/>
      </c>
      <c r="AF458" s="25" t="str">
        <f t="shared" si="76"/>
        <v/>
      </c>
    </row>
    <row r="459" spans="1:32" x14ac:dyDescent="0.25">
      <c r="A459" s="21"/>
      <c r="B459" s="80"/>
      <c r="C459" s="81"/>
      <c r="D459" s="82"/>
      <c r="E459" s="83"/>
      <c r="F459" s="83"/>
      <c r="G459" s="84"/>
      <c r="H459" s="85"/>
      <c r="I459" s="21"/>
      <c r="J459" s="39" t="str">
        <f t="shared" si="66"/>
        <v/>
      </c>
      <c r="K459" s="21"/>
      <c r="O459" s="25" t="str">
        <f t="shared" si="67"/>
        <v/>
      </c>
      <c r="P459" s="25" t="str">
        <f t="shared" si="68"/>
        <v/>
      </c>
      <c r="Q459" s="25" t="str">
        <f t="shared" si="69"/>
        <v/>
      </c>
      <c r="R459" s="25" t="str">
        <f>IF(COUNTIF($Q$11:$Q459, $Q459)&gt;1, "", $Q459)</f>
        <v/>
      </c>
      <c r="S459" s="58" t="str">
        <f t="shared" si="70"/>
        <v/>
      </c>
      <c r="T459" s="61" t="str">
        <f t="shared" si="71"/>
        <v/>
      </c>
      <c r="U459" s="58" t="str">
        <f t="shared" si="72"/>
        <v/>
      </c>
      <c r="W459" s="25" t="str">
        <f>IF(OR($P459="", NOT($U459="")), "", IF(COUNTIF($P$11:$P459, $P459)&gt;1, "", "X"))</f>
        <v/>
      </c>
      <c r="X459" s="25" t="str">
        <f t="shared" si="73"/>
        <v/>
      </c>
      <c r="Z459" s="25" t="str">
        <f t="shared" si="74"/>
        <v/>
      </c>
      <c r="AB459" s="25" t="str">
        <f>IF($B459="", "", IF(AND($B459&gt;='Client Report'!$BA$3, $B459&lt;='Client Report'!$BA$4), "X", ""))</f>
        <v/>
      </c>
      <c r="AC459" s="25" t="str">
        <f>IF($O459="", "", IF('Client Report'!$AG$3="", "X", IF(Expenses!$C459='Client Report'!$AG$3, "X", "")))</f>
        <v/>
      </c>
      <c r="AD459" s="66" t="str">
        <f t="shared" si="75"/>
        <v/>
      </c>
      <c r="AE459" s="25" t="str">
        <f>IF($AD459="", "", COUNTIF($AD$11:$AD$2510, "&lt;"&amp;$AD459)+1+COUNTIF($AD$11:$AD459, $AD459)-1)</f>
        <v/>
      </c>
      <c r="AF459" s="25" t="str">
        <f t="shared" si="76"/>
        <v/>
      </c>
    </row>
    <row r="460" spans="1:32" x14ac:dyDescent="0.25">
      <c r="A460" s="21"/>
      <c r="B460" s="80"/>
      <c r="C460" s="81"/>
      <c r="D460" s="82"/>
      <c r="E460" s="83"/>
      <c r="F460" s="83"/>
      <c r="G460" s="84"/>
      <c r="H460" s="85"/>
      <c r="I460" s="21"/>
      <c r="J460" s="39" t="str">
        <f t="shared" ref="J460:J523" si="77">IFERROR(IF($G460="", "", IF($F460="", $G460, ROUND($G460*$U460, 2))), "")</f>
        <v/>
      </c>
      <c r="K460" s="21"/>
      <c r="O460" s="25" t="str">
        <f t="shared" ref="O460:O523" si="78">IF(COUNTIF($B460:$H460, "")&lt;7, "X", "")</f>
        <v/>
      </c>
      <c r="P460" s="25" t="str">
        <f t="shared" ref="P460:P523" si="79">IF(AND(NOT($B460=""), NOT($F460="")), _xlfn.CONCAT($B460, " - ", $F460), "")</f>
        <v/>
      </c>
      <c r="Q460" s="25" t="str">
        <f t="shared" ref="Q460:Q523" si="80">IF(AND(NOT($B460=""), NOT($F460=""), NOT($H460="")), _xlfn.CONCAT($B460, " - ", $F460), "")</f>
        <v/>
      </c>
      <c r="R460" s="25" t="str">
        <f>IF(COUNTIF($Q$11:$Q460, $Q460)&gt;1, "", $Q460)</f>
        <v/>
      </c>
      <c r="S460" s="58" t="str">
        <f t="shared" ref="S460:S523" si="81">IF($R460="", "", $H460)</f>
        <v/>
      </c>
      <c r="T460" s="61" t="str">
        <f t="shared" ref="T460:T523" si="82">IF(P460="", "", IFERROR(INDEX($S$11:$S$2510, MATCH($P460, $R$11:$R$2510, 0)), ""))</f>
        <v/>
      </c>
      <c r="U460" s="58" t="str">
        <f t="shared" ref="U460:U523" si="83">IF($P460="", "", IF($H460="", $T460, $H460))</f>
        <v/>
      </c>
      <c r="W460" s="25" t="str">
        <f>IF(OR($P460="", NOT($U460="")), "", IF(COUNTIF($P$11:$P460, $P460)&gt;1, "", "X"))</f>
        <v/>
      </c>
      <c r="X460" s="25" t="str">
        <f t="shared" ref="X460:X523" si="84">IF(T460=U460, "", "X")</f>
        <v/>
      </c>
      <c r="Z460" s="25" t="str">
        <f t="shared" ref="Z460:Z523" si="85">IF(OR($B460="", $C460=""), "", _xlfn.CONCAT($C460, " - ", TEXT($B460, "mmm yyyy")))</f>
        <v/>
      </c>
      <c r="AB460" s="25" t="str">
        <f>IF($B460="", "", IF(AND($B460&gt;='Client Report'!$BA$3, $B460&lt;='Client Report'!$BA$4), "X", ""))</f>
        <v/>
      </c>
      <c r="AC460" s="25" t="str">
        <f>IF($O460="", "", IF('Client Report'!$AG$3="", "X", IF(Expenses!$C460='Client Report'!$AG$3, "X", "")))</f>
        <v/>
      </c>
      <c r="AD460" s="66" t="str">
        <f t="shared" ref="AD460:AD523" si="86">IF(OR($AB460="", $AC460=""), "", $B460)</f>
        <v/>
      </c>
      <c r="AE460" s="25" t="str">
        <f>IF($AD460="", "", COUNTIF($AD$11:$AD$2510, "&lt;"&amp;$AD460)+1+COUNTIF($AD$11:$AD460, $AD460)-1)</f>
        <v/>
      </c>
      <c r="AF460" s="25" t="str">
        <f t="shared" ref="AF460:AF523" si="87">IF($AE460="", "", "X")</f>
        <v/>
      </c>
    </row>
    <row r="461" spans="1:32" x14ac:dyDescent="0.25">
      <c r="A461" s="21"/>
      <c r="B461" s="80"/>
      <c r="C461" s="81"/>
      <c r="D461" s="82"/>
      <c r="E461" s="83"/>
      <c r="F461" s="83"/>
      <c r="G461" s="84"/>
      <c r="H461" s="85"/>
      <c r="I461" s="21"/>
      <c r="J461" s="39" t="str">
        <f t="shared" si="77"/>
        <v/>
      </c>
      <c r="K461" s="21"/>
      <c r="O461" s="25" t="str">
        <f t="shared" si="78"/>
        <v/>
      </c>
      <c r="P461" s="25" t="str">
        <f t="shared" si="79"/>
        <v/>
      </c>
      <c r="Q461" s="25" t="str">
        <f t="shared" si="80"/>
        <v/>
      </c>
      <c r="R461" s="25" t="str">
        <f>IF(COUNTIF($Q$11:$Q461, $Q461)&gt;1, "", $Q461)</f>
        <v/>
      </c>
      <c r="S461" s="58" t="str">
        <f t="shared" si="81"/>
        <v/>
      </c>
      <c r="T461" s="61" t="str">
        <f t="shared" si="82"/>
        <v/>
      </c>
      <c r="U461" s="58" t="str">
        <f t="shared" si="83"/>
        <v/>
      </c>
      <c r="W461" s="25" t="str">
        <f>IF(OR($P461="", NOT($U461="")), "", IF(COUNTIF($P$11:$P461, $P461)&gt;1, "", "X"))</f>
        <v/>
      </c>
      <c r="X461" s="25" t="str">
        <f t="shared" si="84"/>
        <v/>
      </c>
      <c r="Z461" s="25" t="str">
        <f t="shared" si="85"/>
        <v/>
      </c>
      <c r="AB461" s="25" t="str">
        <f>IF($B461="", "", IF(AND($B461&gt;='Client Report'!$BA$3, $B461&lt;='Client Report'!$BA$4), "X", ""))</f>
        <v/>
      </c>
      <c r="AC461" s="25" t="str">
        <f>IF($O461="", "", IF('Client Report'!$AG$3="", "X", IF(Expenses!$C461='Client Report'!$AG$3, "X", "")))</f>
        <v/>
      </c>
      <c r="AD461" s="66" t="str">
        <f t="shared" si="86"/>
        <v/>
      </c>
      <c r="AE461" s="25" t="str">
        <f>IF($AD461="", "", COUNTIF($AD$11:$AD$2510, "&lt;"&amp;$AD461)+1+COUNTIF($AD$11:$AD461, $AD461)-1)</f>
        <v/>
      </c>
      <c r="AF461" s="25" t="str">
        <f t="shared" si="87"/>
        <v/>
      </c>
    </row>
    <row r="462" spans="1:32" x14ac:dyDescent="0.25">
      <c r="A462" s="21"/>
      <c r="B462" s="80"/>
      <c r="C462" s="81"/>
      <c r="D462" s="82"/>
      <c r="E462" s="83"/>
      <c r="F462" s="83"/>
      <c r="G462" s="84"/>
      <c r="H462" s="85"/>
      <c r="I462" s="21"/>
      <c r="J462" s="39" t="str">
        <f t="shared" si="77"/>
        <v/>
      </c>
      <c r="K462" s="21"/>
      <c r="O462" s="25" t="str">
        <f t="shared" si="78"/>
        <v/>
      </c>
      <c r="P462" s="25" t="str">
        <f t="shared" si="79"/>
        <v/>
      </c>
      <c r="Q462" s="25" t="str">
        <f t="shared" si="80"/>
        <v/>
      </c>
      <c r="R462" s="25" t="str">
        <f>IF(COUNTIF($Q$11:$Q462, $Q462)&gt;1, "", $Q462)</f>
        <v/>
      </c>
      <c r="S462" s="58" t="str">
        <f t="shared" si="81"/>
        <v/>
      </c>
      <c r="T462" s="61" t="str">
        <f t="shared" si="82"/>
        <v/>
      </c>
      <c r="U462" s="58" t="str">
        <f t="shared" si="83"/>
        <v/>
      </c>
      <c r="W462" s="25" t="str">
        <f>IF(OR($P462="", NOT($U462="")), "", IF(COUNTIF($P$11:$P462, $P462)&gt;1, "", "X"))</f>
        <v/>
      </c>
      <c r="X462" s="25" t="str">
        <f t="shared" si="84"/>
        <v/>
      </c>
      <c r="Z462" s="25" t="str">
        <f t="shared" si="85"/>
        <v/>
      </c>
      <c r="AB462" s="25" t="str">
        <f>IF($B462="", "", IF(AND($B462&gt;='Client Report'!$BA$3, $B462&lt;='Client Report'!$BA$4), "X", ""))</f>
        <v/>
      </c>
      <c r="AC462" s="25" t="str">
        <f>IF($O462="", "", IF('Client Report'!$AG$3="", "X", IF(Expenses!$C462='Client Report'!$AG$3, "X", "")))</f>
        <v/>
      </c>
      <c r="AD462" s="66" t="str">
        <f t="shared" si="86"/>
        <v/>
      </c>
      <c r="AE462" s="25" t="str">
        <f>IF($AD462="", "", COUNTIF($AD$11:$AD$2510, "&lt;"&amp;$AD462)+1+COUNTIF($AD$11:$AD462, $AD462)-1)</f>
        <v/>
      </c>
      <c r="AF462" s="25" t="str">
        <f t="shared" si="87"/>
        <v/>
      </c>
    </row>
    <row r="463" spans="1:32" x14ac:dyDescent="0.25">
      <c r="A463" s="21"/>
      <c r="B463" s="80"/>
      <c r="C463" s="81"/>
      <c r="D463" s="82"/>
      <c r="E463" s="83"/>
      <c r="F463" s="83"/>
      <c r="G463" s="84"/>
      <c r="H463" s="85"/>
      <c r="I463" s="21"/>
      <c r="J463" s="39" t="str">
        <f t="shared" si="77"/>
        <v/>
      </c>
      <c r="K463" s="21"/>
      <c r="O463" s="25" t="str">
        <f t="shared" si="78"/>
        <v/>
      </c>
      <c r="P463" s="25" t="str">
        <f t="shared" si="79"/>
        <v/>
      </c>
      <c r="Q463" s="25" t="str">
        <f t="shared" si="80"/>
        <v/>
      </c>
      <c r="R463" s="25" t="str">
        <f>IF(COUNTIF($Q$11:$Q463, $Q463)&gt;1, "", $Q463)</f>
        <v/>
      </c>
      <c r="S463" s="58" t="str">
        <f t="shared" si="81"/>
        <v/>
      </c>
      <c r="T463" s="61" t="str">
        <f t="shared" si="82"/>
        <v/>
      </c>
      <c r="U463" s="58" t="str">
        <f t="shared" si="83"/>
        <v/>
      </c>
      <c r="W463" s="25" t="str">
        <f>IF(OR($P463="", NOT($U463="")), "", IF(COUNTIF($P$11:$P463, $P463)&gt;1, "", "X"))</f>
        <v/>
      </c>
      <c r="X463" s="25" t="str">
        <f t="shared" si="84"/>
        <v/>
      </c>
      <c r="Z463" s="25" t="str">
        <f t="shared" si="85"/>
        <v/>
      </c>
      <c r="AB463" s="25" t="str">
        <f>IF($B463="", "", IF(AND($B463&gt;='Client Report'!$BA$3, $B463&lt;='Client Report'!$BA$4), "X", ""))</f>
        <v/>
      </c>
      <c r="AC463" s="25" t="str">
        <f>IF($O463="", "", IF('Client Report'!$AG$3="", "X", IF(Expenses!$C463='Client Report'!$AG$3, "X", "")))</f>
        <v/>
      </c>
      <c r="AD463" s="66" t="str">
        <f t="shared" si="86"/>
        <v/>
      </c>
      <c r="AE463" s="25" t="str">
        <f>IF($AD463="", "", COUNTIF($AD$11:$AD$2510, "&lt;"&amp;$AD463)+1+COUNTIF($AD$11:$AD463, $AD463)-1)</f>
        <v/>
      </c>
      <c r="AF463" s="25" t="str">
        <f t="shared" si="87"/>
        <v/>
      </c>
    </row>
    <row r="464" spans="1:32" x14ac:dyDescent="0.25">
      <c r="A464" s="21"/>
      <c r="B464" s="80"/>
      <c r="C464" s="81"/>
      <c r="D464" s="82"/>
      <c r="E464" s="83"/>
      <c r="F464" s="83"/>
      <c r="G464" s="84"/>
      <c r="H464" s="85"/>
      <c r="I464" s="21"/>
      <c r="J464" s="39" t="str">
        <f t="shared" si="77"/>
        <v/>
      </c>
      <c r="K464" s="21"/>
      <c r="O464" s="25" t="str">
        <f t="shared" si="78"/>
        <v/>
      </c>
      <c r="P464" s="25" t="str">
        <f t="shared" si="79"/>
        <v/>
      </c>
      <c r="Q464" s="25" t="str">
        <f t="shared" si="80"/>
        <v/>
      </c>
      <c r="R464" s="25" t="str">
        <f>IF(COUNTIF($Q$11:$Q464, $Q464)&gt;1, "", $Q464)</f>
        <v/>
      </c>
      <c r="S464" s="58" t="str">
        <f t="shared" si="81"/>
        <v/>
      </c>
      <c r="T464" s="61" t="str">
        <f t="shared" si="82"/>
        <v/>
      </c>
      <c r="U464" s="58" t="str">
        <f t="shared" si="83"/>
        <v/>
      </c>
      <c r="W464" s="25" t="str">
        <f>IF(OR($P464="", NOT($U464="")), "", IF(COUNTIF($P$11:$P464, $P464)&gt;1, "", "X"))</f>
        <v/>
      </c>
      <c r="X464" s="25" t="str">
        <f t="shared" si="84"/>
        <v/>
      </c>
      <c r="Z464" s="25" t="str">
        <f t="shared" si="85"/>
        <v/>
      </c>
      <c r="AB464" s="25" t="str">
        <f>IF($B464="", "", IF(AND($B464&gt;='Client Report'!$BA$3, $B464&lt;='Client Report'!$BA$4), "X", ""))</f>
        <v/>
      </c>
      <c r="AC464" s="25" t="str">
        <f>IF($O464="", "", IF('Client Report'!$AG$3="", "X", IF(Expenses!$C464='Client Report'!$AG$3, "X", "")))</f>
        <v/>
      </c>
      <c r="AD464" s="66" t="str">
        <f t="shared" si="86"/>
        <v/>
      </c>
      <c r="AE464" s="25" t="str">
        <f>IF($AD464="", "", COUNTIF($AD$11:$AD$2510, "&lt;"&amp;$AD464)+1+COUNTIF($AD$11:$AD464, $AD464)-1)</f>
        <v/>
      </c>
      <c r="AF464" s="25" t="str">
        <f t="shared" si="87"/>
        <v/>
      </c>
    </row>
    <row r="465" spans="1:32" x14ac:dyDescent="0.25">
      <c r="A465" s="21"/>
      <c r="B465" s="80"/>
      <c r="C465" s="81"/>
      <c r="D465" s="82"/>
      <c r="E465" s="83"/>
      <c r="F465" s="83"/>
      <c r="G465" s="84"/>
      <c r="H465" s="85"/>
      <c r="I465" s="21"/>
      <c r="J465" s="39" t="str">
        <f t="shared" si="77"/>
        <v/>
      </c>
      <c r="K465" s="21"/>
      <c r="O465" s="25" t="str">
        <f t="shared" si="78"/>
        <v/>
      </c>
      <c r="P465" s="25" t="str">
        <f t="shared" si="79"/>
        <v/>
      </c>
      <c r="Q465" s="25" t="str">
        <f t="shared" si="80"/>
        <v/>
      </c>
      <c r="R465" s="25" t="str">
        <f>IF(COUNTIF($Q$11:$Q465, $Q465)&gt;1, "", $Q465)</f>
        <v/>
      </c>
      <c r="S465" s="58" t="str">
        <f t="shared" si="81"/>
        <v/>
      </c>
      <c r="T465" s="61" t="str">
        <f t="shared" si="82"/>
        <v/>
      </c>
      <c r="U465" s="58" t="str">
        <f t="shared" si="83"/>
        <v/>
      </c>
      <c r="W465" s="25" t="str">
        <f>IF(OR($P465="", NOT($U465="")), "", IF(COUNTIF($P$11:$P465, $P465)&gt;1, "", "X"))</f>
        <v/>
      </c>
      <c r="X465" s="25" t="str">
        <f t="shared" si="84"/>
        <v/>
      </c>
      <c r="Z465" s="25" t="str">
        <f t="shared" si="85"/>
        <v/>
      </c>
      <c r="AB465" s="25" t="str">
        <f>IF($B465="", "", IF(AND($B465&gt;='Client Report'!$BA$3, $B465&lt;='Client Report'!$BA$4), "X", ""))</f>
        <v/>
      </c>
      <c r="AC465" s="25" t="str">
        <f>IF($O465="", "", IF('Client Report'!$AG$3="", "X", IF(Expenses!$C465='Client Report'!$AG$3, "X", "")))</f>
        <v/>
      </c>
      <c r="AD465" s="66" t="str">
        <f t="shared" si="86"/>
        <v/>
      </c>
      <c r="AE465" s="25" t="str">
        <f>IF($AD465="", "", COUNTIF($AD$11:$AD$2510, "&lt;"&amp;$AD465)+1+COUNTIF($AD$11:$AD465, $AD465)-1)</f>
        <v/>
      </c>
      <c r="AF465" s="25" t="str">
        <f t="shared" si="87"/>
        <v/>
      </c>
    </row>
    <row r="466" spans="1:32" x14ac:dyDescent="0.25">
      <c r="A466" s="21"/>
      <c r="B466" s="80"/>
      <c r="C466" s="81"/>
      <c r="D466" s="82"/>
      <c r="E466" s="83"/>
      <c r="F466" s="83"/>
      <c r="G466" s="84"/>
      <c r="H466" s="85"/>
      <c r="I466" s="21"/>
      <c r="J466" s="39" t="str">
        <f t="shared" si="77"/>
        <v/>
      </c>
      <c r="K466" s="21"/>
      <c r="O466" s="25" t="str">
        <f t="shared" si="78"/>
        <v/>
      </c>
      <c r="P466" s="25" t="str">
        <f t="shared" si="79"/>
        <v/>
      </c>
      <c r="Q466" s="25" t="str">
        <f t="shared" si="80"/>
        <v/>
      </c>
      <c r="R466" s="25" t="str">
        <f>IF(COUNTIF($Q$11:$Q466, $Q466)&gt;1, "", $Q466)</f>
        <v/>
      </c>
      <c r="S466" s="58" t="str">
        <f t="shared" si="81"/>
        <v/>
      </c>
      <c r="T466" s="61" t="str">
        <f t="shared" si="82"/>
        <v/>
      </c>
      <c r="U466" s="58" t="str">
        <f t="shared" si="83"/>
        <v/>
      </c>
      <c r="W466" s="25" t="str">
        <f>IF(OR($P466="", NOT($U466="")), "", IF(COUNTIF($P$11:$P466, $P466)&gt;1, "", "X"))</f>
        <v/>
      </c>
      <c r="X466" s="25" t="str">
        <f t="shared" si="84"/>
        <v/>
      </c>
      <c r="Z466" s="25" t="str">
        <f t="shared" si="85"/>
        <v/>
      </c>
      <c r="AB466" s="25" t="str">
        <f>IF($B466="", "", IF(AND($B466&gt;='Client Report'!$BA$3, $B466&lt;='Client Report'!$BA$4), "X", ""))</f>
        <v/>
      </c>
      <c r="AC466" s="25" t="str">
        <f>IF($O466="", "", IF('Client Report'!$AG$3="", "X", IF(Expenses!$C466='Client Report'!$AG$3, "X", "")))</f>
        <v/>
      </c>
      <c r="AD466" s="66" t="str">
        <f t="shared" si="86"/>
        <v/>
      </c>
      <c r="AE466" s="25" t="str">
        <f>IF($AD466="", "", COUNTIF($AD$11:$AD$2510, "&lt;"&amp;$AD466)+1+COUNTIF($AD$11:$AD466, $AD466)-1)</f>
        <v/>
      </c>
      <c r="AF466" s="25" t="str">
        <f t="shared" si="87"/>
        <v/>
      </c>
    </row>
    <row r="467" spans="1:32" x14ac:dyDescent="0.25">
      <c r="A467" s="21"/>
      <c r="B467" s="80"/>
      <c r="C467" s="81"/>
      <c r="D467" s="82"/>
      <c r="E467" s="83"/>
      <c r="F467" s="83"/>
      <c r="G467" s="84"/>
      <c r="H467" s="85"/>
      <c r="I467" s="21"/>
      <c r="J467" s="39" t="str">
        <f t="shared" si="77"/>
        <v/>
      </c>
      <c r="K467" s="21"/>
      <c r="O467" s="25" t="str">
        <f t="shared" si="78"/>
        <v/>
      </c>
      <c r="P467" s="25" t="str">
        <f t="shared" si="79"/>
        <v/>
      </c>
      <c r="Q467" s="25" t="str">
        <f t="shared" si="80"/>
        <v/>
      </c>
      <c r="R467" s="25" t="str">
        <f>IF(COUNTIF($Q$11:$Q467, $Q467)&gt;1, "", $Q467)</f>
        <v/>
      </c>
      <c r="S467" s="58" t="str">
        <f t="shared" si="81"/>
        <v/>
      </c>
      <c r="T467" s="61" t="str">
        <f t="shared" si="82"/>
        <v/>
      </c>
      <c r="U467" s="58" t="str">
        <f t="shared" si="83"/>
        <v/>
      </c>
      <c r="W467" s="25" t="str">
        <f>IF(OR($P467="", NOT($U467="")), "", IF(COUNTIF($P$11:$P467, $P467)&gt;1, "", "X"))</f>
        <v/>
      </c>
      <c r="X467" s="25" t="str">
        <f t="shared" si="84"/>
        <v/>
      </c>
      <c r="Z467" s="25" t="str">
        <f t="shared" si="85"/>
        <v/>
      </c>
      <c r="AB467" s="25" t="str">
        <f>IF($B467="", "", IF(AND($B467&gt;='Client Report'!$BA$3, $B467&lt;='Client Report'!$BA$4), "X", ""))</f>
        <v/>
      </c>
      <c r="AC467" s="25" t="str">
        <f>IF($O467="", "", IF('Client Report'!$AG$3="", "X", IF(Expenses!$C467='Client Report'!$AG$3, "X", "")))</f>
        <v/>
      </c>
      <c r="AD467" s="66" t="str">
        <f t="shared" si="86"/>
        <v/>
      </c>
      <c r="AE467" s="25" t="str">
        <f>IF($AD467="", "", COUNTIF($AD$11:$AD$2510, "&lt;"&amp;$AD467)+1+COUNTIF($AD$11:$AD467, $AD467)-1)</f>
        <v/>
      </c>
      <c r="AF467" s="25" t="str">
        <f t="shared" si="87"/>
        <v/>
      </c>
    </row>
    <row r="468" spans="1:32" x14ac:dyDescent="0.25">
      <c r="A468" s="21"/>
      <c r="B468" s="80"/>
      <c r="C468" s="81"/>
      <c r="D468" s="82"/>
      <c r="E468" s="83"/>
      <c r="F468" s="83"/>
      <c r="G468" s="84"/>
      <c r="H468" s="85"/>
      <c r="I468" s="21"/>
      <c r="J468" s="39" t="str">
        <f t="shared" si="77"/>
        <v/>
      </c>
      <c r="K468" s="21"/>
      <c r="O468" s="25" t="str">
        <f t="shared" si="78"/>
        <v/>
      </c>
      <c r="P468" s="25" t="str">
        <f t="shared" si="79"/>
        <v/>
      </c>
      <c r="Q468" s="25" t="str">
        <f t="shared" si="80"/>
        <v/>
      </c>
      <c r="R468" s="25" t="str">
        <f>IF(COUNTIF($Q$11:$Q468, $Q468)&gt;1, "", $Q468)</f>
        <v/>
      </c>
      <c r="S468" s="58" t="str">
        <f t="shared" si="81"/>
        <v/>
      </c>
      <c r="T468" s="61" t="str">
        <f t="shared" si="82"/>
        <v/>
      </c>
      <c r="U468" s="58" t="str">
        <f t="shared" si="83"/>
        <v/>
      </c>
      <c r="W468" s="25" t="str">
        <f>IF(OR($P468="", NOT($U468="")), "", IF(COUNTIF($P$11:$P468, $P468)&gt;1, "", "X"))</f>
        <v/>
      </c>
      <c r="X468" s="25" t="str">
        <f t="shared" si="84"/>
        <v/>
      </c>
      <c r="Z468" s="25" t="str">
        <f t="shared" si="85"/>
        <v/>
      </c>
      <c r="AB468" s="25" t="str">
        <f>IF($B468="", "", IF(AND($B468&gt;='Client Report'!$BA$3, $B468&lt;='Client Report'!$BA$4), "X", ""))</f>
        <v/>
      </c>
      <c r="AC468" s="25" t="str">
        <f>IF($O468="", "", IF('Client Report'!$AG$3="", "X", IF(Expenses!$C468='Client Report'!$AG$3, "X", "")))</f>
        <v/>
      </c>
      <c r="AD468" s="66" t="str">
        <f t="shared" si="86"/>
        <v/>
      </c>
      <c r="AE468" s="25" t="str">
        <f>IF($AD468="", "", COUNTIF($AD$11:$AD$2510, "&lt;"&amp;$AD468)+1+COUNTIF($AD$11:$AD468, $AD468)-1)</f>
        <v/>
      </c>
      <c r="AF468" s="25" t="str">
        <f t="shared" si="87"/>
        <v/>
      </c>
    </row>
    <row r="469" spans="1:32" x14ac:dyDescent="0.25">
      <c r="A469" s="21"/>
      <c r="B469" s="80"/>
      <c r="C469" s="81"/>
      <c r="D469" s="82"/>
      <c r="E469" s="83"/>
      <c r="F469" s="83"/>
      <c r="G469" s="84"/>
      <c r="H469" s="85"/>
      <c r="I469" s="21"/>
      <c r="J469" s="39" t="str">
        <f t="shared" si="77"/>
        <v/>
      </c>
      <c r="K469" s="21"/>
      <c r="O469" s="25" t="str">
        <f t="shared" si="78"/>
        <v/>
      </c>
      <c r="P469" s="25" t="str">
        <f t="shared" si="79"/>
        <v/>
      </c>
      <c r="Q469" s="25" t="str">
        <f t="shared" si="80"/>
        <v/>
      </c>
      <c r="R469" s="25" t="str">
        <f>IF(COUNTIF($Q$11:$Q469, $Q469)&gt;1, "", $Q469)</f>
        <v/>
      </c>
      <c r="S469" s="58" t="str">
        <f t="shared" si="81"/>
        <v/>
      </c>
      <c r="T469" s="61" t="str">
        <f t="shared" si="82"/>
        <v/>
      </c>
      <c r="U469" s="58" t="str">
        <f t="shared" si="83"/>
        <v/>
      </c>
      <c r="W469" s="25" t="str">
        <f>IF(OR($P469="", NOT($U469="")), "", IF(COUNTIF($P$11:$P469, $P469)&gt;1, "", "X"))</f>
        <v/>
      </c>
      <c r="X469" s="25" t="str">
        <f t="shared" si="84"/>
        <v/>
      </c>
      <c r="Z469" s="25" t="str">
        <f t="shared" si="85"/>
        <v/>
      </c>
      <c r="AB469" s="25" t="str">
        <f>IF($B469="", "", IF(AND($B469&gt;='Client Report'!$BA$3, $B469&lt;='Client Report'!$BA$4), "X", ""))</f>
        <v/>
      </c>
      <c r="AC469" s="25" t="str">
        <f>IF($O469="", "", IF('Client Report'!$AG$3="", "X", IF(Expenses!$C469='Client Report'!$AG$3, "X", "")))</f>
        <v/>
      </c>
      <c r="AD469" s="66" t="str">
        <f t="shared" si="86"/>
        <v/>
      </c>
      <c r="AE469" s="25" t="str">
        <f>IF($AD469="", "", COUNTIF($AD$11:$AD$2510, "&lt;"&amp;$AD469)+1+COUNTIF($AD$11:$AD469, $AD469)-1)</f>
        <v/>
      </c>
      <c r="AF469" s="25" t="str">
        <f t="shared" si="87"/>
        <v/>
      </c>
    </row>
    <row r="470" spans="1:32" x14ac:dyDescent="0.25">
      <c r="A470" s="21"/>
      <c r="B470" s="80"/>
      <c r="C470" s="81"/>
      <c r="D470" s="82"/>
      <c r="E470" s="83"/>
      <c r="F470" s="83"/>
      <c r="G470" s="84"/>
      <c r="H470" s="85"/>
      <c r="I470" s="21"/>
      <c r="J470" s="39" t="str">
        <f t="shared" si="77"/>
        <v/>
      </c>
      <c r="K470" s="21"/>
      <c r="O470" s="25" t="str">
        <f t="shared" si="78"/>
        <v/>
      </c>
      <c r="P470" s="25" t="str">
        <f t="shared" si="79"/>
        <v/>
      </c>
      <c r="Q470" s="25" t="str">
        <f t="shared" si="80"/>
        <v/>
      </c>
      <c r="R470" s="25" t="str">
        <f>IF(COUNTIF($Q$11:$Q470, $Q470)&gt;1, "", $Q470)</f>
        <v/>
      </c>
      <c r="S470" s="58" t="str">
        <f t="shared" si="81"/>
        <v/>
      </c>
      <c r="T470" s="61" t="str">
        <f t="shared" si="82"/>
        <v/>
      </c>
      <c r="U470" s="58" t="str">
        <f t="shared" si="83"/>
        <v/>
      </c>
      <c r="W470" s="25" t="str">
        <f>IF(OR($P470="", NOT($U470="")), "", IF(COUNTIF($P$11:$P470, $P470)&gt;1, "", "X"))</f>
        <v/>
      </c>
      <c r="X470" s="25" t="str">
        <f t="shared" si="84"/>
        <v/>
      </c>
      <c r="Z470" s="25" t="str">
        <f t="shared" si="85"/>
        <v/>
      </c>
      <c r="AB470" s="25" t="str">
        <f>IF($B470="", "", IF(AND($B470&gt;='Client Report'!$BA$3, $B470&lt;='Client Report'!$BA$4), "X", ""))</f>
        <v/>
      </c>
      <c r="AC470" s="25" t="str">
        <f>IF($O470="", "", IF('Client Report'!$AG$3="", "X", IF(Expenses!$C470='Client Report'!$AG$3, "X", "")))</f>
        <v/>
      </c>
      <c r="AD470" s="66" t="str">
        <f t="shared" si="86"/>
        <v/>
      </c>
      <c r="AE470" s="25" t="str">
        <f>IF($AD470="", "", COUNTIF($AD$11:$AD$2510, "&lt;"&amp;$AD470)+1+COUNTIF($AD$11:$AD470, $AD470)-1)</f>
        <v/>
      </c>
      <c r="AF470" s="25" t="str">
        <f t="shared" si="87"/>
        <v/>
      </c>
    </row>
    <row r="471" spans="1:32" x14ac:dyDescent="0.25">
      <c r="A471" s="21"/>
      <c r="B471" s="80"/>
      <c r="C471" s="81"/>
      <c r="D471" s="82"/>
      <c r="E471" s="83"/>
      <c r="F471" s="83"/>
      <c r="G471" s="84"/>
      <c r="H471" s="85"/>
      <c r="I471" s="21"/>
      <c r="J471" s="39" t="str">
        <f t="shared" si="77"/>
        <v/>
      </c>
      <c r="K471" s="21"/>
      <c r="O471" s="25" t="str">
        <f t="shared" si="78"/>
        <v/>
      </c>
      <c r="P471" s="25" t="str">
        <f t="shared" si="79"/>
        <v/>
      </c>
      <c r="Q471" s="25" t="str">
        <f t="shared" si="80"/>
        <v/>
      </c>
      <c r="R471" s="25" t="str">
        <f>IF(COUNTIF($Q$11:$Q471, $Q471)&gt;1, "", $Q471)</f>
        <v/>
      </c>
      <c r="S471" s="58" t="str">
        <f t="shared" si="81"/>
        <v/>
      </c>
      <c r="T471" s="61" t="str">
        <f t="shared" si="82"/>
        <v/>
      </c>
      <c r="U471" s="58" t="str">
        <f t="shared" si="83"/>
        <v/>
      </c>
      <c r="W471" s="25" t="str">
        <f>IF(OR($P471="", NOT($U471="")), "", IF(COUNTIF($P$11:$P471, $P471)&gt;1, "", "X"))</f>
        <v/>
      </c>
      <c r="X471" s="25" t="str">
        <f t="shared" si="84"/>
        <v/>
      </c>
      <c r="Z471" s="25" t="str">
        <f t="shared" si="85"/>
        <v/>
      </c>
      <c r="AB471" s="25" t="str">
        <f>IF($B471="", "", IF(AND($B471&gt;='Client Report'!$BA$3, $B471&lt;='Client Report'!$BA$4), "X", ""))</f>
        <v/>
      </c>
      <c r="AC471" s="25" t="str">
        <f>IF($O471="", "", IF('Client Report'!$AG$3="", "X", IF(Expenses!$C471='Client Report'!$AG$3, "X", "")))</f>
        <v/>
      </c>
      <c r="AD471" s="66" t="str">
        <f t="shared" si="86"/>
        <v/>
      </c>
      <c r="AE471" s="25" t="str">
        <f>IF($AD471="", "", COUNTIF($AD$11:$AD$2510, "&lt;"&amp;$AD471)+1+COUNTIF($AD$11:$AD471, $AD471)-1)</f>
        <v/>
      </c>
      <c r="AF471" s="25" t="str">
        <f t="shared" si="87"/>
        <v/>
      </c>
    </row>
    <row r="472" spans="1:32" x14ac:dyDescent="0.25">
      <c r="A472" s="21"/>
      <c r="B472" s="80"/>
      <c r="C472" s="81"/>
      <c r="D472" s="82"/>
      <c r="E472" s="83"/>
      <c r="F472" s="83"/>
      <c r="G472" s="84"/>
      <c r="H472" s="85"/>
      <c r="I472" s="21"/>
      <c r="J472" s="39" t="str">
        <f t="shared" si="77"/>
        <v/>
      </c>
      <c r="K472" s="21"/>
      <c r="O472" s="25" t="str">
        <f t="shared" si="78"/>
        <v/>
      </c>
      <c r="P472" s="25" t="str">
        <f t="shared" si="79"/>
        <v/>
      </c>
      <c r="Q472" s="25" t="str">
        <f t="shared" si="80"/>
        <v/>
      </c>
      <c r="R472" s="25" t="str">
        <f>IF(COUNTIF($Q$11:$Q472, $Q472)&gt;1, "", $Q472)</f>
        <v/>
      </c>
      <c r="S472" s="58" t="str">
        <f t="shared" si="81"/>
        <v/>
      </c>
      <c r="T472" s="61" t="str">
        <f t="shared" si="82"/>
        <v/>
      </c>
      <c r="U472" s="58" t="str">
        <f t="shared" si="83"/>
        <v/>
      </c>
      <c r="W472" s="25" t="str">
        <f>IF(OR($P472="", NOT($U472="")), "", IF(COUNTIF($P$11:$P472, $P472)&gt;1, "", "X"))</f>
        <v/>
      </c>
      <c r="X472" s="25" t="str">
        <f t="shared" si="84"/>
        <v/>
      </c>
      <c r="Z472" s="25" t="str">
        <f t="shared" si="85"/>
        <v/>
      </c>
      <c r="AB472" s="25" t="str">
        <f>IF($B472="", "", IF(AND($B472&gt;='Client Report'!$BA$3, $B472&lt;='Client Report'!$BA$4), "X", ""))</f>
        <v/>
      </c>
      <c r="AC472" s="25" t="str">
        <f>IF($O472="", "", IF('Client Report'!$AG$3="", "X", IF(Expenses!$C472='Client Report'!$AG$3, "X", "")))</f>
        <v/>
      </c>
      <c r="AD472" s="66" t="str">
        <f t="shared" si="86"/>
        <v/>
      </c>
      <c r="AE472" s="25" t="str">
        <f>IF($AD472="", "", COUNTIF($AD$11:$AD$2510, "&lt;"&amp;$AD472)+1+COUNTIF($AD$11:$AD472, $AD472)-1)</f>
        <v/>
      </c>
      <c r="AF472" s="25" t="str">
        <f t="shared" si="87"/>
        <v/>
      </c>
    </row>
    <row r="473" spans="1:32" x14ac:dyDescent="0.25">
      <c r="A473" s="21"/>
      <c r="B473" s="80"/>
      <c r="C473" s="81"/>
      <c r="D473" s="82"/>
      <c r="E473" s="83"/>
      <c r="F473" s="83"/>
      <c r="G473" s="84"/>
      <c r="H473" s="85"/>
      <c r="I473" s="21"/>
      <c r="J473" s="39" t="str">
        <f t="shared" si="77"/>
        <v/>
      </c>
      <c r="K473" s="21"/>
      <c r="O473" s="25" t="str">
        <f t="shared" si="78"/>
        <v/>
      </c>
      <c r="P473" s="25" t="str">
        <f t="shared" si="79"/>
        <v/>
      </c>
      <c r="Q473" s="25" t="str">
        <f t="shared" si="80"/>
        <v/>
      </c>
      <c r="R473" s="25" t="str">
        <f>IF(COUNTIF($Q$11:$Q473, $Q473)&gt;1, "", $Q473)</f>
        <v/>
      </c>
      <c r="S473" s="58" t="str">
        <f t="shared" si="81"/>
        <v/>
      </c>
      <c r="T473" s="61" t="str">
        <f t="shared" si="82"/>
        <v/>
      </c>
      <c r="U473" s="58" t="str">
        <f t="shared" si="83"/>
        <v/>
      </c>
      <c r="W473" s="25" t="str">
        <f>IF(OR($P473="", NOT($U473="")), "", IF(COUNTIF($P$11:$P473, $P473)&gt;1, "", "X"))</f>
        <v/>
      </c>
      <c r="X473" s="25" t="str">
        <f t="shared" si="84"/>
        <v/>
      </c>
      <c r="Z473" s="25" t="str">
        <f t="shared" si="85"/>
        <v/>
      </c>
      <c r="AB473" s="25" t="str">
        <f>IF($B473="", "", IF(AND($B473&gt;='Client Report'!$BA$3, $B473&lt;='Client Report'!$BA$4), "X", ""))</f>
        <v/>
      </c>
      <c r="AC473" s="25" t="str">
        <f>IF($O473="", "", IF('Client Report'!$AG$3="", "X", IF(Expenses!$C473='Client Report'!$AG$3, "X", "")))</f>
        <v/>
      </c>
      <c r="AD473" s="66" t="str">
        <f t="shared" si="86"/>
        <v/>
      </c>
      <c r="AE473" s="25" t="str">
        <f>IF($AD473="", "", COUNTIF($AD$11:$AD$2510, "&lt;"&amp;$AD473)+1+COUNTIF($AD$11:$AD473, $AD473)-1)</f>
        <v/>
      </c>
      <c r="AF473" s="25" t="str">
        <f t="shared" si="87"/>
        <v/>
      </c>
    </row>
    <row r="474" spans="1:32" x14ac:dyDescent="0.25">
      <c r="A474" s="21"/>
      <c r="B474" s="80"/>
      <c r="C474" s="81"/>
      <c r="D474" s="82"/>
      <c r="E474" s="83"/>
      <c r="F474" s="83"/>
      <c r="G474" s="84"/>
      <c r="H474" s="85"/>
      <c r="I474" s="21"/>
      <c r="J474" s="39" t="str">
        <f t="shared" si="77"/>
        <v/>
      </c>
      <c r="K474" s="21"/>
      <c r="O474" s="25" t="str">
        <f t="shared" si="78"/>
        <v/>
      </c>
      <c r="P474" s="25" t="str">
        <f t="shared" si="79"/>
        <v/>
      </c>
      <c r="Q474" s="25" t="str">
        <f t="shared" si="80"/>
        <v/>
      </c>
      <c r="R474" s="25" t="str">
        <f>IF(COUNTIF($Q$11:$Q474, $Q474)&gt;1, "", $Q474)</f>
        <v/>
      </c>
      <c r="S474" s="58" t="str">
        <f t="shared" si="81"/>
        <v/>
      </c>
      <c r="T474" s="61" t="str">
        <f t="shared" si="82"/>
        <v/>
      </c>
      <c r="U474" s="58" t="str">
        <f t="shared" si="83"/>
        <v/>
      </c>
      <c r="W474" s="25" t="str">
        <f>IF(OR($P474="", NOT($U474="")), "", IF(COUNTIF($P$11:$P474, $P474)&gt;1, "", "X"))</f>
        <v/>
      </c>
      <c r="X474" s="25" t="str">
        <f t="shared" si="84"/>
        <v/>
      </c>
      <c r="Z474" s="25" t="str">
        <f t="shared" si="85"/>
        <v/>
      </c>
      <c r="AB474" s="25" t="str">
        <f>IF($B474="", "", IF(AND($B474&gt;='Client Report'!$BA$3, $B474&lt;='Client Report'!$BA$4), "X", ""))</f>
        <v/>
      </c>
      <c r="AC474" s="25" t="str">
        <f>IF($O474="", "", IF('Client Report'!$AG$3="", "X", IF(Expenses!$C474='Client Report'!$AG$3, "X", "")))</f>
        <v/>
      </c>
      <c r="AD474" s="66" t="str">
        <f t="shared" si="86"/>
        <v/>
      </c>
      <c r="AE474" s="25" t="str">
        <f>IF($AD474="", "", COUNTIF($AD$11:$AD$2510, "&lt;"&amp;$AD474)+1+COUNTIF($AD$11:$AD474, $AD474)-1)</f>
        <v/>
      </c>
      <c r="AF474" s="25" t="str">
        <f t="shared" si="87"/>
        <v/>
      </c>
    </row>
    <row r="475" spans="1:32" x14ac:dyDescent="0.25">
      <c r="A475" s="21"/>
      <c r="B475" s="80"/>
      <c r="C475" s="81"/>
      <c r="D475" s="82"/>
      <c r="E475" s="83"/>
      <c r="F475" s="83"/>
      <c r="G475" s="84"/>
      <c r="H475" s="85"/>
      <c r="I475" s="21"/>
      <c r="J475" s="39" t="str">
        <f t="shared" si="77"/>
        <v/>
      </c>
      <c r="K475" s="21"/>
      <c r="O475" s="25" t="str">
        <f t="shared" si="78"/>
        <v/>
      </c>
      <c r="P475" s="25" t="str">
        <f t="shared" si="79"/>
        <v/>
      </c>
      <c r="Q475" s="25" t="str">
        <f t="shared" si="80"/>
        <v/>
      </c>
      <c r="R475" s="25" t="str">
        <f>IF(COUNTIF($Q$11:$Q475, $Q475)&gt;1, "", $Q475)</f>
        <v/>
      </c>
      <c r="S475" s="58" t="str">
        <f t="shared" si="81"/>
        <v/>
      </c>
      <c r="T475" s="61" t="str">
        <f t="shared" si="82"/>
        <v/>
      </c>
      <c r="U475" s="58" t="str">
        <f t="shared" si="83"/>
        <v/>
      </c>
      <c r="W475" s="25" t="str">
        <f>IF(OR($P475="", NOT($U475="")), "", IF(COUNTIF($P$11:$P475, $P475)&gt;1, "", "X"))</f>
        <v/>
      </c>
      <c r="X475" s="25" t="str">
        <f t="shared" si="84"/>
        <v/>
      </c>
      <c r="Z475" s="25" t="str">
        <f t="shared" si="85"/>
        <v/>
      </c>
      <c r="AB475" s="25" t="str">
        <f>IF($B475="", "", IF(AND($B475&gt;='Client Report'!$BA$3, $B475&lt;='Client Report'!$BA$4), "X", ""))</f>
        <v/>
      </c>
      <c r="AC475" s="25" t="str">
        <f>IF($O475="", "", IF('Client Report'!$AG$3="", "X", IF(Expenses!$C475='Client Report'!$AG$3, "X", "")))</f>
        <v/>
      </c>
      <c r="AD475" s="66" t="str">
        <f t="shared" si="86"/>
        <v/>
      </c>
      <c r="AE475" s="25" t="str">
        <f>IF($AD475="", "", COUNTIF($AD$11:$AD$2510, "&lt;"&amp;$AD475)+1+COUNTIF($AD$11:$AD475, $AD475)-1)</f>
        <v/>
      </c>
      <c r="AF475" s="25" t="str">
        <f t="shared" si="87"/>
        <v/>
      </c>
    </row>
    <row r="476" spans="1:32" x14ac:dyDescent="0.25">
      <c r="A476" s="21"/>
      <c r="B476" s="80"/>
      <c r="C476" s="81"/>
      <c r="D476" s="82"/>
      <c r="E476" s="83"/>
      <c r="F476" s="83"/>
      <c r="G476" s="84"/>
      <c r="H476" s="85"/>
      <c r="I476" s="21"/>
      <c r="J476" s="39" t="str">
        <f t="shared" si="77"/>
        <v/>
      </c>
      <c r="K476" s="21"/>
      <c r="O476" s="25" t="str">
        <f t="shared" si="78"/>
        <v/>
      </c>
      <c r="P476" s="25" t="str">
        <f t="shared" si="79"/>
        <v/>
      </c>
      <c r="Q476" s="25" t="str">
        <f t="shared" si="80"/>
        <v/>
      </c>
      <c r="R476" s="25" t="str">
        <f>IF(COUNTIF($Q$11:$Q476, $Q476)&gt;1, "", $Q476)</f>
        <v/>
      </c>
      <c r="S476" s="58" t="str">
        <f t="shared" si="81"/>
        <v/>
      </c>
      <c r="T476" s="61" t="str">
        <f t="shared" si="82"/>
        <v/>
      </c>
      <c r="U476" s="58" t="str">
        <f t="shared" si="83"/>
        <v/>
      </c>
      <c r="W476" s="25" t="str">
        <f>IF(OR($P476="", NOT($U476="")), "", IF(COUNTIF($P$11:$P476, $P476)&gt;1, "", "X"))</f>
        <v/>
      </c>
      <c r="X476" s="25" t="str">
        <f t="shared" si="84"/>
        <v/>
      </c>
      <c r="Z476" s="25" t="str">
        <f t="shared" si="85"/>
        <v/>
      </c>
      <c r="AB476" s="25" t="str">
        <f>IF($B476="", "", IF(AND($B476&gt;='Client Report'!$BA$3, $B476&lt;='Client Report'!$BA$4), "X", ""))</f>
        <v/>
      </c>
      <c r="AC476" s="25" t="str">
        <f>IF($O476="", "", IF('Client Report'!$AG$3="", "X", IF(Expenses!$C476='Client Report'!$AG$3, "X", "")))</f>
        <v/>
      </c>
      <c r="AD476" s="66" t="str">
        <f t="shared" si="86"/>
        <v/>
      </c>
      <c r="AE476" s="25" t="str">
        <f>IF($AD476="", "", COUNTIF($AD$11:$AD$2510, "&lt;"&amp;$AD476)+1+COUNTIF($AD$11:$AD476, $AD476)-1)</f>
        <v/>
      </c>
      <c r="AF476" s="25" t="str">
        <f t="shared" si="87"/>
        <v/>
      </c>
    </row>
    <row r="477" spans="1:32" x14ac:dyDescent="0.25">
      <c r="A477" s="21"/>
      <c r="B477" s="80"/>
      <c r="C477" s="81"/>
      <c r="D477" s="82"/>
      <c r="E477" s="83"/>
      <c r="F477" s="83"/>
      <c r="G477" s="84"/>
      <c r="H477" s="85"/>
      <c r="I477" s="21"/>
      <c r="J477" s="39" t="str">
        <f t="shared" si="77"/>
        <v/>
      </c>
      <c r="K477" s="21"/>
      <c r="O477" s="25" t="str">
        <f t="shared" si="78"/>
        <v/>
      </c>
      <c r="P477" s="25" t="str">
        <f t="shared" si="79"/>
        <v/>
      </c>
      <c r="Q477" s="25" t="str">
        <f t="shared" si="80"/>
        <v/>
      </c>
      <c r="R477" s="25" t="str">
        <f>IF(COUNTIF($Q$11:$Q477, $Q477)&gt;1, "", $Q477)</f>
        <v/>
      </c>
      <c r="S477" s="58" t="str">
        <f t="shared" si="81"/>
        <v/>
      </c>
      <c r="T477" s="61" t="str">
        <f t="shared" si="82"/>
        <v/>
      </c>
      <c r="U477" s="58" t="str">
        <f t="shared" si="83"/>
        <v/>
      </c>
      <c r="W477" s="25" t="str">
        <f>IF(OR($P477="", NOT($U477="")), "", IF(COUNTIF($P$11:$P477, $P477)&gt;1, "", "X"))</f>
        <v/>
      </c>
      <c r="X477" s="25" t="str">
        <f t="shared" si="84"/>
        <v/>
      </c>
      <c r="Z477" s="25" t="str">
        <f t="shared" si="85"/>
        <v/>
      </c>
      <c r="AB477" s="25" t="str">
        <f>IF($B477="", "", IF(AND($B477&gt;='Client Report'!$BA$3, $B477&lt;='Client Report'!$BA$4), "X", ""))</f>
        <v/>
      </c>
      <c r="AC477" s="25" t="str">
        <f>IF($O477="", "", IF('Client Report'!$AG$3="", "X", IF(Expenses!$C477='Client Report'!$AG$3, "X", "")))</f>
        <v/>
      </c>
      <c r="AD477" s="66" t="str">
        <f t="shared" si="86"/>
        <v/>
      </c>
      <c r="AE477" s="25" t="str">
        <f>IF($AD477="", "", COUNTIF($AD$11:$AD$2510, "&lt;"&amp;$AD477)+1+COUNTIF($AD$11:$AD477, $AD477)-1)</f>
        <v/>
      </c>
      <c r="AF477" s="25" t="str">
        <f t="shared" si="87"/>
        <v/>
      </c>
    </row>
    <row r="478" spans="1:32" x14ac:dyDescent="0.25">
      <c r="A478" s="21"/>
      <c r="B478" s="80"/>
      <c r="C478" s="81"/>
      <c r="D478" s="82"/>
      <c r="E478" s="83"/>
      <c r="F478" s="83"/>
      <c r="G478" s="84"/>
      <c r="H478" s="85"/>
      <c r="I478" s="21"/>
      <c r="J478" s="39" t="str">
        <f t="shared" si="77"/>
        <v/>
      </c>
      <c r="K478" s="21"/>
      <c r="O478" s="25" t="str">
        <f t="shared" si="78"/>
        <v/>
      </c>
      <c r="P478" s="25" t="str">
        <f t="shared" si="79"/>
        <v/>
      </c>
      <c r="Q478" s="25" t="str">
        <f t="shared" si="80"/>
        <v/>
      </c>
      <c r="R478" s="25" t="str">
        <f>IF(COUNTIF($Q$11:$Q478, $Q478)&gt;1, "", $Q478)</f>
        <v/>
      </c>
      <c r="S478" s="58" t="str">
        <f t="shared" si="81"/>
        <v/>
      </c>
      <c r="T478" s="61" t="str">
        <f t="shared" si="82"/>
        <v/>
      </c>
      <c r="U478" s="58" t="str">
        <f t="shared" si="83"/>
        <v/>
      </c>
      <c r="W478" s="25" t="str">
        <f>IF(OR($P478="", NOT($U478="")), "", IF(COUNTIF($P$11:$P478, $P478)&gt;1, "", "X"))</f>
        <v/>
      </c>
      <c r="X478" s="25" t="str">
        <f t="shared" si="84"/>
        <v/>
      </c>
      <c r="Z478" s="25" t="str">
        <f t="shared" si="85"/>
        <v/>
      </c>
      <c r="AB478" s="25" t="str">
        <f>IF($B478="", "", IF(AND($B478&gt;='Client Report'!$BA$3, $B478&lt;='Client Report'!$BA$4), "X", ""))</f>
        <v/>
      </c>
      <c r="AC478" s="25" t="str">
        <f>IF($O478="", "", IF('Client Report'!$AG$3="", "X", IF(Expenses!$C478='Client Report'!$AG$3, "X", "")))</f>
        <v/>
      </c>
      <c r="AD478" s="66" t="str">
        <f t="shared" si="86"/>
        <v/>
      </c>
      <c r="AE478" s="25" t="str">
        <f>IF($AD478="", "", COUNTIF($AD$11:$AD$2510, "&lt;"&amp;$AD478)+1+COUNTIF($AD$11:$AD478, $AD478)-1)</f>
        <v/>
      </c>
      <c r="AF478" s="25" t="str">
        <f t="shared" si="87"/>
        <v/>
      </c>
    </row>
    <row r="479" spans="1:32" x14ac:dyDescent="0.25">
      <c r="A479" s="21"/>
      <c r="B479" s="80"/>
      <c r="C479" s="81"/>
      <c r="D479" s="82"/>
      <c r="E479" s="83"/>
      <c r="F479" s="83"/>
      <c r="G479" s="84"/>
      <c r="H479" s="85"/>
      <c r="I479" s="21"/>
      <c r="J479" s="39" t="str">
        <f t="shared" si="77"/>
        <v/>
      </c>
      <c r="K479" s="21"/>
      <c r="O479" s="25" t="str">
        <f t="shared" si="78"/>
        <v/>
      </c>
      <c r="P479" s="25" t="str">
        <f t="shared" si="79"/>
        <v/>
      </c>
      <c r="Q479" s="25" t="str">
        <f t="shared" si="80"/>
        <v/>
      </c>
      <c r="R479" s="25" t="str">
        <f>IF(COUNTIF($Q$11:$Q479, $Q479)&gt;1, "", $Q479)</f>
        <v/>
      </c>
      <c r="S479" s="58" t="str">
        <f t="shared" si="81"/>
        <v/>
      </c>
      <c r="T479" s="61" t="str">
        <f t="shared" si="82"/>
        <v/>
      </c>
      <c r="U479" s="58" t="str">
        <f t="shared" si="83"/>
        <v/>
      </c>
      <c r="W479" s="25" t="str">
        <f>IF(OR($P479="", NOT($U479="")), "", IF(COUNTIF($P$11:$P479, $P479)&gt;1, "", "X"))</f>
        <v/>
      </c>
      <c r="X479" s="25" t="str">
        <f t="shared" si="84"/>
        <v/>
      </c>
      <c r="Z479" s="25" t="str">
        <f t="shared" si="85"/>
        <v/>
      </c>
      <c r="AB479" s="25" t="str">
        <f>IF($B479="", "", IF(AND($B479&gt;='Client Report'!$BA$3, $B479&lt;='Client Report'!$BA$4), "X", ""))</f>
        <v/>
      </c>
      <c r="AC479" s="25" t="str">
        <f>IF($O479="", "", IF('Client Report'!$AG$3="", "X", IF(Expenses!$C479='Client Report'!$AG$3, "X", "")))</f>
        <v/>
      </c>
      <c r="AD479" s="66" t="str">
        <f t="shared" si="86"/>
        <v/>
      </c>
      <c r="AE479" s="25" t="str">
        <f>IF($AD479="", "", COUNTIF($AD$11:$AD$2510, "&lt;"&amp;$AD479)+1+COUNTIF($AD$11:$AD479, $AD479)-1)</f>
        <v/>
      </c>
      <c r="AF479" s="25" t="str">
        <f t="shared" si="87"/>
        <v/>
      </c>
    </row>
    <row r="480" spans="1:32" x14ac:dyDescent="0.25">
      <c r="A480" s="21"/>
      <c r="B480" s="80"/>
      <c r="C480" s="81"/>
      <c r="D480" s="82"/>
      <c r="E480" s="83"/>
      <c r="F480" s="83"/>
      <c r="G480" s="84"/>
      <c r="H480" s="85"/>
      <c r="I480" s="21"/>
      <c r="J480" s="39" t="str">
        <f t="shared" si="77"/>
        <v/>
      </c>
      <c r="K480" s="21"/>
      <c r="O480" s="25" t="str">
        <f t="shared" si="78"/>
        <v/>
      </c>
      <c r="P480" s="25" t="str">
        <f t="shared" si="79"/>
        <v/>
      </c>
      <c r="Q480" s="25" t="str">
        <f t="shared" si="80"/>
        <v/>
      </c>
      <c r="R480" s="25" t="str">
        <f>IF(COUNTIF($Q$11:$Q480, $Q480)&gt;1, "", $Q480)</f>
        <v/>
      </c>
      <c r="S480" s="58" t="str">
        <f t="shared" si="81"/>
        <v/>
      </c>
      <c r="T480" s="61" t="str">
        <f t="shared" si="82"/>
        <v/>
      </c>
      <c r="U480" s="58" t="str">
        <f t="shared" si="83"/>
        <v/>
      </c>
      <c r="W480" s="25" t="str">
        <f>IF(OR($P480="", NOT($U480="")), "", IF(COUNTIF($P$11:$P480, $P480)&gt;1, "", "X"))</f>
        <v/>
      </c>
      <c r="X480" s="25" t="str">
        <f t="shared" si="84"/>
        <v/>
      </c>
      <c r="Z480" s="25" t="str">
        <f t="shared" si="85"/>
        <v/>
      </c>
      <c r="AB480" s="25" t="str">
        <f>IF($B480="", "", IF(AND($B480&gt;='Client Report'!$BA$3, $B480&lt;='Client Report'!$BA$4), "X", ""))</f>
        <v/>
      </c>
      <c r="AC480" s="25" t="str">
        <f>IF($O480="", "", IF('Client Report'!$AG$3="", "X", IF(Expenses!$C480='Client Report'!$AG$3, "X", "")))</f>
        <v/>
      </c>
      <c r="AD480" s="66" t="str">
        <f t="shared" si="86"/>
        <v/>
      </c>
      <c r="AE480" s="25" t="str">
        <f>IF($AD480="", "", COUNTIF($AD$11:$AD$2510, "&lt;"&amp;$AD480)+1+COUNTIF($AD$11:$AD480, $AD480)-1)</f>
        <v/>
      </c>
      <c r="AF480" s="25" t="str">
        <f t="shared" si="87"/>
        <v/>
      </c>
    </row>
    <row r="481" spans="1:32" x14ac:dyDescent="0.25">
      <c r="A481" s="21"/>
      <c r="B481" s="80"/>
      <c r="C481" s="81"/>
      <c r="D481" s="82"/>
      <c r="E481" s="83"/>
      <c r="F481" s="83"/>
      <c r="G481" s="84"/>
      <c r="H481" s="85"/>
      <c r="I481" s="21"/>
      <c r="J481" s="39" t="str">
        <f t="shared" si="77"/>
        <v/>
      </c>
      <c r="K481" s="21"/>
      <c r="O481" s="25" t="str">
        <f t="shared" si="78"/>
        <v/>
      </c>
      <c r="P481" s="25" t="str">
        <f t="shared" si="79"/>
        <v/>
      </c>
      <c r="Q481" s="25" t="str">
        <f t="shared" si="80"/>
        <v/>
      </c>
      <c r="R481" s="25" t="str">
        <f>IF(COUNTIF($Q$11:$Q481, $Q481)&gt;1, "", $Q481)</f>
        <v/>
      </c>
      <c r="S481" s="58" t="str">
        <f t="shared" si="81"/>
        <v/>
      </c>
      <c r="T481" s="61" t="str">
        <f t="shared" si="82"/>
        <v/>
      </c>
      <c r="U481" s="58" t="str">
        <f t="shared" si="83"/>
        <v/>
      </c>
      <c r="W481" s="25" t="str">
        <f>IF(OR($P481="", NOT($U481="")), "", IF(COUNTIF($P$11:$P481, $P481)&gt;1, "", "X"))</f>
        <v/>
      </c>
      <c r="X481" s="25" t="str">
        <f t="shared" si="84"/>
        <v/>
      </c>
      <c r="Z481" s="25" t="str">
        <f t="shared" si="85"/>
        <v/>
      </c>
      <c r="AB481" s="25" t="str">
        <f>IF($B481="", "", IF(AND($B481&gt;='Client Report'!$BA$3, $B481&lt;='Client Report'!$BA$4), "X", ""))</f>
        <v/>
      </c>
      <c r="AC481" s="25" t="str">
        <f>IF($O481="", "", IF('Client Report'!$AG$3="", "X", IF(Expenses!$C481='Client Report'!$AG$3, "X", "")))</f>
        <v/>
      </c>
      <c r="AD481" s="66" t="str">
        <f t="shared" si="86"/>
        <v/>
      </c>
      <c r="AE481" s="25" t="str">
        <f>IF($AD481="", "", COUNTIF($AD$11:$AD$2510, "&lt;"&amp;$AD481)+1+COUNTIF($AD$11:$AD481, $AD481)-1)</f>
        <v/>
      </c>
      <c r="AF481" s="25" t="str">
        <f t="shared" si="87"/>
        <v/>
      </c>
    </row>
    <row r="482" spans="1:32" x14ac:dyDescent="0.25">
      <c r="A482" s="21"/>
      <c r="B482" s="80"/>
      <c r="C482" s="81"/>
      <c r="D482" s="82"/>
      <c r="E482" s="83"/>
      <c r="F482" s="83"/>
      <c r="G482" s="84"/>
      <c r="H482" s="85"/>
      <c r="I482" s="21"/>
      <c r="J482" s="39" t="str">
        <f t="shared" si="77"/>
        <v/>
      </c>
      <c r="K482" s="21"/>
      <c r="O482" s="25" t="str">
        <f t="shared" si="78"/>
        <v/>
      </c>
      <c r="P482" s="25" t="str">
        <f t="shared" si="79"/>
        <v/>
      </c>
      <c r="Q482" s="25" t="str">
        <f t="shared" si="80"/>
        <v/>
      </c>
      <c r="R482" s="25" t="str">
        <f>IF(COUNTIF($Q$11:$Q482, $Q482)&gt;1, "", $Q482)</f>
        <v/>
      </c>
      <c r="S482" s="58" t="str">
        <f t="shared" si="81"/>
        <v/>
      </c>
      <c r="T482" s="61" t="str">
        <f t="shared" si="82"/>
        <v/>
      </c>
      <c r="U482" s="58" t="str">
        <f t="shared" si="83"/>
        <v/>
      </c>
      <c r="W482" s="25" t="str">
        <f>IF(OR($P482="", NOT($U482="")), "", IF(COUNTIF($P$11:$P482, $P482)&gt;1, "", "X"))</f>
        <v/>
      </c>
      <c r="X482" s="25" t="str">
        <f t="shared" si="84"/>
        <v/>
      </c>
      <c r="Z482" s="25" t="str">
        <f t="shared" si="85"/>
        <v/>
      </c>
      <c r="AB482" s="25" t="str">
        <f>IF($B482="", "", IF(AND($B482&gt;='Client Report'!$BA$3, $B482&lt;='Client Report'!$BA$4), "X", ""))</f>
        <v/>
      </c>
      <c r="AC482" s="25" t="str">
        <f>IF($O482="", "", IF('Client Report'!$AG$3="", "X", IF(Expenses!$C482='Client Report'!$AG$3, "X", "")))</f>
        <v/>
      </c>
      <c r="AD482" s="66" t="str">
        <f t="shared" si="86"/>
        <v/>
      </c>
      <c r="AE482" s="25" t="str">
        <f>IF($AD482="", "", COUNTIF($AD$11:$AD$2510, "&lt;"&amp;$AD482)+1+COUNTIF($AD$11:$AD482, $AD482)-1)</f>
        <v/>
      </c>
      <c r="AF482" s="25" t="str">
        <f t="shared" si="87"/>
        <v/>
      </c>
    </row>
    <row r="483" spans="1:32" x14ac:dyDescent="0.25">
      <c r="A483" s="21"/>
      <c r="B483" s="80"/>
      <c r="C483" s="81"/>
      <c r="D483" s="82"/>
      <c r="E483" s="83"/>
      <c r="F483" s="83"/>
      <c r="G483" s="84"/>
      <c r="H483" s="85"/>
      <c r="I483" s="21"/>
      <c r="J483" s="39" t="str">
        <f t="shared" si="77"/>
        <v/>
      </c>
      <c r="K483" s="21"/>
      <c r="O483" s="25" t="str">
        <f t="shared" si="78"/>
        <v/>
      </c>
      <c r="P483" s="25" t="str">
        <f t="shared" si="79"/>
        <v/>
      </c>
      <c r="Q483" s="25" t="str">
        <f t="shared" si="80"/>
        <v/>
      </c>
      <c r="R483" s="25" t="str">
        <f>IF(COUNTIF($Q$11:$Q483, $Q483)&gt;1, "", $Q483)</f>
        <v/>
      </c>
      <c r="S483" s="58" t="str">
        <f t="shared" si="81"/>
        <v/>
      </c>
      <c r="T483" s="61" t="str">
        <f t="shared" si="82"/>
        <v/>
      </c>
      <c r="U483" s="58" t="str">
        <f t="shared" si="83"/>
        <v/>
      </c>
      <c r="W483" s="25" t="str">
        <f>IF(OR($P483="", NOT($U483="")), "", IF(COUNTIF($P$11:$P483, $P483)&gt;1, "", "X"))</f>
        <v/>
      </c>
      <c r="X483" s="25" t="str">
        <f t="shared" si="84"/>
        <v/>
      </c>
      <c r="Z483" s="25" t="str">
        <f t="shared" si="85"/>
        <v/>
      </c>
      <c r="AB483" s="25" t="str">
        <f>IF($B483="", "", IF(AND($B483&gt;='Client Report'!$BA$3, $B483&lt;='Client Report'!$BA$4), "X", ""))</f>
        <v/>
      </c>
      <c r="AC483" s="25" t="str">
        <f>IF($O483="", "", IF('Client Report'!$AG$3="", "X", IF(Expenses!$C483='Client Report'!$AG$3, "X", "")))</f>
        <v/>
      </c>
      <c r="AD483" s="66" t="str">
        <f t="shared" si="86"/>
        <v/>
      </c>
      <c r="AE483" s="25" t="str">
        <f>IF($AD483="", "", COUNTIF($AD$11:$AD$2510, "&lt;"&amp;$AD483)+1+COUNTIF($AD$11:$AD483, $AD483)-1)</f>
        <v/>
      </c>
      <c r="AF483" s="25" t="str">
        <f t="shared" si="87"/>
        <v/>
      </c>
    </row>
    <row r="484" spans="1:32" x14ac:dyDescent="0.25">
      <c r="A484" s="21"/>
      <c r="B484" s="80"/>
      <c r="C484" s="81"/>
      <c r="D484" s="82"/>
      <c r="E484" s="83"/>
      <c r="F484" s="83"/>
      <c r="G484" s="84"/>
      <c r="H484" s="85"/>
      <c r="I484" s="21"/>
      <c r="J484" s="39" t="str">
        <f t="shared" si="77"/>
        <v/>
      </c>
      <c r="K484" s="21"/>
      <c r="O484" s="25" t="str">
        <f t="shared" si="78"/>
        <v/>
      </c>
      <c r="P484" s="25" t="str">
        <f t="shared" si="79"/>
        <v/>
      </c>
      <c r="Q484" s="25" t="str">
        <f t="shared" si="80"/>
        <v/>
      </c>
      <c r="R484" s="25" t="str">
        <f>IF(COUNTIF($Q$11:$Q484, $Q484)&gt;1, "", $Q484)</f>
        <v/>
      </c>
      <c r="S484" s="58" t="str">
        <f t="shared" si="81"/>
        <v/>
      </c>
      <c r="T484" s="61" t="str">
        <f t="shared" si="82"/>
        <v/>
      </c>
      <c r="U484" s="58" t="str">
        <f t="shared" si="83"/>
        <v/>
      </c>
      <c r="W484" s="25" t="str">
        <f>IF(OR($P484="", NOT($U484="")), "", IF(COUNTIF($P$11:$P484, $P484)&gt;1, "", "X"))</f>
        <v/>
      </c>
      <c r="X484" s="25" t="str">
        <f t="shared" si="84"/>
        <v/>
      </c>
      <c r="Z484" s="25" t="str">
        <f t="shared" si="85"/>
        <v/>
      </c>
      <c r="AB484" s="25" t="str">
        <f>IF($B484="", "", IF(AND($B484&gt;='Client Report'!$BA$3, $B484&lt;='Client Report'!$BA$4), "X", ""))</f>
        <v/>
      </c>
      <c r="AC484" s="25" t="str">
        <f>IF($O484="", "", IF('Client Report'!$AG$3="", "X", IF(Expenses!$C484='Client Report'!$AG$3, "X", "")))</f>
        <v/>
      </c>
      <c r="AD484" s="66" t="str">
        <f t="shared" si="86"/>
        <v/>
      </c>
      <c r="AE484" s="25" t="str">
        <f>IF($AD484="", "", COUNTIF($AD$11:$AD$2510, "&lt;"&amp;$AD484)+1+COUNTIF($AD$11:$AD484, $AD484)-1)</f>
        <v/>
      </c>
      <c r="AF484" s="25" t="str">
        <f t="shared" si="87"/>
        <v/>
      </c>
    </row>
    <row r="485" spans="1:32" x14ac:dyDescent="0.25">
      <c r="A485" s="21"/>
      <c r="B485" s="80"/>
      <c r="C485" s="81"/>
      <c r="D485" s="82"/>
      <c r="E485" s="83"/>
      <c r="F485" s="83"/>
      <c r="G485" s="84"/>
      <c r="H485" s="85"/>
      <c r="I485" s="21"/>
      <c r="J485" s="39" t="str">
        <f t="shared" si="77"/>
        <v/>
      </c>
      <c r="K485" s="21"/>
      <c r="O485" s="25" t="str">
        <f t="shared" si="78"/>
        <v/>
      </c>
      <c r="P485" s="25" t="str">
        <f t="shared" si="79"/>
        <v/>
      </c>
      <c r="Q485" s="25" t="str">
        <f t="shared" si="80"/>
        <v/>
      </c>
      <c r="R485" s="25" t="str">
        <f>IF(COUNTIF($Q$11:$Q485, $Q485)&gt;1, "", $Q485)</f>
        <v/>
      </c>
      <c r="S485" s="58" t="str">
        <f t="shared" si="81"/>
        <v/>
      </c>
      <c r="T485" s="61" t="str">
        <f t="shared" si="82"/>
        <v/>
      </c>
      <c r="U485" s="58" t="str">
        <f t="shared" si="83"/>
        <v/>
      </c>
      <c r="W485" s="25" t="str">
        <f>IF(OR($P485="", NOT($U485="")), "", IF(COUNTIF($P$11:$P485, $P485)&gt;1, "", "X"))</f>
        <v/>
      </c>
      <c r="X485" s="25" t="str">
        <f t="shared" si="84"/>
        <v/>
      </c>
      <c r="Z485" s="25" t="str">
        <f t="shared" si="85"/>
        <v/>
      </c>
      <c r="AB485" s="25" t="str">
        <f>IF($B485="", "", IF(AND($B485&gt;='Client Report'!$BA$3, $B485&lt;='Client Report'!$BA$4), "X", ""))</f>
        <v/>
      </c>
      <c r="AC485" s="25" t="str">
        <f>IF($O485="", "", IF('Client Report'!$AG$3="", "X", IF(Expenses!$C485='Client Report'!$AG$3, "X", "")))</f>
        <v/>
      </c>
      <c r="AD485" s="66" t="str">
        <f t="shared" si="86"/>
        <v/>
      </c>
      <c r="AE485" s="25" t="str">
        <f>IF($AD485="", "", COUNTIF($AD$11:$AD$2510, "&lt;"&amp;$AD485)+1+COUNTIF($AD$11:$AD485, $AD485)-1)</f>
        <v/>
      </c>
      <c r="AF485" s="25" t="str">
        <f t="shared" si="87"/>
        <v/>
      </c>
    </row>
    <row r="486" spans="1:32" x14ac:dyDescent="0.25">
      <c r="A486" s="21"/>
      <c r="B486" s="80"/>
      <c r="C486" s="81"/>
      <c r="D486" s="82"/>
      <c r="E486" s="83"/>
      <c r="F486" s="83"/>
      <c r="G486" s="84"/>
      <c r="H486" s="85"/>
      <c r="I486" s="21"/>
      <c r="J486" s="39" t="str">
        <f t="shared" si="77"/>
        <v/>
      </c>
      <c r="K486" s="21"/>
      <c r="O486" s="25" t="str">
        <f t="shared" si="78"/>
        <v/>
      </c>
      <c r="P486" s="25" t="str">
        <f t="shared" si="79"/>
        <v/>
      </c>
      <c r="Q486" s="25" t="str">
        <f t="shared" si="80"/>
        <v/>
      </c>
      <c r="R486" s="25" t="str">
        <f>IF(COUNTIF($Q$11:$Q486, $Q486)&gt;1, "", $Q486)</f>
        <v/>
      </c>
      <c r="S486" s="58" t="str">
        <f t="shared" si="81"/>
        <v/>
      </c>
      <c r="T486" s="61" t="str">
        <f t="shared" si="82"/>
        <v/>
      </c>
      <c r="U486" s="58" t="str">
        <f t="shared" si="83"/>
        <v/>
      </c>
      <c r="W486" s="25" t="str">
        <f>IF(OR($P486="", NOT($U486="")), "", IF(COUNTIF($P$11:$P486, $P486)&gt;1, "", "X"))</f>
        <v/>
      </c>
      <c r="X486" s="25" t="str">
        <f t="shared" si="84"/>
        <v/>
      </c>
      <c r="Z486" s="25" t="str">
        <f t="shared" si="85"/>
        <v/>
      </c>
      <c r="AB486" s="25" t="str">
        <f>IF($B486="", "", IF(AND($B486&gt;='Client Report'!$BA$3, $B486&lt;='Client Report'!$BA$4), "X", ""))</f>
        <v/>
      </c>
      <c r="AC486" s="25" t="str">
        <f>IF($O486="", "", IF('Client Report'!$AG$3="", "X", IF(Expenses!$C486='Client Report'!$AG$3, "X", "")))</f>
        <v/>
      </c>
      <c r="AD486" s="66" t="str">
        <f t="shared" si="86"/>
        <v/>
      </c>
      <c r="AE486" s="25" t="str">
        <f>IF($AD486="", "", COUNTIF($AD$11:$AD$2510, "&lt;"&amp;$AD486)+1+COUNTIF($AD$11:$AD486, $AD486)-1)</f>
        <v/>
      </c>
      <c r="AF486" s="25" t="str">
        <f t="shared" si="87"/>
        <v/>
      </c>
    </row>
    <row r="487" spans="1:32" x14ac:dyDescent="0.25">
      <c r="A487" s="21"/>
      <c r="B487" s="80"/>
      <c r="C487" s="81"/>
      <c r="D487" s="82"/>
      <c r="E487" s="83"/>
      <c r="F487" s="83"/>
      <c r="G487" s="84"/>
      <c r="H487" s="85"/>
      <c r="I487" s="21"/>
      <c r="J487" s="39" t="str">
        <f t="shared" si="77"/>
        <v/>
      </c>
      <c r="K487" s="21"/>
      <c r="O487" s="25" t="str">
        <f t="shared" si="78"/>
        <v/>
      </c>
      <c r="P487" s="25" t="str">
        <f t="shared" si="79"/>
        <v/>
      </c>
      <c r="Q487" s="25" t="str">
        <f t="shared" si="80"/>
        <v/>
      </c>
      <c r="R487" s="25" t="str">
        <f>IF(COUNTIF($Q$11:$Q487, $Q487)&gt;1, "", $Q487)</f>
        <v/>
      </c>
      <c r="S487" s="58" t="str">
        <f t="shared" si="81"/>
        <v/>
      </c>
      <c r="T487" s="61" t="str">
        <f t="shared" si="82"/>
        <v/>
      </c>
      <c r="U487" s="58" t="str">
        <f t="shared" si="83"/>
        <v/>
      </c>
      <c r="W487" s="25" t="str">
        <f>IF(OR($P487="", NOT($U487="")), "", IF(COUNTIF($P$11:$P487, $P487)&gt;1, "", "X"))</f>
        <v/>
      </c>
      <c r="X487" s="25" t="str">
        <f t="shared" si="84"/>
        <v/>
      </c>
      <c r="Z487" s="25" t="str">
        <f t="shared" si="85"/>
        <v/>
      </c>
      <c r="AB487" s="25" t="str">
        <f>IF($B487="", "", IF(AND($B487&gt;='Client Report'!$BA$3, $B487&lt;='Client Report'!$BA$4), "X", ""))</f>
        <v/>
      </c>
      <c r="AC487" s="25" t="str">
        <f>IF($O487="", "", IF('Client Report'!$AG$3="", "X", IF(Expenses!$C487='Client Report'!$AG$3, "X", "")))</f>
        <v/>
      </c>
      <c r="AD487" s="66" t="str">
        <f t="shared" si="86"/>
        <v/>
      </c>
      <c r="AE487" s="25" t="str">
        <f>IF($AD487="", "", COUNTIF($AD$11:$AD$2510, "&lt;"&amp;$AD487)+1+COUNTIF($AD$11:$AD487, $AD487)-1)</f>
        <v/>
      </c>
      <c r="AF487" s="25" t="str">
        <f t="shared" si="87"/>
        <v/>
      </c>
    </row>
    <row r="488" spans="1:32" x14ac:dyDescent="0.25">
      <c r="A488" s="21"/>
      <c r="B488" s="80"/>
      <c r="C488" s="81"/>
      <c r="D488" s="82"/>
      <c r="E488" s="83"/>
      <c r="F488" s="83"/>
      <c r="G488" s="84"/>
      <c r="H488" s="85"/>
      <c r="I488" s="21"/>
      <c r="J488" s="39" t="str">
        <f t="shared" si="77"/>
        <v/>
      </c>
      <c r="K488" s="21"/>
      <c r="O488" s="25" t="str">
        <f t="shared" si="78"/>
        <v/>
      </c>
      <c r="P488" s="25" t="str">
        <f t="shared" si="79"/>
        <v/>
      </c>
      <c r="Q488" s="25" t="str">
        <f t="shared" si="80"/>
        <v/>
      </c>
      <c r="R488" s="25" t="str">
        <f>IF(COUNTIF($Q$11:$Q488, $Q488)&gt;1, "", $Q488)</f>
        <v/>
      </c>
      <c r="S488" s="58" t="str">
        <f t="shared" si="81"/>
        <v/>
      </c>
      <c r="T488" s="61" t="str">
        <f t="shared" si="82"/>
        <v/>
      </c>
      <c r="U488" s="58" t="str">
        <f t="shared" si="83"/>
        <v/>
      </c>
      <c r="W488" s="25" t="str">
        <f>IF(OR($P488="", NOT($U488="")), "", IF(COUNTIF($P$11:$P488, $P488)&gt;1, "", "X"))</f>
        <v/>
      </c>
      <c r="X488" s="25" t="str">
        <f t="shared" si="84"/>
        <v/>
      </c>
      <c r="Z488" s="25" t="str">
        <f t="shared" si="85"/>
        <v/>
      </c>
      <c r="AB488" s="25" t="str">
        <f>IF($B488="", "", IF(AND($B488&gt;='Client Report'!$BA$3, $B488&lt;='Client Report'!$BA$4), "X", ""))</f>
        <v/>
      </c>
      <c r="AC488" s="25" t="str">
        <f>IF($O488="", "", IF('Client Report'!$AG$3="", "X", IF(Expenses!$C488='Client Report'!$AG$3, "X", "")))</f>
        <v/>
      </c>
      <c r="AD488" s="66" t="str">
        <f t="shared" si="86"/>
        <v/>
      </c>
      <c r="AE488" s="25" t="str">
        <f>IF($AD488="", "", COUNTIF($AD$11:$AD$2510, "&lt;"&amp;$AD488)+1+COUNTIF($AD$11:$AD488, $AD488)-1)</f>
        <v/>
      </c>
      <c r="AF488" s="25" t="str">
        <f t="shared" si="87"/>
        <v/>
      </c>
    </row>
    <row r="489" spans="1:32" x14ac:dyDescent="0.25">
      <c r="A489" s="21"/>
      <c r="B489" s="80"/>
      <c r="C489" s="81"/>
      <c r="D489" s="82"/>
      <c r="E489" s="83"/>
      <c r="F489" s="83"/>
      <c r="G489" s="84"/>
      <c r="H489" s="85"/>
      <c r="I489" s="21"/>
      <c r="J489" s="39" t="str">
        <f t="shared" si="77"/>
        <v/>
      </c>
      <c r="K489" s="21"/>
      <c r="O489" s="25" t="str">
        <f t="shared" si="78"/>
        <v/>
      </c>
      <c r="P489" s="25" t="str">
        <f t="shared" si="79"/>
        <v/>
      </c>
      <c r="Q489" s="25" t="str">
        <f t="shared" si="80"/>
        <v/>
      </c>
      <c r="R489" s="25" t="str">
        <f>IF(COUNTIF($Q$11:$Q489, $Q489)&gt;1, "", $Q489)</f>
        <v/>
      </c>
      <c r="S489" s="58" t="str">
        <f t="shared" si="81"/>
        <v/>
      </c>
      <c r="T489" s="61" t="str">
        <f t="shared" si="82"/>
        <v/>
      </c>
      <c r="U489" s="58" t="str">
        <f t="shared" si="83"/>
        <v/>
      </c>
      <c r="W489" s="25" t="str">
        <f>IF(OR($P489="", NOT($U489="")), "", IF(COUNTIF($P$11:$P489, $P489)&gt;1, "", "X"))</f>
        <v/>
      </c>
      <c r="X489" s="25" t="str">
        <f t="shared" si="84"/>
        <v/>
      </c>
      <c r="Z489" s="25" t="str">
        <f t="shared" si="85"/>
        <v/>
      </c>
      <c r="AB489" s="25" t="str">
        <f>IF($B489="", "", IF(AND($B489&gt;='Client Report'!$BA$3, $B489&lt;='Client Report'!$BA$4), "X", ""))</f>
        <v/>
      </c>
      <c r="AC489" s="25" t="str">
        <f>IF($O489="", "", IF('Client Report'!$AG$3="", "X", IF(Expenses!$C489='Client Report'!$AG$3, "X", "")))</f>
        <v/>
      </c>
      <c r="AD489" s="66" t="str">
        <f t="shared" si="86"/>
        <v/>
      </c>
      <c r="AE489" s="25" t="str">
        <f>IF($AD489="", "", COUNTIF($AD$11:$AD$2510, "&lt;"&amp;$AD489)+1+COUNTIF($AD$11:$AD489, $AD489)-1)</f>
        <v/>
      </c>
      <c r="AF489" s="25" t="str">
        <f t="shared" si="87"/>
        <v/>
      </c>
    </row>
    <row r="490" spans="1:32" x14ac:dyDescent="0.25">
      <c r="A490" s="21"/>
      <c r="B490" s="80"/>
      <c r="C490" s="81"/>
      <c r="D490" s="82"/>
      <c r="E490" s="83"/>
      <c r="F490" s="83"/>
      <c r="G490" s="84"/>
      <c r="H490" s="85"/>
      <c r="I490" s="21"/>
      <c r="J490" s="39" t="str">
        <f t="shared" si="77"/>
        <v/>
      </c>
      <c r="K490" s="21"/>
      <c r="O490" s="25" t="str">
        <f t="shared" si="78"/>
        <v/>
      </c>
      <c r="P490" s="25" t="str">
        <f t="shared" si="79"/>
        <v/>
      </c>
      <c r="Q490" s="25" t="str">
        <f t="shared" si="80"/>
        <v/>
      </c>
      <c r="R490" s="25" t="str">
        <f>IF(COUNTIF($Q$11:$Q490, $Q490)&gt;1, "", $Q490)</f>
        <v/>
      </c>
      <c r="S490" s="58" t="str">
        <f t="shared" si="81"/>
        <v/>
      </c>
      <c r="T490" s="61" t="str">
        <f t="shared" si="82"/>
        <v/>
      </c>
      <c r="U490" s="58" t="str">
        <f t="shared" si="83"/>
        <v/>
      </c>
      <c r="W490" s="25" t="str">
        <f>IF(OR($P490="", NOT($U490="")), "", IF(COUNTIF($P$11:$P490, $P490)&gt;1, "", "X"))</f>
        <v/>
      </c>
      <c r="X490" s="25" t="str">
        <f t="shared" si="84"/>
        <v/>
      </c>
      <c r="Z490" s="25" t="str">
        <f t="shared" si="85"/>
        <v/>
      </c>
      <c r="AB490" s="25" t="str">
        <f>IF($B490="", "", IF(AND($B490&gt;='Client Report'!$BA$3, $B490&lt;='Client Report'!$BA$4), "X", ""))</f>
        <v/>
      </c>
      <c r="AC490" s="25" t="str">
        <f>IF($O490="", "", IF('Client Report'!$AG$3="", "X", IF(Expenses!$C490='Client Report'!$AG$3, "X", "")))</f>
        <v/>
      </c>
      <c r="AD490" s="66" t="str">
        <f t="shared" si="86"/>
        <v/>
      </c>
      <c r="AE490" s="25" t="str">
        <f>IF($AD490="", "", COUNTIF($AD$11:$AD$2510, "&lt;"&amp;$AD490)+1+COUNTIF($AD$11:$AD490, $AD490)-1)</f>
        <v/>
      </c>
      <c r="AF490" s="25" t="str">
        <f t="shared" si="87"/>
        <v/>
      </c>
    </row>
    <row r="491" spans="1:32" x14ac:dyDescent="0.25">
      <c r="A491" s="21"/>
      <c r="B491" s="80"/>
      <c r="C491" s="81"/>
      <c r="D491" s="82"/>
      <c r="E491" s="83"/>
      <c r="F491" s="83"/>
      <c r="G491" s="84"/>
      <c r="H491" s="85"/>
      <c r="I491" s="21"/>
      <c r="J491" s="39" t="str">
        <f t="shared" si="77"/>
        <v/>
      </c>
      <c r="K491" s="21"/>
      <c r="O491" s="25" t="str">
        <f t="shared" si="78"/>
        <v/>
      </c>
      <c r="P491" s="25" t="str">
        <f t="shared" si="79"/>
        <v/>
      </c>
      <c r="Q491" s="25" t="str">
        <f t="shared" si="80"/>
        <v/>
      </c>
      <c r="R491" s="25" t="str">
        <f>IF(COUNTIF($Q$11:$Q491, $Q491)&gt;1, "", $Q491)</f>
        <v/>
      </c>
      <c r="S491" s="58" t="str">
        <f t="shared" si="81"/>
        <v/>
      </c>
      <c r="T491" s="61" t="str">
        <f t="shared" si="82"/>
        <v/>
      </c>
      <c r="U491" s="58" t="str">
        <f t="shared" si="83"/>
        <v/>
      </c>
      <c r="W491" s="25" t="str">
        <f>IF(OR($P491="", NOT($U491="")), "", IF(COUNTIF($P$11:$P491, $P491)&gt;1, "", "X"))</f>
        <v/>
      </c>
      <c r="X491" s="25" t="str">
        <f t="shared" si="84"/>
        <v/>
      </c>
      <c r="Z491" s="25" t="str">
        <f t="shared" si="85"/>
        <v/>
      </c>
      <c r="AB491" s="25" t="str">
        <f>IF($B491="", "", IF(AND($B491&gt;='Client Report'!$BA$3, $B491&lt;='Client Report'!$BA$4), "X", ""))</f>
        <v/>
      </c>
      <c r="AC491" s="25" t="str">
        <f>IF($O491="", "", IF('Client Report'!$AG$3="", "X", IF(Expenses!$C491='Client Report'!$AG$3, "X", "")))</f>
        <v/>
      </c>
      <c r="AD491" s="66" t="str">
        <f t="shared" si="86"/>
        <v/>
      </c>
      <c r="AE491" s="25" t="str">
        <f>IF($AD491="", "", COUNTIF($AD$11:$AD$2510, "&lt;"&amp;$AD491)+1+COUNTIF($AD$11:$AD491, $AD491)-1)</f>
        <v/>
      </c>
      <c r="AF491" s="25" t="str">
        <f t="shared" si="87"/>
        <v/>
      </c>
    </row>
    <row r="492" spans="1:32" x14ac:dyDescent="0.25">
      <c r="A492" s="21"/>
      <c r="B492" s="80"/>
      <c r="C492" s="81"/>
      <c r="D492" s="82"/>
      <c r="E492" s="83"/>
      <c r="F492" s="83"/>
      <c r="G492" s="84"/>
      <c r="H492" s="85"/>
      <c r="I492" s="21"/>
      <c r="J492" s="39" t="str">
        <f t="shared" si="77"/>
        <v/>
      </c>
      <c r="K492" s="21"/>
      <c r="O492" s="25" t="str">
        <f t="shared" si="78"/>
        <v/>
      </c>
      <c r="P492" s="25" t="str">
        <f t="shared" si="79"/>
        <v/>
      </c>
      <c r="Q492" s="25" t="str">
        <f t="shared" si="80"/>
        <v/>
      </c>
      <c r="R492" s="25" t="str">
        <f>IF(COUNTIF($Q$11:$Q492, $Q492)&gt;1, "", $Q492)</f>
        <v/>
      </c>
      <c r="S492" s="58" t="str">
        <f t="shared" si="81"/>
        <v/>
      </c>
      <c r="T492" s="61" t="str">
        <f t="shared" si="82"/>
        <v/>
      </c>
      <c r="U492" s="58" t="str">
        <f t="shared" si="83"/>
        <v/>
      </c>
      <c r="W492" s="25" t="str">
        <f>IF(OR($P492="", NOT($U492="")), "", IF(COUNTIF($P$11:$P492, $P492)&gt;1, "", "X"))</f>
        <v/>
      </c>
      <c r="X492" s="25" t="str">
        <f t="shared" si="84"/>
        <v/>
      </c>
      <c r="Z492" s="25" t="str">
        <f t="shared" si="85"/>
        <v/>
      </c>
      <c r="AB492" s="25" t="str">
        <f>IF($B492="", "", IF(AND($B492&gt;='Client Report'!$BA$3, $B492&lt;='Client Report'!$BA$4), "X", ""))</f>
        <v/>
      </c>
      <c r="AC492" s="25" t="str">
        <f>IF($O492="", "", IF('Client Report'!$AG$3="", "X", IF(Expenses!$C492='Client Report'!$AG$3, "X", "")))</f>
        <v/>
      </c>
      <c r="AD492" s="66" t="str">
        <f t="shared" si="86"/>
        <v/>
      </c>
      <c r="AE492" s="25" t="str">
        <f>IF($AD492="", "", COUNTIF($AD$11:$AD$2510, "&lt;"&amp;$AD492)+1+COUNTIF($AD$11:$AD492, $AD492)-1)</f>
        <v/>
      </c>
      <c r="AF492" s="25" t="str">
        <f t="shared" si="87"/>
        <v/>
      </c>
    </row>
    <row r="493" spans="1:32" x14ac:dyDescent="0.25">
      <c r="A493" s="21"/>
      <c r="B493" s="80"/>
      <c r="C493" s="81"/>
      <c r="D493" s="82"/>
      <c r="E493" s="83"/>
      <c r="F493" s="83"/>
      <c r="G493" s="84"/>
      <c r="H493" s="85"/>
      <c r="I493" s="21"/>
      <c r="J493" s="39" t="str">
        <f t="shared" si="77"/>
        <v/>
      </c>
      <c r="K493" s="21"/>
      <c r="O493" s="25" t="str">
        <f t="shared" si="78"/>
        <v/>
      </c>
      <c r="P493" s="25" t="str">
        <f t="shared" si="79"/>
        <v/>
      </c>
      <c r="Q493" s="25" t="str">
        <f t="shared" si="80"/>
        <v/>
      </c>
      <c r="R493" s="25" t="str">
        <f>IF(COUNTIF($Q$11:$Q493, $Q493)&gt;1, "", $Q493)</f>
        <v/>
      </c>
      <c r="S493" s="58" t="str">
        <f t="shared" si="81"/>
        <v/>
      </c>
      <c r="T493" s="61" t="str">
        <f t="shared" si="82"/>
        <v/>
      </c>
      <c r="U493" s="58" t="str">
        <f t="shared" si="83"/>
        <v/>
      </c>
      <c r="W493" s="25" t="str">
        <f>IF(OR($P493="", NOT($U493="")), "", IF(COUNTIF($P$11:$P493, $P493)&gt;1, "", "X"))</f>
        <v/>
      </c>
      <c r="X493" s="25" t="str">
        <f t="shared" si="84"/>
        <v/>
      </c>
      <c r="Z493" s="25" t="str">
        <f t="shared" si="85"/>
        <v/>
      </c>
      <c r="AB493" s="25" t="str">
        <f>IF($B493="", "", IF(AND($B493&gt;='Client Report'!$BA$3, $B493&lt;='Client Report'!$BA$4), "X", ""))</f>
        <v/>
      </c>
      <c r="AC493" s="25" t="str">
        <f>IF($O493="", "", IF('Client Report'!$AG$3="", "X", IF(Expenses!$C493='Client Report'!$AG$3, "X", "")))</f>
        <v/>
      </c>
      <c r="AD493" s="66" t="str">
        <f t="shared" si="86"/>
        <v/>
      </c>
      <c r="AE493" s="25" t="str">
        <f>IF($AD493="", "", COUNTIF($AD$11:$AD$2510, "&lt;"&amp;$AD493)+1+COUNTIF($AD$11:$AD493, $AD493)-1)</f>
        <v/>
      </c>
      <c r="AF493" s="25" t="str">
        <f t="shared" si="87"/>
        <v/>
      </c>
    </row>
    <row r="494" spans="1:32" x14ac:dyDescent="0.25">
      <c r="A494" s="21"/>
      <c r="B494" s="80"/>
      <c r="C494" s="81"/>
      <c r="D494" s="82"/>
      <c r="E494" s="83"/>
      <c r="F494" s="83"/>
      <c r="G494" s="84"/>
      <c r="H494" s="85"/>
      <c r="I494" s="21"/>
      <c r="J494" s="39" t="str">
        <f t="shared" si="77"/>
        <v/>
      </c>
      <c r="K494" s="21"/>
      <c r="O494" s="25" t="str">
        <f t="shared" si="78"/>
        <v/>
      </c>
      <c r="P494" s="25" t="str">
        <f t="shared" si="79"/>
        <v/>
      </c>
      <c r="Q494" s="25" t="str">
        <f t="shared" si="80"/>
        <v/>
      </c>
      <c r="R494" s="25" t="str">
        <f>IF(COUNTIF($Q$11:$Q494, $Q494)&gt;1, "", $Q494)</f>
        <v/>
      </c>
      <c r="S494" s="58" t="str">
        <f t="shared" si="81"/>
        <v/>
      </c>
      <c r="T494" s="61" t="str">
        <f t="shared" si="82"/>
        <v/>
      </c>
      <c r="U494" s="58" t="str">
        <f t="shared" si="83"/>
        <v/>
      </c>
      <c r="W494" s="25" t="str">
        <f>IF(OR($P494="", NOT($U494="")), "", IF(COUNTIF($P$11:$P494, $P494)&gt;1, "", "X"))</f>
        <v/>
      </c>
      <c r="X494" s="25" t="str">
        <f t="shared" si="84"/>
        <v/>
      </c>
      <c r="Z494" s="25" t="str">
        <f t="shared" si="85"/>
        <v/>
      </c>
      <c r="AB494" s="25" t="str">
        <f>IF($B494="", "", IF(AND($B494&gt;='Client Report'!$BA$3, $B494&lt;='Client Report'!$BA$4), "X", ""))</f>
        <v/>
      </c>
      <c r="AC494" s="25" t="str">
        <f>IF($O494="", "", IF('Client Report'!$AG$3="", "X", IF(Expenses!$C494='Client Report'!$AG$3, "X", "")))</f>
        <v/>
      </c>
      <c r="AD494" s="66" t="str">
        <f t="shared" si="86"/>
        <v/>
      </c>
      <c r="AE494" s="25" t="str">
        <f>IF($AD494="", "", COUNTIF($AD$11:$AD$2510, "&lt;"&amp;$AD494)+1+COUNTIF($AD$11:$AD494, $AD494)-1)</f>
        <v/>
      </c>
      <c r="AF494" s="25" t="str">
        <f t="shared" si="87"/>
        <v/>
      </c>
    </row>
    <row r="495" spans="1:32" x14ac:dyDescent="0.25">
      <c r="A495" s="21"/>
      <c r="B495" s="80"/>
      <c r="C495" s="81"/>
      <c r="D495" s="82"/>
      <c r="E495" s="83"/>
      <c r="F495" s="83"/>
      <c r="G495" s="84"/>
      <c r="H495" s="85"/>
      <c r="I495" s="21"/>
      <c r="J495" s="39" t="str">
        <f t="shared" si="77"/>
        <v/>
      </c>
      <c r="K495" s="21"/>
      <c r="O495" s="25" t="str">
        <f t="shared" si="78"/>
        <v/>
      </c>
      <c r="P495" s="25" t="str">
        <f t="shared" si="79"/>
        <v/>
      </c>
      <c r="Q495" s="25" t="str">
        <f t="shared" si="80"/>
        <v/>
      </c>
      <c r="R495" s="25" t="str">
        <f>IF(COUNTIF($Q$11:$Q495, $Q495)&gt;1, "", $Q495)</f>
        <v/>
      </c>
      <c r="S495" s="58" t="str">
        <f t="shared" si="81"/>
        <v/>
      </c>
      <c r="T495" s="61" t="str">
        <f t="shared" si="82"/>
        <v/>
      </c>
      <c r="U495" s="58" t="str">
        <f t="shared" si="83"/>
        <v/>
      </c>
      <c r="W495" s="25" t="str">
        <f>IF(OR($P495="", NOT($U495="")), "", IF(COUNTIF($P$11:$P495, $P495)&gt;1, "", "X"))</f>
        <v/>
      </c>
      <c r="X495" s="25" t="str">
        <f t="shared" si="84"/>
        <v/>
      </c>
      <c r="Z495" s="25" t="str">
        <f t="shared" si="85"/>
        <v/>
      </c>
      <c r="AB495" s="25" t="str">
        <f>IF($B495="", "", IF(AND($B495&gt;='Client Report'!$BA$3, $B495&lt;='Client Report'!$BA$4), "X", ""))</f>
        <v/>
      </c>
      <c r="AC495" s="25" t="str">
        <f>IF($O495="", "", IF('Client Report'!$AG$3="", "X", IF(Expenses!$C495='Client Report'!$AG$3, "X", "")))</f>
        <v/>
      </c>
      <c r="AD495" s="66" t="str">
        <f t="shared" si="86"/>
        <v/>
      </c>
      <c r="AE495" s="25" t="str">
        <f>IF($AD495="", "", COUNTIF($AD$11:$AD$2510, "&lt;"&amp;$AD495)+1+COUNTIF($AD$11:$AD495, $AD495)-1)</f>
        <v/>
      </c>
      <c r="AF495" s="25" t="str">
        <f t="shared" si="87"/>
        <v/>
      </c>
    </row>
    <row r="496" spans="1:32" x14ac:dyDescent="0.25">
      <c r="A496" s="21"/>
      <c r="B496" s="80"/>
      <c r="C496" s="81"/>
      <c r="D496" s="82"/>
      <c r="E496" s="83"/>
      <c r="F496" s="83"/>
      <c r="G496" s="84"/>
      <c r="H496" s="85"/>
      <c r="I496" s="21"/>
      <c r="J496" s="39" t="str">
        <f t="shared" si="77"/>
        <v/>
      </c>
      <c r="K496" s="21"/>
      <c r="O496" s="25" t="str">
        <f t="shared" si="78"/>
        <v/>
      </c>
      <c r="P496" s="25" t="str">
        <f t="shared" si="79"/>
        <v/>
      </c>
      <c r="Q496" s="25" t="str">
        <f t="shared" si="80"/>
        <v/>
      </c>
      <c r="R496" s="25" t="str">
        <f>IF(COUNTIF($Q$11:$Q496, $Q496)&gt;1, "", $Q496)</f>
        <v/>
      </c>
      <c r="S496" s="58" t="str">
        <f t="shared" si="81"/>
        <v/>
      </c>
      <c r="T496" s="61" t="str">
        <f t="shared" si="82"/>
        <v/>
      </c>
      <c r="U496" s="58" t="str">
        <f t="shared" si="83"/>
        <v/>
      </c>
      <c r="W496" s="25" t="str">
        <f>IF(OR($P496="", NOT($U496="")), "", IF(COUNTIF($P$11:$P496, $P496)&gt;1, "", "X"))</f>
        <v/>
      </c>
      <c r="X496" s="25" t="str">
        <f t="shared" si="84"/>
        <v/>
      </c>
      <c r="Z496" s="25" t="str">
        <f t="shared" si="85"/>
        <v/>
      </c>
      <c r="AB496" s="25" t="str">
        <f>IF($B496="", "", IF(AND($B496&gt;='Client Report'!$BA$3, $B496&lt;='Client Report'!$BA$4), "X", ""))</f>
        <v/>
      </c>
      <c r="AC496" s="25" t="str">
        <f>IF($O496="", "", IF('Client Report'!$AG$3="", "X", IF(Expenses!$C496='Client Report'!$AG$3, "X", "")))</f>
        <v/>
      </c>
      <c r="AD496" s="66" t="str">
        <f t="shared" si="86"/>
        <v/>
      </c>
      <c r="AE496" s="25" t="str">
        <f>IF($AD496="", "", COUNTIF($AD$11:$AD$2510, "&lt;"&amp;$AD496)+1+COUNTIF($AD$11:$AD496, $AD496)-1)</f>
        <v/>
      </c>
      <c r="AF496" s="25" t="str">
        <f t="shared" si="87"/>
        <v/>
      </c>
    </row>
    <row r="497" spans="1:32" x14ac:dyDescent="0.25">
      <c r="A497" s="21"/>
      <c r="B497" s="80"/>
      <c r="C497" s="81"/>
      <c r="D497" s="82"/>
      <c r="E497" s="83"/>
      <c r="F497" s="83"/>
      <c r="G497" s="84"/>
      <c r="H497" s="85"/>
      <c r="I497" s="21"/>
      <c r="J497" s="39" t="str">
        <f t="shared" si="77"/>
        <v/>
      </c>
      <c r="K497" s="21"/>
      <c r="O497" s="25" t="str">
        <f t="shared" si="78"/>
        <v/>
      </c>
      <c r="P497" s="25" t="str">
        <f t="shared" si="79"/>
        <v/>
      </c>
      <c r="Q497" s="25" t="str">
        <f t="shared" si="80"/>
        <v/>
      </c>
      <c r="R497" s="25" t="str">
        <f>IF(COUNTIF($Q$11:$Q497, $Q497)&gt;1, "", $Q497)</f>
        <v/>
      </c>
      <c r="S497" s="58" t="str">
        <f t="shared" si="81"/>
        <v/>
      </c>
      <c r="T497" s="61" t="str">
        <f t="shared" si="82"/>
        <v/>
      </c>
      <c r="U497" s="58" t="str">
        <f t="shared" si="83"/>
        <v/>
      </c>
      <c r="W497" s="25" t="str">
        <f>IF(OR($P497="", NOT($U497="")), "", IF(COUNTIF($P$11:$P497, $P497)&gt;1, "", "X"))</f>
        <v/>
      </c>
      <c r="X497" s="25" t="str">
        <f t="shared" si="84"/>
        <v/>
      </c>
      <c r="Z497" s="25" t="str">
        <f t="shared" si="85"/>
        <v/>
      </c>
      <c r="AB497" s="25" t="str">
        <f>IF($B497="", "", IF(AND($B497&gt;='Client Report'!$BA$3, $B497&lt;='Client Report'!$BA$4), "X", ""))</f>
        <v/>
      </c>
      <c r="AC497" s="25" t="str">
        <f>IF($O497="", "", IF('Client Report'!$AG$3="", "X", IF(Expenses!$C497='Client Report'!$AG$3, "X", "")))</f>
        <v/>
      </c>
      <c r="AD497" s="66" t="str">
        <f t="shared" si="86"/>
        <v/>
      </c>
      <c r="AE497" s="25" t="str">
        <f>IF($AD497="", "", COUNTIF($AD$11:$AD$2510, "&lt;"&amp;$AD497)+1+COUNTIF($AD$11:$AD497, $AD497)-1)</f>
        <v/>
      </c>
      <c r="AF497" s="25" t="str">
        <f t="shared" si="87"/>
        <v/>
      </c>
    </row>
    <row r="498" spans="1:32" x14ac:dyDescent="0.25">
      <c r="A498" s="21"/>
      <c r="B498" s="80"/>
      <c r="C498" s="81"/>
      <c r="D498" s="82"/>
      <c r="E498" s="83"/>
      <c r="F498" s="83"/>
      <c r="G498" s="84"/>
      <c r="H498" s="85"/>
      <c r="I498" s="21"/>
      <c r="J498" s="39" t="str">
        <f t="shared" si="77"/>
        <v/>
      </c>
      <c r="K498" s="21"/>
      <c r="O498" s="25" t="str">
        <f t="shared" si="78"/>
        <v/>
      </c>
      <c r="P498" s="25" t="str">
        <f t="shared" si="79"/>
        <v/>
      </c>
      <c r="Q498" s="25" t="str">
        <f t="shared" si="80"/>
        <v/>
      </c>
      <c r="R498" s="25" t="str">
        <f>IF(COUNTIF($Q$11:$Q498, $Q498)&gt;1, "", $Q498)</f>
        <v/>
      </c>
      <c r="S498" s="58" t="str">
        <f t="shared" si="81"/>
        <v/>
      </c>
      <c r="T498" s="61" t="str">
        <f t="shared" si="82"/>
        <v/>
      </c>
      <c r="U498" s="58" t="str">
        <f t="shared" si="83"/>
        <v/>
      </c>
      <c r="W498" s="25" t="str">
        <f>IF(OR($P498="", NOT($U498="")), "", IF(COUNTIF($P$11:$P498, $P498)&gt;1, "", "X"))</f>
        <v/>
      </c>
      <c r="X498" s="25" t="str">
        <f t="shared" si="84"/>
        <v/>
      </c>
      <c r="Z498" s="25" t="str">
        <f t="shared" si="85"/>
        <v/>
      </c>
      <c r="AB498" s="25" t="str">
        <f>IF($B498="", "", IF(AND($B498&gt;='Client Report'!$BA$3, $B498&lt;='Client Report'!$BA$4), "X", ""))</f>
        <v/>
      </c>
      <c r="AC498" s="25" t="str">
        <f>IF($O498="", "", IF('Client Report'!$AG$3="", "X", IF(Expenses!$C498='Client Report'!$AG$3, "X", "")))</f>
        <v/>
      </c>
      <c r="AD498" s="66" t="str">
        <f t="shared" si="86"/>
        <v/>
      </c>
      <c r="AE498" s="25" t="str">
        <f>IF($AD498="", "", COUNTIF($AD$11:$AD$2510, "&lt;"&amp;$AD498)+1+COUNTIF($AD$11:$AD498, $AD498)-1)</f>
        <v/>
      </c>
      <c r="AF498" s="25" t="str">
        <f t="shared" si="87"/>
        <v/>
      </c>
    </row>
    <row r="499" spans="1:32" x14ac:dyDescent="0.25">
      <c r="A499" s="21"/>
      <c r="B499" s="80"/>
      <c r="C499" s="81"/>
      <c r="D499" s="82"/>
      <c r="E499" s="83"/>
      <c r="F499" s="83"/>
      <c r="G499" s="84"/>
      <c r="H499" s="85"/>
      <c r="I499" s="21"/>
      <c r="J499" s="39" t="str">
        <f t="shared" si="77"/>
        <v/>
      </c>
      <c r="K499" s="21"/>
      <c r="O499" s="25" t="str">
        <f t="shared" si="78"/>
        <v/>
      </c>
      <c r="P499" s="25" t="str">
        <f t="shared" si="79"/>
        <v/>
      </c>
      <c r="Q499" s="25" t="str">
        <f t="shared" si="80"/>
        <v/>
      </c>
      <c r="R499" s="25" t="str">
        <f>IF(COUNTIF($Q$11:$Q499, $Q499)&gt;1, "", $Q499)</f>
        <v/>
      </c>
      <c r="S499" s="58" t="str">
        <f t="shared" si="81"/>
        <v/>
      </c>
      <c r="T499" s="61" t="str">
        <f t="shared" si="82"/>
        <v/>
      </c>
      <c r="U499" s="58" t="str">
        <f t="shared" si="83"/>
        <v/>
      </c>
      <c r="W499" s="25" t="str">
        <f>IF(OR($P499="", NOT($U499="")), "", IF(COUNTIF($P$11:$P499, $P499)&gt;1, "", "X"))</f>
        <v/>
      </c>
      <c r="X499" s="25" t="str">
        <f t="shared" si="84"/>
        <v/>
      </c>
      <c r="Z499" s="25" t="str">
        <f t="shared" si="85"/>
        <v/>
      </c>
      <c r="AB499" s="25" t="str">
        <f>IF($B499="", "", IF(AND($B499&gt;='Client Report'!$BA$3, $B499&lt;='Client Report'!$BA$4), "X", ""))</f>
        <v/>
      </c>
      <c r="AC499" s="25" t="str">
        <f>IF($O499="", "", IF('Client Report'!$AG$3="", "X", IF(Expenses!$C499='Client Report'!$AG$3, "X", "")))</f>
        <v/>
      </c>
      <c r="AD499" s="66" t="str">
        <f t="shared" si="86"/>
        <v/>
      </c>
      <c r="AE499" s="25" t="str">
        <f>IF($AD499="", "", COUNTIF($AD$11:$AD$2510, "&lt;"&amp;$AD499)+1+COUNTIF($AD$11:$AD499, $AD499)-1)</f>
        <v/>
      </c>
      <c r="AF499" s="25" t="str">
        <f t="shared" si="87"/>
        <v/>
      </c>
    </row>
    <row r="500" spans="1:32" x14ac:dyDescent="0.25">
      <c r="A500" s="21"/>
      <c r="B500" s="80"/>
      <c r="C500" s="81"/>
      <c r="D500" s="82"/>
      <c r="E500" s="83"/>
      <c r="F500" s="83"/>
      <c r="G500" s="84"/>
      <c r="H500" s="85"/>
      <c r="I500" s="21"/>
      <c r="J500" s="39" t="str">
        <f t="shared" si="77"/>
        <v/>
      </c>
      <c r="K500" s="21"/>
      <c r="O500" s="25" t="str">
        <f t="shared" si="78"/>
        <v/>
      </c>
      <c r="P500" s="25" t="str">
        <f t="shared" si="79"/>
        <v/>
      </c>
      <c r="Q500" s="25" t="str">
        <f t="shared" si="80"/>
        <v/>
      </c>
      <c r="R500" s="25" t="str">
        <f>IF(COUNTIF($Q$11:$Q500, $Q500)&gt;1, "", $Q500)</f>
        <v/>
      </c>
      <c r="S500" s="58" t="str">
        <f t="shared" si="81"/>
        <v/>
      </c>
      <c r="T500" s="61" t="str">
        <f t="shared" si="82"/>
        <v/>
      </c>
      <c r="U500" s="58" t="str">
        <f t="shared" si="83"/>
        <v/>
      </c>
      <c r="W500" s="25" t="str">
        <f>IF(OR($P500="", NOT($U500="")), "", IF(COUNTIF($P$11:$P500, $P500)&gt;1, "", "X"))</f>
        <v/>
      </c>
      <c r="X500" s="25" t="str">
        <f t="shared" si="84"/>
        <v/>
      </c>
      <c r="Z500" s="25" t="str">
        <f t="shared" si="85"/>
        <v/>
      </c>
      <c r="AB500" s="25" t="str">
        <f>IF($B500="", "", IF(AND($B500&gt;='Client Report'!$BA$3, $B500&lt;='Client Report'!$BA$4), "X", ""))</f>
        <v/>
      </c>
      <c r="AC500" s="25" t="str">
        <f>IF($O500="", "", IF('Client Report'!$AG$3="", "X", IF(Expenses!$C500='Client Report'!$AG$3, "X", "")))</f>
        <v/>
      </c>
      <c r="AD500" s="66" t="str">
        <f t="shared" si="86"/>
        <v/>
      </c>
      <c r="AE500" s="25" t="str">
        <f>IF($AD500="", "", COUNTIF($AD$11:$AD$2510, "&lt;"&amp;$AD500)+1+COUNTIF($AD$11:$AD500, $AD500)-1)</f>
        <v/>
      </c>
      <c r="AF500" s="25" t="str">
        <f t="shared" si="87"/>
        <v/>
      </c>
    </row>
    <row r="501" spans="1:32" x14ac:dyDescent="0.25">
      <c r="A501" s="21"/>
      <c r="B501" s="80"/>
      <c r="C501" s="81"/>
      <c r="D501" s="82"/>
      <c r="E501" s="83"/>
      <c r="F501" s="83"/>
      <c r="G501" s="84"/>
      <c r="H501" s="85"/>
      <c r="I501" s="21"/>
      <c r="J501" s="39" t="str">
        <f t="shared" si="77"/>
        <v/>
      </c>
      <c r="K501" s="21"/>
      <c r="O501" s="25" t="str">
        <f t="shared" si="78"/>
        <v/>
      </c>
      <c r="P501" s="25" t="str">
        <f t="shared" si="79"/>
        <v/>
      </c>
      <c r="Q501" s="25" t="str">
        <f t="shared" si="80"/>
        <v/>
      </c>
      <c r="R501" s="25" t="str">
        <f>IF(COUNTIF($Q$11:$Q501, $Q501)&gt;1, "", $Q501)</f>
        <v/>
      </c>
      <c r="S501" s="58" t="str">
        <f t="shared" si="81"/>
        <v/>
      </c>
      <c r="T501" s="61" t="str">
        <f t="shared" si="82"/>
        <v/>
      </c>
      <c r="U501" s="58" t="str">
        <f t="shared" si="83"/>
        <v/>
      </c>
      <c r="W501" s="25" t="str">
        <f>IF(OR($P501="", NOT($U501="")), "", IF(COUNTIF($P$11:$P501, $P501)&gt;1, "", "X"))</f>
        <v/>
      </c>
      <c r="X501" s="25" t="str">
        <f t="shared" si="84"/>
        <v/>
      </c>
      <c r="Z501" s="25" t="str">
        <f t="shared" si="85"/>
        <v/>
      </c>
      <c r="AB501" s="25" t="str">
        <f>IF($B501="", "", IF(AND($B501&gt;='Client Report'!$BA$3, $B501&lt;='Client Report'!$BA$4), "X", ""))</f>
        <v/>
      </c>
      <c r="AC501" s="25" t="str">
        <f>IF($O501="", "", IF('Client Report'!$AG$3="", "X", IF(Expenses!$C501='Client Report'!$AG$3, "X", "")))</f>
        <v/>
      </c>
      <c r="AD501" s="66" t="str">
        <f t="shared" si="86"/>
        <v/>
      </c>
      <c r="AE501" s="25" t="str">
        <f>IF($AD501="", "", COUNTIF($AD$11:$AD$2510, "&lt;"&amp;$AD501)+1+COUNTIF($AD$11:$AD501, $AD501)-1)</f>
        <v/>
      </c>
      <c r="AF501" s="25" t="str">
        <f t="shared" si="87"/>
        <v/>
      </c>
    </row>
    <row r="502" spans="1:32" x14ac:dyDescent="0.25">
      <c r="A502" s="21"/>
      <c r="B502" s="80"/>
      <c r="C502" s="81"/>
      <c r="D502" s="82"/>
      <c r="E502" s="83"/>
      <c r="F502" s="83"/>
      <c r="G502" s="84"/>
      <c r="H502" s="85"/>
      <c r="I502" s="21"/>
      <c r="J502" s="39" t="str">
        <f t="shared" si="77"/>
        <v/>
      </c>
      <c r="K502" s="21"/>
      <c r="O502" s="25" t="str">
        <f t="shared" si="78"/>
        <v/>
      </c>
      <c r="P502" s="25" t="str">
        <f t="shared" si="79"/>
        <v/>
      </c>
      <c r="Q502" s="25" t="str">
        <f t="shared" si="80"/>
        <v/>
      </c>
      <c r="R502" s="25" t="str">
        <f>IF(COUNTIF($Q$11:$Q502, $Q502)&gt;1, "", $Q502)</f>
        <v/>
      </c>
      <c r="S502" s="58" t="str">
        <f t="shared" si="81"/>
        <v/>
      </c>
      <c r="T502" s="61" t="str">
        <f t="shared" si="82"/>
        <v/>
      </c>
      <c r="U502" s="58" t="str">
        <f t="shared" si="83"/>
        <v/>
      </c>
      <c r="W502" s="25" t="str">
        <f>IF(OR($P502="", NOT($U502="")), "", IF(COUNTIF($P$11:$P502, $P502)&gt;1, "", "X"))</f>
        <v/>
      </c>
      <c r="X502" s="25" t="str">
        <f t="shared" si="84"/>
        <v/>
      </c>
      <c r="Z502" s="25" t="str">
        <f t="shared" si="85"/>
        <v/>
      </c>
      <c r="AB502" s="25" t="str">
        <f>IF($B502="", "", IF(AND($B502&gt;='Client Report'!$BA$3, $B502&lt;='Client Report'!$BA$4), "X", ""))</f>
        <v/>
      </c>
      <c r="AC502" s="25" t="str">
        <f>IF($O502="", "", IF('Client Report'!$AG$3="", "X", IF(Expenses!$C502='Client Report'!$AG$3, "X", "")))</f>
        <v/>
      </c>
      <c r="AD502" s="66" t="str">
        <f t="shared" si="86"/>
        <v/>
      </c>
      <c r="AE502" s="25" t="str">
        <f>IF($AD502="", "", COUNTIF($AD$11:$AD$2510, "&lt;"&amp;$AD502)+1+COUNTIF($AD$11:$AD502, $AD502)-1)</f>
        <v/>
      </c>
      <c r="AF502" s="25" t="str">
        <f t="shared" si="87"/>
        <v/>
      </c>
    </row>
    <row r="503" spans="1:32" x14ac:dyDescent="0.25">
      <c r="A503" s="21"/>
      <c r="B503" s="80"/>
      <c r="C503" s="81"/>
      <c r="D503" s="82"/>
      <c r="E503" s="83"/>
      <c r="F503" s="83"/>
      <c r="G503" s="84"/>
      <c r="H503" s="85"/>
      <c r="I503" s="21"/>
      <c r="J503" s="39" t="str">
        <f t="shared" si="77"/>
        <v/>
      </c>
      <c r="K503" s="21"/>
      <c r="O503" s="25" t="str">
        <f t="shared" si="78"/>
        <v/>
      </c>
      <c r="P503" s="25" t="str">
        <f t="shared" si="79"/>
        <v/>
      </c>
      <c r="Q503" s="25" t="str">
        <f t="shared" si="80"/>
        <v/>
      </c>
      <c r="R503" s="25" t="str">
        <f>IF(COUNTIF($Q$11:$Q503, $Q503)&gt;1, "", $Q503)</f>
        <v/>
      </c>
      <c r="S503" s="58" t="str">
        <f t="shared" si="81"/>
        <v/>
      </c>
      <c r="T503" s="61" t="str">
        <f t="shared" si="82"/>
        <v/>
      </c>
      <c r="U503" s="58" t="str">
        <f t="shared" si="83"/>
        <v/>
      </c>
      <c r="W503" s="25" t="str">
        <f>IF(OR($P503="", NOT($U503="")), "", IF(COUNTIF($P$11:$P503, $P503)&gt;1, "", "X"))</f>
        <v/>
      </c>
      <c r="X503" s="25" t="str">
        <f t="shared" si="84"/>
        <v/>
      </c>
      <c r="Z503" s="25" t="str">
        <f t="shared" si="85"/>
        <v/>
      </c>
      <c r="AB503" s="25" t="str">
        <f>IF($B503="", "", IF(AND($B503&gt;='Client Report'!$BA$3, $B503&lt;='Client Report'!$BA$4), "X", ""))</f>
        <v/>
      </c>
      <c r="AC503" s="25" t="str">
        <f>IF($O503="", "", IF('Client Report'!$AG$3="", "X", IF(Expenses!$C503='Client Report'!$AG$3, "X", "")))</f>
        <v/>
      </c>
      <c r="AD503" s="66" t="str">
        <f t="shared" si="86"/>
        <v/>
      </c>
      <c r="AE503" s="25" t="str">
        <f>IF($AD503="", "", COUNTIF($AD$11:$AD$2510, "&lt;"&amp;$AD503)+1+COUNTIF($AD$11:$AD503, $AD503)-1)</f>
        <v/>
      </c>
      <c r="AF503" s="25" t="str">
        <f t="shared" si="87"/>
        <v/>
      </c>
    </row>
    <row r="504" spans="1:32" x14ac:dyDescent="0.25">
      <c r="A504" s="21"/>
      <c r="B504" s="80"/>
      <c r="C504" s="81"/>
      <c r="D504" s="82"/>
      <c r="E504" s="83"/>
      <c r="F504" s="83"/>
      <c r="G504" s="84"/>
      <c r="H504" s="85"/>
      <c r="I504" s="21"/>
      <c r="J504" s="39" t="str">
        <f t="shared" si="77"/>
        <v/>
      </c>
      <c r="K504" s="21"/>
      <c r="O504" s="25" t="str">
        <f t="shared" si="78"/>
        <v/>
      </c>
      <c r="P504" s="25" t="str">
        <f t="shared" si="79"/>
        <v/>
      </c>
      <c r="Q504" s="25" t="str">
        <f t="shared" si="80"/>
        <v/>
      </c>
      <c r="R504" s="25" t="str">
        <f>IF(COUNTIF($Q$11:$Q504, $Q504)&gt;1, "", $Q504)</f>
        <v/>
      </c>
      <c r="S504" s="58" t="str">
        <f t="shared" si="81"/>
        <v/>
      </c>
      <c r="T504" s="61" t="str">
        <f t="shared" si="82"/>
        <v/>
      </c>
      <c r="U504" s="58" t="str">
        <f t="shared" si="83"/>
        <v/>
      </c>
      <c r="W504" s="25" t="str">
        <f>IF(OR($P504="", NOT($U504="")), "", IF(COUNTIF($P$11:$P504, $P504)&gt;1, "", "X"))</f>
        <v/>
      </c>
      <c r="X504" s="25" t="str">
        <f t="shared" si="84"/>
        <v/>
      </c>
      <c r="Z504" s="25" t="str">
        <f t="shared" si="85"/>
        <v/>
      </c>
      <c r="AB504" s="25" t="str">
        <f>IF($B504="", "", IF(AND($B504&gt;='Client Report'!$BA$3, $B504&lt;='Client Report'!$BA$4), "X", ""))</f>
        <v/>
      </c>
      <c r="AC504" s="25" t="str">
        <f>IF($O504="", "", IF('Client Report'!$AG$3="", "X", IF(Expenses!$C504='Client Report'!$AG$3, "X", "")))</f>
        <v/>
      </c>
      <c r="AD504" s="66" t="str">
        <f t="shared" si="86"/>
        <v/>
      </c>
      <c r="AE504" s="25" t="str">
        <f>IF($AD504="", "", COUNTIF($AD$11:$AD$2510, "&lt;"&amp;$AD504)+1+COUNTIF($AD$11:$AD504, $AD504)-1)</f>
        <v/>
      </c>
      <c r="AF504" s="25" t="str">
        <f t="shared" si="87"/>
        <v/>
      </c>
    </row>
    <row r="505" spans="1:32" x14ac:dyDescent="0.25">
      <c r="A505" s="21"/>
      <c r="B505" s="80"/>
      <c r="C505" s="81"/>
      <c r="D505" s="82"/>
      <c r="E505" s="83"/>
      <c r="F505" s="83"/>
      <c r="G505" s="84"/>
      <c r="H505" s="85"/>
      <c r="I505" s="21"/>
      <c r="J505" s="39" t="str">
        <f t="shared" si="77"/>
        <v/>
      </c>
      <c r="K505" s="21"/>
      <c r="O505" s="25" t="str">
        <f t="shared" si="78"/>
        <v/>
      </c>
      <c r="P505" s="25" t="str">
        <f t="shared" si="79"/>
        <v/>
      </c>
      <c r="Q505" s="25" t="str">
        <f t="shared" si="80"/>
        <v/>
      </c>
      <c r="R505" s="25" t="str">
        <f>IF(COUNTIF($Q$11:$Q505, $Q505)&gt;1, "", $Q505)</f>
        <v/>
      </c>
      <c r="S505" s="58" t="str">
        <f t="shared" si="81"/>
        <v/>
      </c>
      <c r="T505" s="61" t="str">
        <f t="shared" si="82"/>
        <v/>
      </c>
      <c r="U505" s="58" t="str">
        <f t="shared" si="83"/>
        <v/>
      </c>
      <c r="W505" s="25" t="str">
        <f>IF(OR($P505="", NOT($U505="")), "", IF(COUNTIF($P$11:$P505, $P505)&gt;1, "", "X"))</f>
        <v/>
      </c>
      <c r="X505" s="25" t="str">
        <f t="shared" si="84"/>
        <v/>
      </c>
      <c r="Z505" s="25" t="str">
        <f t="shared" si="85"/>
        <v/>
      </c>
      <c r="AB505" s="25" t="str">
        <f>IF($B505="", "", IF(AND($B505&gt;='Client Report'!$BA$3, $B505&lt;='Client Report'!$BA$4), "X", ""))</f>
        <v/>
      </c>
      <c r="AC505" s="25" t="str">
        <f>IF($O505="", "", IF('Client Report'!$AG$3="", "X", IF(Expenses!$C505='Client Report'!$AG$3, "X", "")))</f>
        <v/>
      </c>
      <c r="AD505" s="66" t="str">
        <f t="shared" si="86"/>
        <v/>
      </c>
      <c r="AE505" s="25" t="str">
        <f>IF($AD505="", "", COUNTIF($AD$11:$AD$2510, "&lt;"&amp;$AD505)+1+COUNTIF($AD$11:$AD505, $AD505)-1)</f>
        <v/>
      </c>
      <c r="AF505" s="25" t="str">
        <f t="shared" si="87"/>
        <v/>
      </c>
    </row>
    <row r="506" spans="1:32" x14ac:dyDescent="0.25">
      <c r="A506" s="21"/>
      <c r="B506" s="80"/>
      <c r="C506" s="81"/>
      <c r="D506" s="82"/>
      <c r="E506" s="83"/>
      <c r="F506" s="83"/>
      <c r="G506" s="84"/>
      <c r="H506" s="85"/>
      <c r="I506" s="21"/>
      <c r="J506" s="39" t="str">
        <f t="shared" si="77"/>
        <v/>
      </c>
      <c r="K506" s="21"/>
      <c r="O506" s="25" t="str">
        <f t="shared" si="78"/>
        <v/>
      </c>
      <c r="P506" s="25" t="str">
        <f t="shared" si="79"/>
        <v/>
      </c>
      <c r="Q506" s="25" t="str">
        <f t="shared" si="80"/>
        <v/>
      </c>
      <c r="R506" s="25" t="str">
        <f>IF(COUNTIF($Q$11:$Q506, $Q506)&gt;1, "", $Q506)</f>
        <v/>
      </c>
      <c r="S506" s="58" t="str">
        <f t="shared" si="81"/>
        <v/>
      </c>
      <c r="T506" s="61" t="str">
        <f t="shared" si="82"/>
        <v/>
      </c>
      <c r="U506" s="58" t="str">
        <f t="shared" si="83"/>
        <v/>
      </c>
      <c r="W506" s="25" t="str">
        <f>IF(OR($P506="", NOT($U506="")), "", IF(COUNTIF($P$11:$P506, $P506)&gt;1, "", "X"))</f>
        <v/>
      </c>
      <c r="X506" s="25" t="str">
        <f t="shared" si="84"/>
        <v/>
      </c>
      <c r="Z506" s="25" t="str">
        <f t="shared" si="85"/>
        <v/>
      </c>
      <c r="AB506" s="25" t="str">
        <f>IF($B506="", "", IF(AND($B506&gt;='Client Report'!$BA$3, $B506&lt;='Client Report'!$BA$4), "X", ""))</f>
        <v/>
      </c>
      <c r="AC506" s="25" t="str">
        <f>IF($O506="", "", IF('Client Report'!$AG$3="", "X", IF(Expenses!$C506='Client Report'!$AG$3, "X", "")))</f>
        <v/>
      </c>
      <c r="AD506" s="66" t="str">
        <f t="shared" si="86"/>
        <v/>
      </c>
      <c r="AE506" s="25" t="str">
        <f>IF($AD506="", "", COUNTIF($AD$11:$AD$2510, "&lt;"&amp;$AD506)+1+COUNTIF($AD$11:$AD506, $AD506)-1)</f>
        <v/>
      </c>
      <c r="AF506" s="25" t="str">
        <f t="shared" si="87"/>
        <v/>
      </c>
    </row>
    <row r="507" spans="1:32" x14ac:dyDescent="0.25">
      <c r="A507" s="21"/>
      <c r="B507" s="80"/>
      <c r="C507" s="81"/>
      <c r="D507" s="82"/>
      <c r="E507" s="83"/>
      <c r="F507" s="83"/>
      <c r="G507" s="84"/>
      <c r="H507" s="85"/>
      <c r="I507" s="21"/>
      <c r="J507" s="39" t="str">
        <f t="shared" si="77"/>
        <v/>
      </c>
      <c r="K507" s="21"/>
      <c r="O507" s="25" t="str">
        <f t="shared" si="78"/>
        <v/>
      </c>
      <c r="P507" s="25" t="str">
        <f t="shared" si="79"/>
        <v/>
      </c>
      <c r="Q507" s="25" t="str">
        <f t="shared" si="80"/>
        <v/>
      </c>
      <c r="R507" s="25" t="str">
        <f>IF(COUNTIF($Q$11:$Q507, $Q507)&gt;1, "", $Q507)</f>
        <v/>
      </c>
      <c r="S507" s="58" t="str">
        <f t="shared" si="81"/>
        <v/>
      </c>
      <c r="T507" s="61" t="str">
        <f t="shared" si="82"/>
        <v/>
      </c>
      <c r="U507" s="58" t="str">
        <f t="shared" si="83"/>
        <v/>
      </c>
      <c r="W507" s="25" t="str">
        <f>IF(OR($P507="", NOT($U507="")), "", IF(COUNTIF($P$11:$P507, $P507)&gt;1, "", "X"))</f>
        <v/>
      </c>
      <c r="X507" s="25" t="str">
        <f t="shared" si="84"/>
        <v/>
      </c>
      <c r="Z507" s="25" t="str">
        <f t="shared" si="85"/>
        <v/>
      </c>
      <c r="AB507" s="25" t="str">
        <f>IF($B507="", "", IF(AND($B507&gt;='Client Report'!$BA$3, $B507&lt;='Client Report'!$BA$4), "X", ""))</f>
        <v/>
      </c>
      <c r="AC507" s="25" t="str">
        <f>IF($O507="", "", IF('Client Report'!$AG$3="", "X", IF(Expenses!$C507='Client Report'!$AG$3, "X", "")))</f>
        <v/>
      </c>
      <c r="AD507" s="66" t="str">
        <f t="shared" si="86"/>
        <v/>
      </c>
      <c r="AE507" s="25" t="str">
        <f>IF($AD507="", "", COUNTIF($AD$11:$AD$2510, "&lt;"&amp;$AD507)+1+COUNTIF($AD$11:$AD507, $AD507)-1)</f>
        <v/>
      </c>
      <c r="AF507" s="25" t="str">
        <f t="shared" si="87"/>
        <v/>
      </c>
    </row>
    <row r="508" spans="1:32" x14ac:dyDescent="0.25">
      <c r="A508" s="21"/>
      <c r="B508" s="80"/>
      <c r="C508" s="81"/>
      <c r="D508" s="82"/>
      <c r="E508" s="83"/>
      <c r="F508" s="83"/>
      <c r="G508" s="84"/>
      <c r="H508" s="85"/>
      <c r="I508" s="21"/>
      <c r="J508" s="39" t="str">
        <f t="shared" si="77"/>
        <v/>
      </c>
      <c r="K508" s="21"/>
      <c r="O508" s="25" t="str">
        <f t="shared" si="78"/>
        <v/>
      </c>
      <c r="P508" s="25" t="str">
        <f t="shared" si="79"/>
        <v/>
      </c>
      <c r="Q508" s="25" t="str">
        <f t="shared" si="80"/>
        <v/>
      </c>
      <c r="R508" s="25" t="str">
        <f>IF(COUNTIF($Q$11:$Q508, $Q508)&gt;1, "", $Q508)</f>
        <v/>
      </c>
      <c r="S508" s="58" t="str">
        <f t="shared" si="81"/>
        <v/>
      </c>
      <c r="T508" s="61" t="str">
        <f t="shared" si="82"/>
        <v/>
      </c>
      <c r="U508" s="58" t="str">
        <f t="shared" si="83"/>
        <v/>
      </c>
      <c r="W508" s="25" t="str">
        <f>IF(OR($P508="", NOT($U508="")), "", IF(COUNTIF($P$11:$P508, $P508)&gt;1, "", "X"))</f>
        <v/>
      </c>
      <c r="X508" s="25" t="str">
        <f t="shared" si="84"/>
        <v/>
      </c>
      <c r="Z508" s="25" t="str">
        <f t="shared" si="85"/>
        <v/>
      </c>
      <c r="AB508" s="25" t="str">
        <f>IF($B508="", "", IF(AND($B508&gt;='Client Report'!$BA$3, $B508&lt;='Client Report'!$BA$4), "X", ""))</f>
        <v/>
      </c>
      <c r="AC508" s="25" t="str">
        <f>IF($O508="", "", IF('Client Report'!$AG$3="", "X", IF(Expenses!$C508='Client Report'!$AG$3, "X", "")))</f>
        <v/>
      </c>
      <c r="AD508" s="66" t="str">
        <f t="shared" si="86"/>
        <v/>
      </c>
      <c r="AE508" s="25" t="str">
        <f>IF($AD508="", "", COUNTIF($AD$11:$AD$2510, "&lt;"&amp;$AD508)+1+COUNTIF($AD$11:$AD508, $AD508)-1)</f>
        <v/>
      </c>
      <c r="AF508" s="25" t="str">
        <f t="shared" si="87"/>
        <v/>
      </c>
    </row>
    <row r="509" spans="1:32" x14ac:dyDescent="0.25">
      <c r="A509" s="21"/>
      <c r="B509" s="80"/>
      <c r="C509" s="81"/>
      <c r="D509" s="82"/>
      <c r="E509" s="83"/>
      <c r="F509" s="83"/>
      <c r="G509" s="84"/>
      <c r="H509" s="85"/>
      <c r="I509" s="21"/>
      <c r="J509" s="39" t="str">
        <f t="shared" si="77"/>
        <v/>
      </c>
      <c r="K509" s="21"/>
      <c r="O509" s="25" t="str">
        <f t="shared" si="78"/>
        <v/>
      </c>
      <c r="P509" s="25" t="str">
        <f t="shared" si="79"/>
        <v/>
      </c>
      <c r="Q509" s="25" t="str">
        <f t="shared" si="80"/>
        <v/>
      </c>
      <c r="R509" s="25" t="str">
        <f>IF(COUNTIF($Q$11:$Q509, $Q509)&gt;1, "", $Q509)</f>
        <v/>
      </c>
      <c r="S509" s="58" t="str">
        <f t="shared" si="81"/>
        <v/>
      </c>
      <c r="T509" s="61" t="str">
        <f t="shared" si="82"/>
        <v/>
      </c>
      <c r="U509" s="58" t="str">
        <f t="shared" si="83"/>
        <v/>
      </c>
      <c r="W509" s="25" t="str">
        <f>IF(OR($P509="", NOT($U509="")), "", IF(COUNTIF($P$11:$P509, $P509)&gt;1, "", "X"))</f>
        <v/>
      </c>
      <c r="X509" s="25" t="str">
        <f t="shared" si="84"/>
        <v/>
      </c>
      <c r="Z509" s="25" t="str">
        <f t="shared" si="85"/>
        <v/>
      </c>
      <c r="AB509" s="25" t="str">
        <f>IF($B509="", "", IF(AND($B509&gt;='Client Report'!$BA$3, $B509&lt;='Client Report'!$BA$4), "X", ""))</f>
        <v/>
      </c>
      <c r="AC509" s="25" t="str">
        <f>IF($O509="", "", IF('Client Report'!$AG$3="", "X", IF(Expenses!$C509='Client Report'!$AG$3, "X", "")))</f>
        <v/>
      </c>
      <c r="AD509" s="66" t="str">
        <f t="shared" si="86"/>
        <v/>
      </c>
      <c r="AE509" s="25" t="str">
        <f>IF($AD509="", "", COUNTIF($AD$11:$AD$2510, "&lt;"&amp;$AD509)+1+COUNTIF($AD$11:$AD509, $AD509)-1)</f>
        <v/>
      </c>
      <c r="AF509" s="25" t="str">
        <f t="shared" si="87"/>
        <v/>
      </c>
    </row>
    <row r="510" spans="1:32" x14ac:dyDescent="0.25">
      <c r="A510" s="21"/>
      <c r="B510" s="80"/>
      <c r="C510" s="81"/>
      <c r="D510" s="82"/>
      <c r="E510" s="83"/>
      <c r="F510" s="83"/>
      <c r="G510" s="84"/>
      <c r="H510" s="85"/>
      <c r="I510" s="21"/>
      <c r="J510" s="39" t="str">
        <f t="shared" si="77"/>
        <v/>
      </c>
      <c r="K510" s="21"/>
      <c r="O510" s="25" t="str">
        <f t="shared" si="78"/>
        <v/>
      </c>
      <c r="P510" s="25" t="str">
        <f t="shared" si="79"/>
        <v/>
      </c>
      <c r="Q510" s="25" t="str">
        <f t="shared" si="80"/>
        <v/>
      </c>
      <c r="R510" s="25" t="str">
        <f>IF(COUNTIF($Q$11:$Q510, $Q510)&gt;1, "", $Q510)</f>
        <v/>
      </c>
      <c r="S510" s="58" t="str">
        <f t="shared" si="81"/>
        <v/>
      </c>
      <c r="T510" s="61" t="str">
        <f t="shared" si="82"/>
        <v/>
      </c>
      <c r="U510" s="58" t="str">
        <f t="shared" si="83"/>
        <v/>
      </c>
      <c r="W510" s="25" t="str">
        <f>IF(OR($P510="", NOT($U510="")), "", IF(COUNTIF($P$11:$P510, $P510)&gt;1, "", "X"))</f>
        <v/>
      </c>
      <c r="X510" s="25" t="str">
        <f t="shared" si="84"/>
        <v/>
      </c>
      <c r="Z510" s="25" t="str">
        <f t="shared" si="85"/>
        <v/>
      </c>
      <c r="AB510" s="25" t="str">
        <f>IF($B510="", "", IF(AND($B510&gt;='Client Report'!$BA$3, $B510&lt;='Client Report'!$BA$4), "X", ""))</f>
        <v/>
      </c>
      <c r="AC510" s="25" t="str">
        <f>IF($O510="", "", IF('Client Report'!$AG$3="", "X", IF(Expenses!$C510='Client Report'!$AG$3, "X", "")))</f>
        <v/>
      </c>
      <c r="AD510" s="66" t="str">
        <f t="shared" si="86"/>
        <v/>
      </c>
      <c r="AE510" s="25" t="str">
        <f>IF($AD510="", "", COUNTIF($AD$11:$AD$2510, "&lt;"&amp;$AD510)+1+COUNTIF($AD$11:$AD510, $AD510)-1)</f>
        <v/>
      </c>
      <c r="AF510" s="25" t="str">
        <f t="shared" si="87"/>
        <v/>
      </c>
    </row>
    <row r="511" spans="1:32" x14ac:dyDescent="0.25">
      <c r="A511" s="21"/>
      <c r="B511" s="80"/>
      <c r="C511" s="81"/>
      <c r="D511" s="82"/>
      <c r="E511" s="83"/>
      <c r="F511" s="83"/>
      <c r="G511" s="84"/>
      <c r="H511" s="85"/>
      <c r="I511" s="21"/>
      <c r="J511" s="39" t="str">
        <f t="shared" si="77"/>
        <v/>
      </c>
      <c r="K511" s="21"/>
      <c r="O511" s="25" t="str">
        <f t="shared" si="78"/>
        <v/>
      </c>
      <c r="P511" s="25" t="str">
        <f t="shared" si="79"/>
        <v/>
      </c>
      <c r="Q511" s="25" t="str">
        <f t="shared" si="80"/>
        <v/>
      </c>
      <c r="R511" s="25" t="str">
        <f>IF(COUNTIF($Q$11:$Q511, $Q511)&gt;1, "", $Q511)</f>
        <v/>
      </c>
      <c r="S511" s="58" t="str">
        <f t="shared" si="81"/>
        <v/>
      </c>
      <c r="T511" s="61" t="str">
        <f t="shared" si="82"/>
        <v/>
      </c>
      <c r="U511" s="58" t="str">
        <f t="shared" si="83"/>
        <v/>
      </c>
      <c r="W511" s="25" t="str">
        <f>IF(OR($P511="", NOT($U511="")), "", IF(COUNTIF($P$11:$P511, $P511)&gt;1, "", "X"))</f>
        <v/>
      </c>
      <c r="X511" s="25" t="str">
        <f t="shared" si="84"/>
        <v/>
      </c>
      <c r="Z511" s="25" t="str">
        <f t="shared" si="85"/>
        <v/>
      </c>
      <c r="AB511" s="25" t="str">
        <f>IF($B511="", "", IF(AND($B511&gt;='Client Report'!$BA$3, $B511&lt;='Client Report'!$BA$4), "X", ""))</f>
        <v/>
      </c>
      <c r="AC511" s="25" t="str">
        <f>IF($O511="", "", IF('Client Report'!$AG$3="", "X", IF(Expenses!$C511='Client Report'!$AG$3, "X", "")))</f>
        <v/>
      </c>
      <c r="AD511" s="66" t="str">
        <f t="shared" si="86"/>
        <v/>
      </c>
      <c r="AE511" s="25" t="str">
        <f>IF($AD511="", "", COUNTIF($AD$11:$AD$2510, "&lt;"&amp;$AD511)+1+COUNTIF($AD$11:$AD511, $AD511)-1)</f>
        <v/>
      </c>
      <c r="AF511" s="25" t="str">
        <f t="shared" si="87"/>
        <v/>
      </c>
    </row>
    <row r="512" spans="1:32" x14ac:dyDescent="0.25">
      <c r="A512" s="21"/>
      <c r="B512" s="80"/>
      <c r="C512" s="81"/>
      <c r="D512" s="82"/>
      <c r="E512" s="83"/>
      <c r="F512" s="83"/>
      <c r="G512" s="84"/>
      <c r="H512" s="85"/>
      <c r="I512" s="21"/>
      <c r="J512" s="39" t="str">
        <f t="shared" si="77"/>
        <v/>
      </c>
      <c r="K512" s="21"/>
      <c r="O512" s="25" t="str">
        <f t="shared" si="78"/>
        <v/>
      </c>
      <c r="P512" s="25" t="str">
        <f t="shared" si="79"/>
        <v/>
      </c>
      <c r="Q512" s="25" t="str">
        <f t="shared" si="80"/>
        <v/>
      </c>
      <c r="R512" s="25" t="str">
        <f>IF(COUNTIF($Q$11:$Q512, $Q512)&gt;1, "", $Q512)</f>
        <v/>
      </c>
      <c r="S512" s="58" t="str">
        <f t="shared" si="81"/>
        <v/>
      </c>
      <c r="T512" s="61" t="str">
        <f t="shared" si="82"/>
        <v/>
      </c>
      <c r="U512" s="58" t="str">
        <f t="shared" si="83"/>
        <v/>
      </c>
      <c r="W512" s="25" t="str">
        <f>IF(OR($P512="", NOT($U512="")), "", IF(COUNTIF($P$11:$P512, $P512)&gt;1, "", "X"))</f>
        <v/>
      </c>
      <c r="X512" s="25" t="str">
        <f t="shared" si="84"/>
        <v/>
      </c>
      <c r="Z512" s="25" t="str">
        <f t="shared" si="85"/>
        <v/>
      </c>
      <c r="AB512" s="25" t="str">
        <f>IF($B512="", "", IF(AND($B512&gt;='Client Report'!$BA$3, $B512&lt;='Client Report'!$BA$4), "X", ""))</f>
        <v/>
      </c>
      <c r="AC512" s="25" t="str">
        <f>IF($O512="", "", IF('Client Report'!$AG$3="", "X", IF(Expenses!$C512='Client Report'!$AG$3, "X", "")))</f>
        <v/>
      </c>
      <c r="AD512" s="66" t="str">
        <f t="shared" si="86"/>
        <v/>
      </c>
      <c r="AE512" s="25" t="str">
        <f>IF($AD512="", "", COUNTIF($AD$11:$AD$2510, "&lt;"&amp;$AD512)+1+COUNTIF($AD$11:$AD512, $AD512)-1)</f>
        <v/>
      </c>
      <c r="AF512" s="25" t="str">
        <f t="shared" si="87"/>
        <v/>
      </c>
    </row>
    <row r="513" spans="1:32" x14ac:dyDescent="0.25">
      <c r="A513" s="21"/>
      <c r="B513" s="80"/>
      <c r="C513" s="81"/>
      <c r="D513" s="82"/>
      <c r="E513" s="83"/>
      <c r="F513" s="83"/>
      <c r="G513" s="84"/>
      <c r="H513" s="85"/>
      <c r="I513" s="21"/>
      <c r="J513" s="39" t="str">
        <f t="shared" si="77"/>
        <v/>
      </c>
      <c r="K513" s="21"/>
      <c r="O513" s="25" t="str">
        <f t="shared" si="78"/>
        <v/>
      </c>
      <c r="P513" s="25" t="str">
        <f t="shared" si="79"/>
        <v/>
      </c>
      <c r="Q513" s="25" t="str">
        <f t="shared" si="80"/>
        <v/>
      </c>
      <c r="R513" s="25" t="str">
        <f>IF(COUNTIF($Q$11:$Q513, $Q513)&gt;1, "", $Q513)</f>
        <v/>
      </c>
      <c r="S513" s="58" t="str">
        <f t="shared" si="81"/>
        <v/>
      </c>
      <c r="T513" s="61" t="str">
        <f t="shared" si="82"/>
        <v/>
      </c>
      <c r="U513" s="58" t="str">
        <f t="shared" si="83"/>
        <v/>
      </c>
      <c r="W513" s="25" t="str">
        <f>IF(OR($P513="", NOT($U513="")), "", IF(COUNTIF($P$11:$P513, $P513)&gt;1, "", "X"))</f>
        <v/>
      </c>
      <c r="X513" s="25" t="str">
        <f t="shared" si="84"/>
        <v/>
      </c>
      <c r="Z513" s="25" t="str">
        <f t="shared" si="85"/>
        <v/>
      </c>
      <c r="AB513" s="25" t="str">
        <f>IF($B513="", "", IF(AND($B513&gt;='Client Report'!$BA$3, $B513&lt;='Client Report'!$BA$4), "X", ""))</f>
        <v/>
      </c>
      <c r="AC513" s="25" t="str">
        <f>IF($O513="", "", IF('Client Report'!$AG$3="", "X", IF(Expenses!$C513='Client Report'!$AG$3, "X", "")))</f>
        <v/>
      </c>
      <c r="AD513" s="66" t="str">
        <f t="shared" si="86"/>
        <v/>
      </c>
      <c r="AE513" s="25" t="str">
        <f>IF($AD513="", "", COUNTIF($AD$11:$AD$2510, "&lt;"&amp;$AD513)+1+COUNTIF($AD$11:$AD513, $AD513)-1)</f>
        <v/>
      </c>
      <c r="AF513" s="25" t="str">
        <f t="shared" si="87"/>
        <v/>
      </c>
    </row>
    <row r="514" spans="1:32" x14ac:dyDescent="0.25">
      <c r="A514" s="21"/>
      <c r="B514" s="80"/>
      <c r="C514" s="81"/>
      <c r="D514" s="82"/>
      <c r="E514" s="83"/>
      <c r="F514" s="83"/>
      <c r="G514" s="84"/>
      <c r="H514" s="85"/>
      <c r="I514" s="21"/>
      <c r="J514" s="39" t="str">
        <f t="shared" si="77"/>
        <v/>
      </c>
      <c r="K514" s="21"/>
      <c r="O514" s="25" t="str">
        <f t="shared" si="78"/>
        <v/>
      </c>
      <c r="P514" s="25" t="str">
        <f t="shared" si="79"/>
        <v/>
      </c>
      <c r="Q514" s="25" t="str">
        <f t="shared" si="80"/>
        <v/>
      </c>
      <c r="R514" s="25" t="str">
        <f>IF(COUNTIF($Q$11:$Q514, $Q514)&gt;1, "", $Q514)</f>
        <v/>
      </c>
      <c r="S514" s="58" t="str">
        <f t="shared" si="81"/>
        <v/>
      </c>
      <c r="T514" s="61" t="str">
        <f t="shared" si="82"/>
        <v/>
      </c>
      <c r="U514" s="58" t="str">
        <f t="shared" si="83"/>
        <v/>
      </c>
      <c r="W514" s="25" t="str">
        <f>IF(OR($P514="", NOT($U514="")), "", IF(COUNTIF($P$11:$P514, $P514)&gt;1, "", "X"))</f>
        <v/>
      </c>
      <c r="X514" s="25" t="str">
        <f t="shared" si="84"/>
        <v/>
      </c>
      <c r="Z514" s="25" t="str">
        <f t="shared" si="85"/>
        <v/>
      </c>
      <c r="AB514" s="25" t="str">
        <f>IF($B514="", "", IF(AND($B514&gt;='Client Report'!$BA$3, $B514&lt;='Client Report'!$BA$4), "X", ""))</f>
        <v/>
      </c>
      <c r="AC514" s="25" t="str">
        <f>IF($O514="", "", IF('Client Report'!$AG$3="", "X", IF(Expenses!$C514='Client Report'!$AG$3, "X", "")))</f>
        <v/>
      </c>
      <c r="AD514" s="66" t="str">
        <f t="shared" si="86"/>
        <v/>
      </c>
      <c r="AE514" s="25" t="str">
        <f>IF($AD514="", "", COUNTIF($AD$11:$AD$2510, "&lt;"&amp;$AD514)+1+COUNTIF($AD$11:$AD514, $AD514)-1)</f>
        <v/>
      </c>
      <c r="AF514" s="25" t="str">
        <f t="shared" si="87"/>
        <v/>
      </c>
    </row>
    <row r="515" spans="1:32" x14ac:dyDescent="0.25">
      <c r="A515" s="21"/>
      <c r="B515" s="80"/>
      <c r="C515" s="81"/>
      <c r="D515" s="82"/>
      <c r="E515" s="83"/>
      <c r="F515" s="83"/>
      <c r="G515" s="84"/>
      <c r="H515" s="85"/>
      <c r="I515" s="21"/>
      <c r="J515" s="39" t="str">
        <f t="shared" si="77"/>
        <v/>
      </c>
      <c r="K515" s="21"/>
      <c r="O515" s="25" t="str">
        <f t="shared" si="78"/>
        <v/>
      </c>
      <c r="P515" s="25" t="str">
        <f t="shared" si="79"/>
        <v/>
      </c>
      <c r="Q515" s="25" t="str">
        <f t="shared" si="80"/>
        <v/>
      </c>
      <c r="R515" s="25" t="str">
        <f>IF(COUNTIF($Q$11:$Q515, $Q515)&gt;1, "", $Q515)</f>
        <v/>
      </c>
      <c r="S515" s="58" t="str">
        <f t="shared" si="81"/>
        <v/>
      </c>
      <c r="T515" s="61" t="str">
        <f t="shared" si="82"/>
        <v/>
      </c>
      <c r="U515" s="58" t="str">
        <f t="shared" si="83"/>
        <v/>
      </c>
      <c r="W515" s="25" t="str">
        <f>IF(OR($P515="", NOT($U515="")), "", IF(COUNTIF($P$11:$P515, $P515)&gt;1, "", "X"))</f>
        <v/>
      </c>
      <c r="X515" s="25" t="str">
        <f t="shared" si="84"/>
        <v/>
      </c>
      <c r="Z515" s="25" t="str">
        <f t="shared" si="85"/>
        <v/>
      </c>
      <c r="AB515" s="25" t="str">
        <f>IF($B515="", "", IF(AND($B515&gt;='Client Report'!$BA$3, $B515&lt;='Client Report'!$BA$4), "X", ""))</f>
        <v/>
      </c>
      <c r="AC515" s="25" t="str">
        <f>IF($O515="", "", IF('Client Report'!$AG$3="", "X", IF(Expenses!$C515='Client Report'!$AG$3, "X", "")))</f>
        <v/>
      </c>
      <c r="AD515" s="66" t="str">
        <f t="shared" si="86"/>
        <v/>
      </c>
      <c r="AE515" s="25" t="str">
        <f>IF($AD515="", "", COUNTIF($AD$11:$AD$2510, "&lt;"&amp;$AD515)+1+COUNTIF($AD$11:$AD515, $AD515)-1)</f>
        <v/>
      </c>
      <c r="AF515" s="25" t="str">
        <f t="shared" si="87"/>
        <v/>
      </c>
    </row>
    <row r="516" spans="1:32" x14ac:dyDescent="0.25">
      <c r="A516" s="21"/>
      <c r="B516" s="80"/>
      <c r="C516" s="81"/>
      <c r="D516" s="82"/>
      <c r="E516" s="83"/>
      <c r="F516" s="83"/>
      <c r="G516" s="84"/>
      <c r="H516" s="85"/>
      <c r="I516" s="21"/>
      <c r="J516" s="39" t="str">
        <f t="shared" si="77"/>
        <v/>
      </c>
      <c r="K516" s="21"/>
      <c r="O516" s="25" t="str">
        <f t="shared" si="78"/>
        <v/>
      </c>
      <c r="P516" s="25" t="str">
        <f t="shared" si="79"/>
        <v/>
      </c>
      <c r="Q516" s="25" t="str">
        <f t="shared" si="80"/>
        <v/>
      </c>
      <c r="R516" s="25" t="str">
        <f>IF(COUNTIF($Q$11:$Q516, $Q516)&gt;1, "", $Q516)</f>
        <v/>
      </c>
      <c r="S516" s="58" t="str">
        <f t="shared" si="81"/>
        <v/>
      </c>
      <c r="T516" s="61" t="str">
        <f t="shared" si="82"/>
        <v/>
      </c>
      <c r="U516" s="58" t="str">
        <f t="shared" si="83"/>
        <v/>
      </c>
      <c r="W516" s="25" t="str">
        <f>IF(OR($P516="", NOT($U516="")), "", IF(COUNTIF($P$11:$P516, $P516)&gt;1, "", "X"))</f>
        <v/>
      </c>
      <c r="X516" s="25" t="str">
        <f t="shared" si="84"/>
        <v/>
      </c>
      <c r="Z516" s="25" t="str">
        <f t="shared" si="85"/>
        <v/>
      </c>
      <c r="AB516" s="25" t="str">
        <f>IF($B516="", "", IF(AND($B516&gt;='Client Report'!$BA$3, $B516&lt;='Client Report'!$BA$4), "X", ""))</f>
        <v/>
      </c>
      <c r="AC516" s="25" t="str">
        <f>IF($O516="", "", IF('Client Report'!$AG$3="", "X", IF(Expenses!$C516='Client Report'!$AG$3, "X", "")))</f>
        <v/>
      </c>
      <c r="AD516" s="66" t="str">
        <f t="shared" si="86"/>
        <v/>
      </c>
      <c r="AE516" s="25" t="str">
        <f>IF($AD516="", "", COUNTIF($AD$11:$AD$2510, "&lt;"&amp;$AD516)+1+COUNTIF($AD$11:$AD516, $AD516)-1)</f>
        <v/>
      </c>
      <c r="AF516" s="25" t="str">
        <f t="shared" si="87"/>
        <v/>
      </c>
    </row>
    <row r="517" spans="1:32" x14ac:dyDescent="0.25">
      <c r="A517" s="21"/>
      <c r="B517" s="80"/>
      <c r="C517" s="81"/>
      <c r="D517" s="82"/>
      <c r="E517" s="83"/>
      <c r="F517" s="83"/>
      <c r="G517" s="84"/>
      <c r="H517" s="85"/>
      <c r="I517" s="21"/>
      <c r="J517" s="39" t="str">
        <f t="shared" si="77"/>
        <v/>
      </c>
      <c r="K517" s="21"/>
      <c r="O517" s="25" t="str">
        <f t="shared" si="78"/>
        <v/>
      </c>
      <c r="P517" s="25" t="str">
        <f t="shared" si="79"/>
        <v/>
      </c>
      <c r="Q517" s="25" t="str">
        <f t="shared" si="80"/>
        <v/>
      </c>
      <c r="R517" s="25" t="str">
        <f>IF(COUNTIF($Q$11:$Q517, $Q517)&gt;1, "", $Q517)</f>
        <v/>
      </c>
      <c r="S517" s="58" t="str">
        <f t="shared" si="81"/>
        <v/>
      </c>
      <c r="T517" s="61" t="str">
        <f t="shared" si="82"/>
        <v/>
      </c>
      <c r="U517" s="58" t="str">
        <f t="shared" si="83"/>
        <v/>
      </c>
      <c r="W517" s="25" t="str">
        <f>IF(OR($P517="", NOT($U517="")), "", IF(COUNTIF($P$11:$P517, $P517)&gt;1, "", "X"))</f>
        <v/>
      </c>
      <c r="X517" s="25" t="str">
        <f t="shared" si="84"/>
        <v/>
      </c>
      <c r="Z517" s="25" t="str">
        <f t="shared" si="85"/>
        <v/>
      </c>
      <c r="AB517" s="25" t="str">
        <f>IF($B517="", "", IF(AND($B517&gt;='Client Report'!$BA$3, $B517&lt;='Client Report'!$BA$4), "X", ""))</f>
        <v/>
      </c>
      <c r="AC517" s="25" t="str">
        <f>IF($O517="", "", IF('Client Report'!$AG$3="", "X", IF(Expenses!$C517='Client Report'!$AG$3, "X", "")))</f>
        <v/>
      </c>
      <c r="AD517" s="66" t="str">
        <f t="shared" si="86"/>
        <v/>
      </c>
      <c r="AE517" s="25" t="str">
        <f>IF($AD517="", "", COUNTIF($AD$11:$AD$2510, "&lt;"&amp;$AD517)+1+COUNTIF($AD$11:$AD517, $AD517)-1)</f>
        <v/>
      </c>
      <c r="AF517" s="25" t="str">
        <f t="shared" si="87"/>
        <v/>
      </c>
    </row>
    <row r="518" spans="1:32" x14ac:dyDescent="0.25">
      <c r="A518" s="21"/>
      <c r="B518" s="80"/>
      <c r="C518" s="81"/>
      <c r="D518" s="82"/>
      <c r="E518" s="83"/>
      <c r="F518" s="83"/>
      <c r="G518" s="84"/>
      <c r="H518" s="85"/>
      <c r="I518" s="21"/>
      <c r="J518" s="39" t="str">
        <f t="shared" si="77"/>
        <v/>
      </c>
      <c r="K518" s="21"/>
      <c r="O518" s="25" t="str">
        <f t="shared" si="78"/>
        <v/>
      </c>
      <c r="P518" s="25" t="str">
        <f t="shared" si="79"/>
        <v/>
      </c>
      <c r="Q518" s="25" t="str">
        <f t="shared" si="80"/>
        <v/>
      </c>
      <c r="R518" s="25" t="str">
        <f>IF(COUNTIF($Q$11:$Q518, $Q518)&gt;1, "", $Q518)</f>
        <v/>
      </c>
      <c r="S518" s="58" t="str">
        <f t="shared" si="81"/>
        <v/>
      </c>
      <c r="T518" s="61" t="str">
        <f t="shared" si="82"/>
        <v/>
      </c>
      <c r="U518" s="58" t="str">
        <f t="shared" si="83"/>
        <v/>
      </c>
      <c r="W518" s="25" t="str">
        <f>IF(OR($P518="", NOT($U518="")), "", IF(COUNTIF($P$11:$P518, $P518)&gt;1, "", "X"))</f>
        <v/>
      </c>
      <c r="X518" s="25" t="str">
        <f t="shared" si="84"/>
        <v/>
      </c>
      <c r="Z518" s="25" t="str">
        <f t="shared" si="85"/>
        <v/>
      </c>
      <c r="AB518" s="25" t="str">
        <f>IF($B518="", "", IF(AND($B518&gt;='Client Report'!$BA$3, $B518&lt;='Client Report'!$BA$4), "X", ""))</f>
        <v/>
      </c>
      <c r="AC518" s="25" t="str">
        <f>IF($O518="", "", IF('Client Report'!$AG$3="", "X", IF(Expenses!$C518='Client Report'!$AG$3, "X", "")))</f>
        <v/>
      </c>
      <c r="AD518" s="66" t="str">
        <f t="shared" si="86"/>
        <v/>
      </c>
      <c r="AE518" s="25" t="str">
        <f>IF($AD518="", "", COUNTIF($AD$11:$AD$2510, "&lt;"&amp;$AD518)+1+COUNTIF($AD$11:$AD518, $AD518)-1)</f>
        <v/>
      </c>
      <c r="AF518" s="25" t="str">
        <f t="shared" si="87"/>
        <v/>
      </c>
    </row>
    <row r="519" spans="1:32" x14ac:dyDescent="0.25">
      <c r="A519" s="21"/>
      <c r="B519" s="80"/>
      <c r="C519" s="81"/>
      <c r="D519" s="82"/>
      <c r="E519" s="83"/>
      <c r="F519" s="83"/>
      <c r="G519" s="84"/>
      <c r="H519" s="85"/>
      <c r="I519" s="21"/>
      <c r="J519" s="39" t="str">
        <f t="shared" si="77"/>
        <v/>
      </c>
      <c r="K519" s="21"/>
      <c r="O519" s="25" t="str">
        <f t="shared" si="78"/>
        <v/>
      </c>
      <c r="P519" s="25" t="str">
        <f t="shared" si="79"/>
        <v/>
      </c>
      <c r="Q519" s="25" t="str">
        <f t="shared" si="80"/>
        <v/>
      </c>
      <c r="R519" s="25" t="str">
        <f>IF(COUNTIF($Q$11:$Q519, $Q519)&gt;1, "", $Q519)</f>
        <v/>
      </c>
      <c r="S519" s="58" t="str">
        <f t="shared" si="81"/>
        <v/>
      </c>
      <c r="T519" s="61" t="str">
        <f t="shared" si="82"/>
        <v/>
      </c>
      <c r="U519" s="58" t="str">
        <f t="shared" si="83"/>
        <v/>
      </c>
      <c r="W519" s="25" t="str">
        <f>IF(OR($P519="", NOT($U519="")), "", IF(COUNTIF($P$11:$P519, $P519)&gt;1, "", "X"))</f>
        <v/>
      </c>
      <c r="X519" s="25" t="str">
        <f t="shared" si="84"/>
        <v/>
      </c>
      <c r="Z519" s="25" t="str">
        <f t="shared" si="85"/>
        <v/>
      </c>
      <c r="AB519" s="25" t="str">
        <f>IF($B519="", "", IF(AND($B519&gt;='Client Report'!$BA$3, $B519&lt;='Client Report'!$BA$4), "X", ""))</f>
        <v/>
      </c>
      <c r="AC519" s="25" t="str">
        <f>IF($O519="", "", IF('Client Report'!$AG$3="", "X", IF(Expenses!$C519='Client Report'!$AG$3, "X", "")))</f>
        <v/>
      </c>
      <c r="AD519" s="66" t="str">
        <f t="shared" si="86"/>
        <v/>
      </c>
      <c r="AE519" s="25" t="str">
        <f>IF($AD519="", "", COUNTIF($AD$11:$AD$2510, "&lt;"&amp;$AD519)+1+COUNTIF($AD$11:$AD519, $AD519)-1)</f>
        <v/>
      </c>
      <c r="AF519" s="25" t="str">
        <f t="shared" si="87"/>
        <v/>
      </c>
    </row>
    <row r="520" spans="1:32" x14ac:dyDescent="0.25">
      <c r="A520" s="21"/>
      <c r="B520" s="80"/>
      <c r="C520" s="81"/>
      <c r="D520" s="82"/>
      <c r="E520" s="83"/>
      <c r="F520" s="83"/>
      <c r="G520" s="84"/>
      <c r="H520" s="85"/>
      <c r="I520" s="21"/>
      <c r="J520" s="39" t="str">
        <f t="shared" si="77"/>
        <v/>
      </c>
      <c r="K520" s="21"/>
      <c r="O520" s="25" t="str">
        <f t="shared" si="78"/>
        <v/>
      </c>
      <c r="P520" s="25" t="str">
        <f t="shared" si="79"/>
        <v/>
      </c>
      <c r="Q520" s="25" t="str">
        <f t="shared" si="80"/>
        <v/>
      </c>
      <c r="R520" s="25" t="str">
        <f>IF(COUNTIF($Q$11:$Q520, $Q520)&gt;1, "", $Q520)</f>
        <v/>
      </c>
      <c r="S520" s="58" t="str">
        <f t="shared" si="81"/>
        <v/>
      </c>
      <c r="T520" s="61" t="str">
        <f t="shared" si="82"/>
        <v/>
      </c>
      <c r="U520" s="58" t="str">
        <f t="shared" si="83"/>
        <v/>
      </c>
      <c r="W520" s="25" t="str">
        <f>IF(OR($P520="", NOT($U520="")), "", IF(COUNTIF($P$11:$P520, $P520)&gt;1, "", "X"))</f>
        <v/>
      </c>
      <c r="X520" s="25" t="str">
        <f t="shared" si="84"/>
        <v/>
      </c>
      <c r="Z520" s="25" t="str">
        <f t="shared" si="85"/>
        <v/>
      </c>
      <c r="AB520" s="25" t="str">
        <f>IF($B520="", "", IF(AND($B520&gt;='Client Report'!$BA$3, $B520&lt;='Client Report'!$BA$4), "X", ""))</f>
        <v/>
      </c>
      <c r="AC520" s="25" t="str">
        <f>IF($O520="", "", IF('Client Report'!$AG$3="", "X", IF(Expenses!$C520='Client Report'!$AG$3, "X", "")))</f>
        <v/>
      </c>
      <c r="AD520" s="66" t="str">
        <f t="shared" si="86"/>
        <v/>
      </c>
      <c r="AE520" s="25" t="str">
        <f>IF($AD520="", "", COUNTIF($AD$11:$AD$2510, "&lt;"&amp;$AD520)+1+COUNTIF($AD$11:$AD520, $AD520)-1)</f>
        <v/>
      </c>
      <c r="AF520" s="25" t="str">
        <f t="shared" si="87"/>
        <v/>
      </c>
    </row>
    <row r="521" spans="1:32" x14ac:dyDescent="0.25">
      <c r="A521" s="21"/>
      <c r="B521" s="80"/>
      <c r="C521" s="81"/>
      <c r="D521" s="82"/>
      <c r="E521" s="83"/>
      <c r="F521" s="83"/>
      <c r="G521" s="84"/>
      <c r="H521" s="85"/>
      <c r="I521" s="21"/>
      <c r="J521" s="39" t="str">
        <f t="shared" si="77"/>
        <v/>
      </c>
      <c r="K521" s="21"/>
      <c r="O521" s="25" t="str">
        <f t="shared" si="78"/>
        <v/>
      </c>
      <c r="P521" s="25" t="str">
        <f t="shared" si="79"/>
        <v/>
      </c>
      <c r="Q521" s="25" t="str">
        <f t="shared" si="80"/>
        <v/>
      </c>
      <c r="R521" s="25" t="str">
        <f>IF(COUNTIF($Q$11:$Q521, $Q521)&gt;1, "", $Q521)</f>
        <v/>
      </c>
      <c r="S521" s="58" t="str">
        <f t="shared" si="81"/>
        <v/>
      </c>
      <c r="T521" s="61" t="str">
        <f t="shared" si="82"/>
        <v/>
      </c>
      <c r="U521" s="58" t="str">
        <f t="shared" si="83"/>
        <v/>
      </c>
      <c r="W521" s="25" t="str">
        <f>IF(OR($P521="", NOT($U521="")), "", IF(COUNTIF($P$11:$P521, $P521)&gt;1, "", "X"))</f>
        <v/>
      </c>
      <c r="X521" s="25" t="str">
        <f t="shared" si="84"/>
        <v/>
      </c>
      <c r="Z521" s="25" t="str">
        <f t="shared" si="85"/>
        <v/>
      </c>
      <c r="AB521" s="25" t="str">
        <f>IF($B521="", "", IF(AND($B521&gt;='Client Report'!$BA$3, $B521&lt;='Client Report'!$BA$4), "X", ""))</f>
        <v/>
      </c>
      <c r="AC521" s="25" t="str">
        <f>IF($O521="", "", IF('Client Report'!$AG$3="", "X", IF(Expenses!$C521='Client Report'!$AG$3, "X", "")))</f>
        <v/>
      </c>
      <c r="AD521" s="66" t="str">
        <f t="shared" si="86"/>
        <v/>
      </c>
      <c r="AE521" s="25" t="str">
        <f>IF($AD521="", "", COUNTIF($AD$11:$AD$2510, "&lt;"&amp;$AD521)+1+COUNTIF($AD$11:$AD521, $AD521)-1)</f>
        <v/>
      </c>
      <c r="AF521" s="25" t="str">
        <f t="shared" si="87"/>
        <v/>
      </c>
    </row>
    <row r="522" spans="1:32" x14ac:dyDescent="0.25">
      <c r="A522" s="21"/>
      <c r="B522" s="80"/>
      <c r="C522" s="81"/>
      <c r="D522" s="82"/>
      <c r="E522" s="83"/>
      <c r="F522" s="83"/>
      <c r="G522" s="84"/>
      <c r="H522" s="85"/>
      <c r="I522" s="21"/>
      <c r="J522" s="39" t="str">
        <f t="shared" si="77"/>
        <v/>
      </c>
      <c r="K522" s="21"/>
      <c r="O522" s="25" t="str">
        <f t="shared" si="78"/>
        <v/>
      </c>
      <c r="P522" s="25" t="str">
        <f t="shared" si="79"/>
        <v/>
      </c>
      <c r="Q522" s="25" t="str">
        <f t="shared" si="80"/>
        <v/>
      </c>
      <c r="R522" s="25" t="str">
        <f>IF(COUNTIF($Q$11:$Q522, $Q522)&gt;1, "", $Q522)</f>
        <v/>
      </c>
      <c r="S522" s="58" t="str">
        <f t="shared" si="81"/>
        <v/>
      </c>
      <c r="T522" s="61" t="str">
        <f t="shared" si="82"/>
        <v/>
      </c>
      <c r="U522" s="58" t="str">
        <f t="shared" si="83"/>
        <v/>
      </c>
      <c r="W522" s="25" t="str">
        <f>IF(OR($P522="", NOT($U522="")), "", IF(COUNTIF($P$11:$P522, $P522)&gt;1, "", "X"))</f>
        <v/>
      </c>
      <c r="X522" s="25" t="str">
        <f t="shared" si="84"/>
        <v/>
      </c>
      <c r="Z522" s="25" t="str">
        <f t="shared" si="85"/>
        <v/>
      </c>
      <c r="AB522" s="25" t="str">
        <f>IF($B522="", "", IF(AND($B522&gt;='Client Report'!$BA$3, $B522&lt;='Client Report'!$BA$4), "X", ""))</f>
        <v/>
      </c>
      <c r="AC522" s="25" t="str">
        <f>IF($O522="", "", IF('Client Report'!$AG$3="", "X", IF(Expenses!$C522='Client Report'!$AG$3, "X", "")))</f>
        <v/>
      </c>
      <c r="AD522" s="66" t="str">
        <f t="shared" si="86"/>
        <v/>
      </c>
      <c r="AE522" s="25" t="str">
        <f>IF($AD522="", "", COUNTIF($AD$11:$AD$2510, "&lt;"&amp;$AD522)+1+COUNTIF($AD$11:$AD522, $AD522)-1)</f>
        <v/>
      </c>
      <c r="AF522" s="25" t="str">
        <f t="shared" si="87"/>
        <v/>
      </c>
    </row>
    <row r="523" spans="1:32" x14ac:dyDescent="0.25">
      <c r="A523" s="21"/>
      <c r="B523" s="80"/>
      <c r="C523" s="81"/>
      <c r="D523" s="82"/>
      <c r="E523" s="83"/>
      <c r="F523" s="83"/>
      <c r="G523" s="84"/>
      <c r="H523" s="85"/>
      <c r="I523" s="21"/>
      <c r="J523" s="39" t="str">
        <f t="shared" si="77"/>
        <v/>
      </c>
      <c r="K523" s="21"/>
      <c r="O523" s="25" t="str">
        <f t="shared" si="78"/>
        <v/>
      </c>
      <c r="P523" s="25" t="str">
        <f t="shared" si="79"/>
        <v/>
      </c>
      <c r="Q523" s="25" t="str">
        <f t="shared" si="80"/>
        <v/>
      </c>
      <c r="R523" s="25" t="str">
        <f>IF(COUNTIF($Q$11:$Q523, $Q523)&gt;1, "", $Q523)</f>
        <v/>
      </c>
      <c r="S523" s="58" t="str">
        <f t="shared" si="81"/>
        <v/>
      </c>
      <c r="T523" s="61" t="str">
        <f t="shared" si="82"/>
        <v/>
      </c>
      <c r="U523" s="58" t="str">
        <f t="shared" si="83"/>
        <v/>
      </c>
      <c r="W523" s="25" t="str">
        <f>IF(OR($P523="", NOT($U523="")), "", IF(COUNTIF($P$11:$P523, $P523)&gt;1, "", "X"))</f>
        <v/>
      </c>
      <c r="X523" s="25" t="str">
        <f t="shared" si="84"/>
        <v/>
      </c>
      <c r="Z523" s="25" t="str">
        <f t="shared" si="85"/>
        <v/>
      </c>
      <c r="AB523" s="25" t="str">
        <f>IF($B523="", "", IF(AND($B523&gt;='Client Report'!$BA$3, $B523&lt;='Client Report'!$BA$4), "X", ""))</f>
        <v/>
      </c>
      <c r="AC523" s="25" t="str">
        <f>IF($O523="", "", IF('Client Report'!$AG$3="", "X", IF(Expenses!$C523='Client Report'!$AG$3, "X", "")))</f>
        <v/>
      </c>
      <c r="AD523" s="66" t="str">
        <f t="shared" si="86"/>
        <v/>
      </c>
      <c r="AE523" s="25" t="str">
        <f>IF($AD523="", "", COUNTIF($AD$11:$AD$2510, "&lt;"&amp;$AD523)+1+COUNTIF($AD$11:$AD523, $AD523)-1)</f>
        <v/>
      </c>
      <c r="AF523" s="25" t="str">
        <f t="shared" si="87"/>
        <v/>
      </c>
    </row>
    <row r="524" spans="1:32" x14ac:dyDescent="0.25">
      <c r="A524" s="21"/>
      <c r="B524" s="80"/>
      <c r="C524" s="81"/>
      <c r="D524" s="82"/>
      <c r="E524" s="83"/>
      <c r="F524" s="83"/>
      <c r="G524" s="84"/>
      <c r="H524" s="85"/>
      <c r="I524" s="21"/>
      <c r="J524" s="39" t="str">
        <f t="shared" ref="J524:J587" si="88">IFERROR(IF($G524="", "", IF($F524="", $G524, ROUND($G524*$U524, 2))), "")</f>
        <v/>
      </c>
      <c r="K524" s="21"/>
      <c r="O524" s="25" t="str">
        <f t="shared" ref="O524:O587" si="89">IF(COUNTIF($B524:$H524, "")&lt;7, "X", "")</f>
        <v/>
      </c>
      <c r="P524" s="25" t="str">
        <f t="shared" ref="P524:P587" si="90">IF(AND(NOT($B524=""), NOT($F524="")), _xlfn.CONCAT($B524, " - ", $F524), "")</f>
        <v/>
      </c>
      <c r="Q524" s="25" t="str">
        <f t="shared" ref="Q524:Q587" si="91">IF(AND(NOT($B524=""), NOT($F524=""), NOT($H524="")), _xlfn.CONCAT($B524, " - ", $F524), "")</f>
        <v/>
      </c>
      <c r="R524" s="25" t="str">
        <f>IF(COUNTIF($Q$11:$Q524, $Q524)&gt;1, "", $Q524)</f>
        <v/>
      </c>
      <c r="S524" s="58" t="str">
        <f t="shared" ref="S524:S587" si="92">IF($R524="", "", $H524)</f>
        <v/>
      </c>
      <c r="T524" s="61" t="str">
        <f t="shared" ref="T524:T587" si="93">IF(P524="", "", IFERROR(INDEX($S$11:$S$2510, MATCH($P524, $R$11:$R$2510, 0)), ""))</f>
        <v/>
      </c>
      <c r="U524" s="58" t="str">
        <f t="shared" ref="U524:U587" si="94">IF($P524="", "", IF($H524="", $T524, $H524))</f>
        <v/>
      </c>
      <c r="W524" s="25" t="str">
        <f>IF(OR($P524="", NOT($U524="")), "", IF(COUNTIF($P$11:$P524, $P524)&gt;1, "", "X"))</f>
        <v/>
      </c>
      <c r="X524" s="25" t="str">
        <f t="shared" ref="X524:X587" si="95">IF(T524=U524, "", "X")</f>
        <v/>
      </c>
      <c r="Z524" s="25" t="str">
        <f t="shared" ref="Z524:Z587" si="96">IF(OR($B524="", $C524=""), "", _xlfn.CONCAT($C524, " - ", TEXT($B524, "mmm yyyy")))</f>
        <v/>
      </c>
      <c r="AB524" s="25" t="str">
        <f>IF($B524="", "", IF(AND($B524&gt;='Client Report'!$BA$3, $B524&lt;='Client Report'!$BA$4), "X", ""))</f>
        <v/>
      </c>
      <c r="AC524" s="25" t="str">
        <f>IF($O524="", "", IF('Client Report'!$AG$3="", "X", IF(Expenses!$C524='Client Report'!$AG$3, "X", "")))</f>
        <v/>
      </c>
      <c r="AD524" s="66" t="str">
        <f t="shared" ref="AD524:AD587" si="97">IF(OR($AB524="", $AC524=""), "", $B524)</f>
        <v/>
      </c>
      <c r="AE524" s="25" t="str">
        <f>IF($AD524="", "", COUNTIF($AD$11:$AD$2510, "&lt;"&amp;$AD524)+1+COUNTIF($AD$11:$AD524, $AD524)-1)</f>
        <v/>
      </c>
      <c r="AF524" s="25" t="str">
        <f t="shared" ref="AF524:AF587" si="98">IF($AE524="", "", "X")</f>
        <v/>
      </c>
    </row>
    <row r="525" spans="1:32" x14ac:dyDescent="0.25">
      <c r="A525" s="21"/>
      <c r="B525" s="80"/>
      <c r="C525" s="81"/>
      <c r="D525" s="82"/>
      <c r="E525" s="83"/>
      <c r="F525" s="83"/>
      <c r="G525" s="84"/>
      <c r="H525" s="85"/>
      <c r="I525" s="21"/>
      <c r="J525" s="39" t="str">
        <f t="shared" si="88"/>
        <v/>
      </c>
      <c r="K525" s="21"/>
      <c r="O525" s="25" t="str">
        <f t="shared" si="89"/>
        <v/>
      </c>
      <c r="P525" s="25" t="str">
        <f t="shared" si="90"/>
        <v/>
      </c>
      <c r="Q525" s="25" t="str">
        <f t="shared" si="91"/>
        <v/>
      </c>
      <c r="R525" s="25" t="str">
        <f>IF(COUNTIF($Q$11:$Q525, $Q525)&gt;1, "", $Q525)</f>
        <v/>
      </c>
      <c r="S525" s="58" t="str">
        <f t="shared" si="92"/>
        <v/>
      </c>
      <c r="T525" s="61" t="str">
        <f t="shared" si="93"/>
        <v/>
      </c>
      <c r="U525" s="58" t="str">
        <f t="shared" si="94"/>
        <v/>
      </c>
      <c r="W525" s="25" t="str">
        <f>IF(OR($P525="", NOT($U525="")), "", IF(COUNTIF($P$11:$P525, $P525)&gt;1, "", "X"))</f>
        <v/>
      </c>
      <c r="X525" s="25" t="str">
        <f t="shared" si="95"/>
        <v/>
      </c>
      <c r="Z525" s="25" t="str">
        <f t="shared" si="96"/>
        <v/>
      </c>
      <c r="AB525" s="25" t="str">
        <f>IF($B525="", "", IF(AND($B525&gt;='Client Report'!$BA$3, $B525&lt;='Client Report'!$BA$4), "X", ""))</f>
        <v/>
      </c>
      <c r="AC525" s="25" t="str">
        <f>IF($O525="", "", IF('Client Report'!$AG$3="", "X", IF(Expenses!$C525='Client Report'!$AG$3, "X", "")))</f>
        <v/>
      </c>
      <c r="AD525" s="66" t="str">
        <f t="shared" si="97"/>
        <v/>
      </c>
      <c r="AE525" s="25" t="str">
        <f>IF($AD525="", "", COUNTIF($AD$11:$AD$2510, "&lt;"&amp;$AD525)+1+COUNTIF($AD$11:$AD525, $AD525)-1)</f>
        <v/>
      </c>
      <c r="AF525" s="25" t="str">
        <f t="shared" si="98"/>
        <v/>
      </c>
    </row>
    <row r="526" spans="1:32" x14ac:dyDescent="0.25">
      <c r="A526" s="21"/>
      <c r="B526" s="80"/>
      <c r="C526" s="81"/>
      <c r="D526" s="82"/>
      <c r="E526" s="83"/>
      <c r="F526" s="83"/>
      <c r="G526" s="84"/>
      <c r="H526" s="85"/>
      <c r="I526" s="21"/>
      <c r="J526" s="39" t="str">
        <f t="shared" si="88"/>
        <v/>
      </c>
      <c r="K526" s="21"/>
      <c r="O526" s="25" t="str">
        <f t="shared" si="89"/>
        <v/>
      </c>
      <c r="P526" s="25" t="str">
        <f t="shared" si="90"/>
        <v/>
      </c>
      <c r="Q526" s="25" t="str">
        <f t="shared" si="91"/>
        <v/>
      </c>
      <c r="R526" s="25" t="str">
        <f>IF(COUNTIF($Q$11:$Q526, $Q526)&gt;1, "", $Q526)</f>
        <v/>
      </c>
      <c r="S526" s="58" t="str">
        <f t="shared" si="92"/>
        <v/>
      </c>
      <c r="T526" s="61" t="str">
        <f t="shared" si="93"/>
        <v/>
      </c>
      <c r="U526" s="58" t="str">
        <f t="shared" si="94"/>
        <v/>
      </c>
      <c r="W526" s="25" t="str">
        <f>IF(OR($P526="", NOT($U526="")), "", IF(COUNTIF($P$11:$P526, $P526)&gt;1, "", "X"))</f>
        <v/>
      </c>
      <c r="X526" s="25" t="str">
        <f t="shared" si="95"/>
        <v/>
      </c>
      <c r="Z526" s="25" t="str">
        <f t="shared" si="96"/>
        <v/>
      </c>
      <c r="AB526" s="25" t="str">
        <f>IF($B526="", "", IF(AND($B526&gt;='Client Report'!$BA$3, $B526&lt;='Client Report'!$BA$4), "X", ""))</f>
        <v/>
      </c>
      <c r="AC526" s="25" t="str">
        <f>IF($O526="", "", IF('Client Report'!$AG$3="", "X", IF(Expenses!$C526='Client Report'!$AG$3, "X", "")))</f>
        <v/>
      </c>
      <c r="AD526" s="66" t="str">
        <f t="shared" si="97"/>
        <v/>
      </c>
      <c r="AE526" s="25" t="str">
        <f>IF($AD526="", "", COUNTIF($AD$11:$AD$2510, "&lt;"&amp;$AD526)+1+COUNTIF($AD$11:$AD526, $AD526)-1)</f>
        <v/>
      </c>
      <c r="AF526" s="25" t="str">
        <f t="shared" si="98"/>
        <v/>
      </c>
    </row>
    <row r="527" spans="1:32" x14ac:dyDescent="0.25">
      <c r="A527" s="21"/>
      <c r="B527" s="80"/>
      <c r="C527" s="81"/>
      <c r="D527" s="82"/>
      <c r="E527" s="83"/>
      <c r="F527" s="83"/>
      <c r="G527" s="84"/>
      <c r="H527" s="85"/>
      <c r="I527" s="21"/>
      <c r="J527" s="39" t="str">
        <f t="shared" si="88"/>
        <v/>
      </c>
      <c r="K527" s="21"/>
      <c r="O527" s="25" t="str">
        <f t="shared" si="89"/>
        <v/>
      </c>
      <c r="P527" s="25" t="str">
        <f t="shared" si="90"/>
        <v/>
      </c>
      <c r="Q527" s="25" t="str">
        <f t="shared" si="91"/>
        <v/>
      </c>
      <c r="R527" s="25" t="str">
        <f>IF(COUNTIF($Q$11:$Q527, $Q527)&gt;1, "", $Q527)</f>
        <v/>
      </c>
      <c r="S527" s="58" t="str">
        <f t="shared" si="92"/>
        <v/>
      </c>
      <c r="T527" s="61" t="str">
        <f t="shared" si="93"/>
        <v/>
      </c>
      <c r="U527" s="58" t="str">
        <f t="shared" si="94"/>
        <v/>
      </c>
      <c r="W527" s="25" t="str">
        <f>IF(OR($P527="", NOT($U527="")), "", IF(COUNTIF($P$11:$P527, $P527)&gt;1, "", "X"))</f>
        <v/>
      </c>
      <c r="X527" s="25" t="str">
        <f t="shared" si="95"/>
        <v/>
      </c>
      <c r="Z527" s="25" t="str">
        <f t="shared" si="96"/>
        <v/>
      </c>
      <c r="AB527" s="25" t="str">
        <f>IF($B527="", "", IF(AND($B527&gt;='Client Report'!$BA$3, $B527&lt;='Client Report'!$BA$4), "X", ""))</f>
        <v/>
      </c>
      <c r="AC527" s="25" t="str">
        <f>IF($O527="", "", IF('Client Report'!$AG$3="", "X", IF(Expenses!$C527='Client Report'!$AG$3, "X", "")))</f>
        <v/>
      </c>
      <c r="AD527" s="66" t="str">
        <f t="shared" si="97"/>
        <v/>
      </c>
      <c r="AE527" s="25" t="str">
        <f>IF($AD527="", "", COUNTIF($AD$11:$AD$2510, "&lt;"&amp;$AD527)+1+COUNTIF($AD$11:$AD527, $AD527)-1)</f>
        <v/>
      </c>
      <c r="AF527" s="25" t="str">
        <f t="shared" si="98"/>
        <v/>
      </c>
    </row>
    <row r="528" spans="1:32" x14ac:dyDescent="0.25">
      <c r="A528" s="21"/>
      <c r="B528" s="80"/>
      <c r="C528" s="81"/>
      <c r="D528" s="82"/>
      <c r="E528" s="83"/>
      <c r="F528" s="83"/>
      <c r="G528" s="84"/>
      <c r="H528" s="85"/>
      <c r="I528" s="21"/>
      <c r="J528" s="39" t="str">
        <f t="shared" si="88"/>
        <v/>
      </c>
      <c r="K528" s="21"/>
      <c r="O528" s="25" t="str">
        <f t="shared" si="89"/>
        <v/>
      </c>
      <c r="P528" s="25" t="str">
        <f t="shared" si="90"/>
        <v/>
      </c>
      <c r="Q528" s="25" t="str">
        <f t="shared" si="91"/>
        <v/>
      </c>
      <c r="R528" s="25" t="str">
        <f>IF(COUNTIF($Q$11:$Q528, $Q528)&gt;1, "", $Q528)</f>
        <v/>
      </c>
      <c r="S528" s="58" t="str">
        <f t="shared" si="92"/>
        <v/>
      </c>
      <c r="T528" s="61" t="str">
        <f t="shared" si="93"/>
        <v/>
      </c>
      <c r="U528" s="58" t="str">
        <f t="shared" si="94"/>
        <v/>
      </c>
      <c r="W528" s="25" t="str">
        <f>IF(OR($P528="", NOT($U528="")), "", IF(COUNTIF($P$11:$P528, $P528)&gt;1, "", "X"))</f>
        <v/>
      </c>
      <c r="X528" s="25" t="str">
        <f t="shared" si="95"/>
        <v/>
      </c>
      <c r="Z528" s="25" t="str">
        <f t="shared" si="96"/>
        <v/>
      </c>
      <c r="AB528" s="25" t="str">
        <f>IF($B528="", "", IF(AND($B528&gt;='Client Report'!$BA$3, $B528&lt;='Client Report'!$BA$4), "X", ""))</f>
        <v/>
      </c>
      <c r="AC528" s="25" t="str">
        <f>IF($O528="", "", IF('Client Report'!$AG$3="", "X", IF(Expenses!$C528='Client Report'!$AG$3, "X", "")))</f>
        <v/>
      </c>
      <c r="AD528" s="66" t="str">
        <f t="shared" si="97"/>
        <v/>
      </c>
      <c r="AE528" s="25" t="str">
        <f>IF($AD528="", "", COUNTIF($AD$11:$AD$2510, "&lt;"&amp;$AD528)+1+COUNTIF($AD$11:$AD528, $AD528)-1)</f>
        <v/>
      </c>
      <c r="AF528" s="25" t="str">
        <f t="shared" si="98"/>
        <v/>
      </c>
    </row>
    <row r="529" spans="1:32" x14ac:dyDescent="0.25">
      <c r="A529" s="21"/>
      <c r="B529" s="80"/>
      <c r="C529" s="81"/>
      <c r="D529" s="82"/>
      <c r="E529" s="83"/>
      <c r="F529" s="83"/>
      <c r="G529" s="84"/>
      <c r="H529" s="85"/>
      <c r="I529" s="21"/>
      <c r="J529" s="39" t="str">
        <f t="shared" si="88"/>
        <v/>
      </c>
      <c r="K529" s="21"/>
      <c r="O529" s="25" t="str">
        <f t="shared" si="89"/>
        <v/>
      </c>
      <c r="P529" s="25" t="str">
        <f t="shared" si="90"/>
        <v/>
      </c>
      <c r="Q529" s="25" t="str">
        <f t="shared" si="91"/>
        <v/>
      </c>
      <c r="R529" s="25" t="str">
        <f>IF(COUNTIF($Q$11:$Q529, $Q529)&gt;1, "", $Q529)</f>
        <v/>
      </c>
      <c r="S529" s="58" t="str">
        <f t="shared" si="92"/>
        <v/>
      </c>
      <c r="T529" s="61" t="str">
        <f t="shared" si="93"/>
        <v/>
      </c>
      <c r="U529" s="58" t="str">
        <f t="shared" si="94"/>
        <v/>
      </c>
      <c r="W529" s="25" t="str">
        <f>IF(OR($P529="", NOT($U529="")), "", IF(COUNTIF($P$11:$P529, $P529)&gt;1, "", "X"))</f>
        <v/>
      </c>
      <c r="X529" s="25" t="str">
        <f t="shared" si="95"/>
        <v/>
      </c>
      <c r="Z529" s="25" t="str">
        <f t="shared" si="96"/>
        <v/>
      </c>
      <c r="AB529" s="25" t="str">
        <f>IF($B529="", "", IF(AND($B529&gt;='Client Report'!$BA$3, $B529&lt;='Client Report'!$BA$4), "X", ""))</f>
        <v/>
      </c>
      <c r="AC529" s="25" t="str">
        <f>IF($O529="", "", IF('Client Report'!$AG$3="", "X", IF(Expenses!$C529='Client Report'!$AG$3, "X", "")))</f>
        <v/>
      </c>
      <c r="AD529" s="66" t="str">
        <f t="shared" si="97"/>
        <v/>
      </c>
      <c r="AE529" s="25" t="str">
        <f>IF($AD529="", "", COUNTIF($AD$11:$AD$2510, "&lt;"&amp;$AD529)+1+COUNTIF($AD$11:$AD529, $AD529)-1)</f>
        <v/>
      </c>
      <c r="AF529" s="25" t="str">
        <f t="shared" si="98"/>
        <v/>
      </c>
    </row>
    <row r="530" spans="1:32" x14ac:dyDescent="0.25">
      <c r="A530" s="21"/>
      <c r="B530" s="80"/>
      <c r="C530" s="81"/>
      <c r="D530" s="82"/>
      <c r="E530" s="83"/>
      <c r="F530" s="83"/>
      <c r="G530" s="84"/>
      <c r="H530" s="85"/>
      <c r="I530" s="21"/>
      <c r="J530" s="39" t="str">
        <f t="shared" si="88"/>
        <v/>
      </c>
      <c r="K530" s="21"/>
      <c r="O530" s="25" t="str">
        <f t="shared" si="89"/>
        <v/>
      </c>
      <c r="P530" s="25" t="str">
        <f t="shared" si="90"/>
        <v/>
      </c>
      <c r="Q530" s="25" t="str">
        <f t="shared" si="91"/>
        <v/>
      </c>
      <c r="R530" s="25" t="str">
        <f>IF(COUNTIF($Q$11:$Q530, $Q530)&gt;1, "", $Q530)</f>
        <v/>
      </c>
      <c r="S530" s="58" t="str">
        <f t="shared" si="92"/>
        <v/>
      </c>
      <c r="T530" s="61" t="str">
        <f t="shared" si="93"/>
        <v/>
      </c>
      <c r="U530" s="58" t="str">
        <f t="shared" si="94"/>
        <v/>
      </c>
      <c r="W530" s="25" t="str">
        <f>IF(OR($P530="", NOT($U530="")), "", IF(COUNTIF($P$11:$P530, $P530)&gt;1, "", "X"))</f>
        <v/>
      </c>
      <c r="X530" s="25" t="str">
        <f t="shared" si="95"/>
        <v/>
      </c>
      <c r="Z530" s="25" t="str">
        <f t="shared" si="96"/>
        <v/>
      </c>
      <c r="AB530" s="25" t="str">
        <f>IF($B530="", "", IF(AND($B530&gt;='Client Report'!$BA$3, $B530&lt;='Client Report'!$BA$4), "X", ""))</f>
        <v/>
      </c>
      <c r="AC530" s="25" t="str">
        <f>IF($O530="", "", IF('Client Report'!$AG$3="", "X", IF(Expenses!$C530='Client Report'!$AG$3, "X", "")))</f>
        <v/>
      </c>
      <c r="AD530" s="66" t="str">
        <f t="shared" si="97"/>
        <v/>
      </c>
      <c r="AE530" s="25" t="str">
        <f>IF($AD530="", "", COUNTIF($AD$11:$AD$2510, "&lt;"&amp;$AD530)+1+COUNTIF($AD$11:$AD530, $AD530)-1)</f>
        <v/>
      </c>
      <c r="AF530" s="25" t="str">
        <f t="shared" si="98"/>
        <v/>
      </c>
    </row>
    <row r="531" spans="1:32" x14ac:dyDescent="0.25">
      <c r="A531" s="21"/>
      <c r="B531" s="80"/>
      <c r="C531" s="81"/>
      <c r="D531" s="82"/>
      <c r="E531" s="83"/>
      <c r="F531" s="83"/>
      <c r="G531" s="84"/>
      <c r="H531" s="85"/>
      <c r="I531" s="21"/>
      <c r="J531" s="39" t="str">
        <f t="shared" si="88"/>
        <v/>
      </c>
      <c r="K531" s="21"/>
      <c r="O531" s="25" t="str">
        <f t="shared" si="89"/>
        <v/>
      </c>
      <c r="P531" s="25" t="str">
        <f t="shared" si="90"/>
        <v/>
      </c>
      <c r="Q531" s="25" t="str">
        <f t="shared" si="91"/>
        <v/>
      </c>
      <c r="R531" s="25" t="str">
        <f>IF(COUNTIF($Q$11:$Q531, $Q531)&gt;1, "", $Q531)</f>
        <v/>
      </c>
      <c r="S531" s="58" t="str">
        <f t="shared" si="92"/>
        <v/>
      </c>
      <c r="T531" s="61" t="str">
        <f t="shared" si="93"/>
        <v/>
      </c>
      <c r="U531" s="58" t="str">
        <f t="shared" si="94"/>
        <v/>
      </c>
      <c r="W531" s="25" t="str">
        <f>IF(OR($P531="", NOT($U531="")), "", IF(COUNTIF($P$11:$P531, $P531)&gt;1, "", "X"))</f>
        <v/>
      </c>
      <c r="X531" s="25" t="str">
        <f t="shared" si="95"/>
        <v/>
      </c>
      <c r="Z531" s="25" t="str">
        <f t="shared" si="96"/>
        <v/>
      </c>
      <c r="AB531" s="25" t="str">
        <f>IF($B531="", "", IF(AND($B531&gt;='Client Report'!$BA$3, $B531&lt;='Client Report'!$BA$4), "X", ""))</f>
        <v/>
      </c>
      <c r="AC531" s="25" t="str">
        <f>IF($O531="", "", IF('Client Report'!$AG$3="", "X", IF(Expenses!$C531='Client Report'!$AG$3, "X", "")))</f>
        <v/>
      </c>
      <c r="AD531" s="66" t="str">
        <f t="shared" si="97"/>
        <v/>
      </c>
      <c r="AE531" s="25" t="str">
        <f>IF($AD531="", "", COUNTIF($AD$11:$AD$2510, "&lt;"&amp;$AD531)+1+COUNTIF($AD$11:$AD531, $AD531)-1)</f>
        <v/>
      </c>
      <c r="AF531" s="25" t="str">
        <f t="shared" si="98"/>
        <v/>
      </c>
    </row>
    <row r="532" spans="1:32" x14ac:dyDescent="0.25">
      <c r="A532" s="21"/>
      <c r="B532" s="80"/>
      <c r="C532" s="81"/>
      <c r="D532" s="82"/>
      <c r="E532" s="83"/>
      <c r="F532" s="83"/>
      <c r="G532" s="84"/>
      <c r="H532" s="85"/>
      <c r="I532" s="21"/>
      <c r="J532" s="39" t="str">
        <f t="shared" si="88"/>
        <v/>
      </c>
      <c r="K532" s="21"/>
      <c r="O532" s="25" t="str">
        <f t="shared" si="89"/>
        <v/>
      </c>
      <c r="P532" s="25" t="str">
        <f t="shared" si="90"/>
        <v/>
      </c>
      <c r="Q532" s="25" t="str">
        <f t="shared" si="91"/>
        <v/>
      </c>
      <c r="R532" s="25" t="str">
        <f>IF(COUNTIF($Q$11:$Q532, $Q532)&gt;1, "", $Q532)</f>
        <v/>
      </c>
      <c r="S532" s="58" t="str">
        <f t="shared" si="92"/>
        <v/>
      </c>
      <c r="T532" s="61" t="str">
        <f t="shared" si="93"/>
        <v/>
      </c>
      <c r="U532" s="58" t="str">
        <f t="shared" si="94"/>
        <v/>
      </c>
      <c r="W532" s="25" t="str">
        <f>IF(OR($P532="", NOT($U532="")), "", IF(COUNTIF($P$11:$P532, $P532)&gt;1, "", "X"))</f>
        <v/>
      </c>
      <c r="X532" s="25" t="str">
        <f t="shared" si="95"/>
        <v/>
      </c>
      <c r="Z532" s="25" t="str">
        <f t="shared" si="96"/>
        <v/>
      </c>
      <c r="AB532" s="25" t="str">
        <f>IF($B532="", "", IF(AND($B532&gt;='Client Report'!$BA$3, $B532&lt;='Client Report'!$BA$4), "X", ""))</f>
        <v/>
      </c>
      <c r="AC532" s="25" t="str">
        <f>IF($O532="", "", IF('Client Report'!$AG$3="", "X", IF(Expenses!$C532='Client Report'!$AG$3, "X", "")))</f>
        <v/>
      </c>
      <c r="AD532" s="66" t="str">
        <f t="shared" si="97"/>
        <v/>
      </c>
      <c r="AE532" s="25" t="str">
        <f>IF($AD532="", "", COUNTIF($AD$11:$AD$2510, "&lt;"&amp;$AD532)+1+COUNTIF($AD$11:$AD532, $AD532)-1)</f>
        <v/>
      </c>
      <c r="AF532" s="25" t="str">
        <f t="shared" si="98"/>
        <v/>
      </c>
    </row>
    <row r="533" spans="1:32" x14ac:dyDescent="0.25">
      <c r="A533" s="21"/>
      <c r="B533" s="80"/>
      <c r="C533" s="81"/>
      <c r="D533" s="82"/>
      <c r="E533" s="83"/>
      <c r="F533" s="83"/>
      <c r="G533" s="84"/>
      <c r="H533" s="85"/>
      <c r="I533" s="21"/>
      <c r="J533" s="39" t="str">
        <f t="shared" si="88"/>
        <v/>
      </c>
      <c r="K533" s="21"/>
      <c r="O533" s="25" t="str">
        <f t="shared" si="89"/>
        <v/>
      </c>
      <c r="P533" s="25" t="str">
        <f t="shared" si="90"/>
        <v/>
      </c>
      <c r="Q533" s="25" t="str">
        <f t="shared" si="91"/>
        <v/>
      </c>
      <c r="R533" s="25" t="str">
        <f>IF(COUNTIF($Q$11:$Q533, $Q533)&gt;1, "", $Q533)</f>
        <v/>
      </c>
      <c r="S533" s="58" t="str">
        <f t="shared" si="92"/>
        <v/>
      </c>
      <c r="T533" s="61" t="str">
        <f t="shared" si="93"/>
        <v/>
      </c>
      <c r="U533" s="58" t="str">
        <f t="shared" si="94"/>
        <v/>
      </c>
      <c r="W533" s="25" t="str">
        <f>IF(OR($P533="", NOT($U533="")), "", IF(COUNTIF($P$11:$P533, $P533)&gt;1, "", "X"))</f>
        <v/>
      </c>
      <c r="X533" s="25" t="str">
        <f t="shared" si="95"/>
        <v/>
      </c>
      <c r="Z533" s="25" t="str">
        <f t="shared" si="96"/>
        <v/>
      </c>
      <c r="AB533" s="25" t="str">
        <f>IF($B533="", "", IF(AND($B533&gt;='Client Report'!$BA$3, $B533&lt;='Client Report'!$BA$4), "X", ""))</f>
        <v/>
      </c>
      <c r="AC533" s="25" t="str">
        <f>IF($O533="", "", IF('Client Report'!$AG$3="", "X", IF(Expenses!$C533='Client Report'!$AG$3, "X", "")))</f>
        <v/>
      </c>
      <c r="AD533" s="66" t="str">
        <f t="shared" si="97"/>
        <v/>
      </c>
      <c r="AE533" s="25" t="str">
        <f>IF($AD533="", "", COUNTIF($AD$11:$AD$2510, "&lt;"&amp;$AD533)+1+COUNTIF($AD$11:$AD533, $AD533)-1)</f>
        <v/>
      </c>
      <c r="AF533" s="25" t="str">
        <f t="shared" si="98"/>
        <v/>
      </c>
    </row>
    <row r="534" spans="1:32" x14ac:dyDescent="0.25">
      <c r="A534" s="21"/>
      <c r="B534" s="80"/>
      <c r="C534" s="81"/>
      <c r="D534" s="82"/>
      <c r="E534" s="83"/>
      <c r="F534" s="83"/>
      <c r="G534" s="84"/>
      <c r="H534" s="85"/>
      <c r="I534" s="21"/>
      <c r="J534" s="39" t="str">
        <f t="shared" si="88"/>
        <v/>
      </c>
      <c r="K534" s="21"/>
      <c r="O534" s="25" t="str">
        <f t="shared" si="89"/>
        <v/>
      </c>
      <c r="P534" s="25" t="str">
        <f t="shared" si="90"/>
        <v/>
      </c>
      <c r="Q534" s="25" t="str">
        <f t="shared" si="91"/>
        <v/>
      </c>
      <c r="R534" s="25" t="str">
        <f>IF(COUNTIF($Q$11:$Q534, $Q534)&gt;1, "", $Q534)</f>
        <v/>
      </c>
      <c r="S534" s="58" t="str">
        <f t="shared" si="92"/>
        <v/>
      </c>
      <c r="T534" s="61" t="str">
        <f t="shared" si="93"/>
        <v/>
      </c>
      <c r="U534" s="58" t="str">
        <f t="shared" si="94"/>
        <v/>
      </c>
      <c r="W534" s="25" t="str">
        <f>IF(OR($P534="", NOT($U534="")), "", IF(COUNTIF($P$11:$P534, $P534)&gt;1, "", "X"))</f>
        <v/>
      </c>
      <c r="X534" s="25" t="str">
        <f t="shared" si="95"/>
        <v/>
      </c>
      <c r="Z534" s="25" t="str">
        <f t="shared" si="96"/>
        <v/>
      </c>
      <c r="AB534" s="25" t="str">
        <f>IF($B534="", "", IF(AND($B534&gt;='Client Report'!$BA$3, $B534&lt;='Client Report'!$BA$4), "X", ""))</f>
        <v/>
      </c>
      <c r="AC534" s="25" t="str">
        <f>IF($O534="", "", IF('Client Report'!$AG$3="", "X", IF(Expenses!$C534='Client Report'!$AG$3, "X", "")))</f>
        <v/>
      </c>
      <c r="AD534" s="66" t="str">
        <f t="shared" si="97"/>
        <v/>
      </c>
      <c r="AE534" s="25" t="str">
        <f>IF($AD534="", "", COUNTIF($AD$11:$AD$2510, "&lt;"&amp;$AD534)+1+COUNTIF($AD$11:$AD534, $AD534)-1)</f>
        <v/>
      </c>
      <c r="AF534" s="25" t="str">
        <f t="shared" si="98"/>
        <v/>
      </c>
    </row>
    <row r="535" spans="1:32" x14ac:dyDescent="0.25">
      <c r="A535" s="21"/>
      <c r="B535" s="80"/>
      <c r="C535" s="81"/>
      <c r="D535" s="82"/>
      <c r="E535" s="83"/>
      <c r="F535" s="83"/>
      <c r="G535" s="84"/>
      <c r="H535" s="85"/>
      <c r="I535" s="21"/>
      <c r="J535" s="39" t="str">
        <f t="shared" si="88"/>
        <v/>
      </c>
      <c r="K535" s="21"/>
      <c r="O535" s="25" t="str">
        <f t="shared" si="89"/>
        <v/>
      </c>
      <c r="P535" s="25" t="str">
        <f t="shared" si="90"/>
        <v/>
      </c>
      <c r="Q535" s="25" t="str">
        <f t="shared" si="91"/>
        <v/>
      </c>
      <c r="R535" s="25" t="str">
        <f>IF(COUNTIF($Q$11:$Q535, $Q535)&gt;1, "", $Q535)</f>
        <v/>
      </c>
      <c r="S535" s="58" t="str">
        <f t="shared" si="92"/>
        <v/>
      </c>
      <c r="T535" s="61" t="str">
        <f t="shared" si="93"/>
        <v/>
      </c>
      <c r="U535" s="58" t="str">
        <f t="shared" si="94"/>
        <v/>
      </c>
      <c r="W535" s="25" t="str">
        <f>IF(OR($P535="", NOT($U535="")), "", IF(COUNTIF($P$11:$P535, $P535)&gt;1, "", "X"))</f>
        <v/>
      </c>
      <c r="X535" s="25" t="str">
        <f t="shared" si="95"/>
        <v/>
      </c>
      <c r="Z535" s="25" t="str">
        <f t="shared" si="96"/>
        <v/>
      </c>
      <c r="AB535" s="25" t="str">
        <f>IF($B535="", "", IF(AND($B535&gt;='Client Report'!$BA$3, $B535&lt;='Client Report'!$BA$4), "X", ""))</f>
        <v/>
      </c>
      <c r="AC535" s="25" t="str">
        <f>IF($O535="", "", IF('Client Report'!$AG$3="", "X", IF(Expenses!$C535='Client Report'!$AG$3, "X", "")))</f>
        <v/>
      </c>
      <c r="AD535" s="66" t="str">
        <f t="shared" si="97"/>
        <v/>
      </c>
      <c r="AE535" s="25" t="str">
        <f>IF($AD535="", "", COUNTIF($AD$11:$AD$2510, "&lt;"&amp;$AD535)+1+COUNTIF($AD$11:$AD535, $AD535)-1)</f>
        <v/>
      </c>
      <c r="AF535" s="25" t="str">
        <f t="shared" si="98"/>
        <v/>
      </c>
    </row>
    <row r="536" spans="1:32" x14ac:dyDescent="0.25">
      <c r="A536" s="21"/>
      <c r="B536" s="80"/>
      <c r="C536" s="81"/>
      <c r="D536" s="82"/>
      <c r="E536" s="83"/>
      <c r="F536" s="83"/>
      <c r="G536" s="84"/>
      <c r="H536" s="85"/>
      <c r="I536" s="21"/>
      <c r="J536" s="39" t="str">
        <f t="shared" si="88"/>
        <v/>
      </c>
      <c r="K536" s="21"/>
      <c r="O536" s="25" t="str">
        <f t="shared" si="89"/>
        <v/>
      </c>
      <c r="P536" s="25" t="str">
        <f t="shared" si="90"/>
        <v/>
      </c>
      <c r="Q536" s="25" t="str">
        <f t="shared" si="91"/>
        <v/>
      </c>
      <c r="R536" s="25" t="str">
        <f>IF(COUNTIF($Q$11:$Q536, $Q536)&gt;1, "", $Q536)</f>
        <v/>
      </c>
      <c r="S536" s="58" t="str">
        <f t="shared" si="92"/>
        <v/>
      </c>
      <c r="T536" s="61" t="str">
        <f t="shared" si="93"/>
        <v/>
      </c>
      <c r="U536" s="58" t="str">
        <f t="shared" si="94"/>
        <v/>
      </c>
      <c r="W536" s="25" t="str">
        <f>IF(OR($P536="", NOT($U536="")), "", IF(COUNTIF($P$11:$P536, $P536)&gt;1, "", "X"))</f>
        <v/>
      </c>
      <c r="X536" s="25" t="str">
        <f t="shared" si="95"/>
        <v/>
      </c>
      <c r="Z536" s="25" t="str">
        <f t="shared" si="96"/>
        <v/>
      </c>
      <c r="AB536" s="25" t="str">
        <f>IF($B536="", "", IF(AND($B536&gt;='Client Report'!$BA$3, $B536&lt;='Client Report'!$BA$4), "X", ""))</f>
        <v/>
      </c>
      <c r="AC536" s="25" t="str">
        <f>IF($O536="", "", IF('Client Report'!$AG$3="", "X", IF(Expenses!$C536='Client Report'!$AG$3, "X", "")))</f>
        <v/>
      </c>
      <c r="AD536" s="66" t="str">
        <f t="shared" si="97"/>
        <v/>
      </c>
      <c r="AE536" s="25" t="str">
        <f>IF($AD536="", "", COUNTIF($AD$11:$AD$2510, "&lt;"&amp;$AD536)+1+COUNTIF($AD$11:$AD536, $AD536)-1)</f>
        <v/>
      </c>
      <c r="AF536" s="25" t="str">
        <f t="shared" si="98"/>
        <v/>
      </c>
    </row>
    <row r="537" spans="1:32" x14ac:dyDescent="0.25">
      <c r="A537" s="21"/>
      <c r="B537" s="80"/>
      <c r="C537" s="81"/>
      <c r="D537" s="82"/>
      <c r="E537" s="83"/>
      <c r="F537" s="83"/>
      <c r="G537" s="84"/>
      <c r="H537" s="85"/>
      <c r="I537" s="21"/>
      <c r="J537" s="39" t="str">
        <f t="shared" si="88"/>
        <v/>
      </c>
      <c r="K537" s="21"/>
      <c r="O537" s="25" t="str">
        <f t="shared" si="89"/>
        <v/>
      </c>
      <c r="P537" s="25" t="str">
        <f t="shared" si="90"/>
        <v/>
      </c>
      <c r="Q537" s="25" t="str">
        <f t="shared" si="91"/>
        <v/>
      </c>
      <c r="R537" s="25" t="str">
        <f>IF(COUNTIF($Q$11:$Q537, $Q537)&gt;1, "", $Q537)</f>
        <v/>
      </c>
      <c r="S537" s="58" t="str">
        <f t="shared" si="92"/>
        <v/>
      </c>
      <c r="T537" s="61" t="str">
        <f t="shared" si="93"/>
        <v/>
      </c>
      <c r="U537" s="58" t="str">
        <f t="shared" si="94"/>
        <v/>
      </c>
      <c r="W537" s="25" t="str">
        <f>IF(OR($P537="", NOT($U537="")), "", IF(COUNTIF($P$11:$P537, $P537)&gt;1, "", "X"))</f>
        <v/>
      </c>
      <c r="X537" s="25" t="str">
        <f t="shared" si="95"/>
        <v/>
      </c>
      <c r="Z537" s="25" t="str">
        <f t="shared" si="96"/>
        <v/>
      </c>
      <c r="AB537" s="25" t="str">
        <f>IF($B537="", "", IF(AND($B537&gt;='Client Report'!$BA$3, $B537&lt;='Client Report'!$BA$4), "X", ""))</f>
        <v/>
      </c>
      <c r="AC537" s="25" t="str">
        <f>IF($O537="", "", IF('Client Report'!$AG$3="", "X", IF(Expenses!$C537='Client Report'!$AG$3, "X", "")))</f>
        <v/>
      </c>
      <c r="AD537" s="66" t="str">
        <f t="shared" si="97"/>
        <v/>
      </c>
      <c r="AE537" s="25" t="str">
        <f>IF($AD537="", "", COUNTIF($AD$11:$AD$2510, "&lt;"&amp;$AD537)+1+COUNTIF($AD$11:$AD537, $AD537)-1)</f>
        <v/>
      </c>
      <c r="AF537" s="25" t="str">
        <f t="shared" si="98"/>
        <v/>
      </c>
    </row>
    <row r="538" spans="1:32" x14ac:dyDescent="0.25">
      <c r="A538" s="21"/>
      <c r="B538" s="80"/>
      <c r="C538" s="81"/>
      <c r="D538" s="82"/>
      <c r="E538" s="83"/>
      <c r="F538" s="83"/>
      <c r="G538" s="84"/>
      <c r="H538" s="85"/>
      <c r="I538" s="21"/>
      <c r="J538" s="39" t="str">
        <f t="shared" si="88"/>
        <v/>
      </c>
      <c r="K538" s="21"/>
      <c r="O538" s="25" t="str">
        <f t="shared" si="89"/>
        <v/>
      </c>
      <c r="P538" s="25" t="str">
        <f t="shared" si="90"/>
        <v/>
      </c>
      <c r="Q538" s="25" t="str">
        <f t="shared" si="91"/>
        <v/>
      </c>
      <c r="R538" s="25" t="str">
        <f>IF(COUNTIF($Q$11:$Q538, $Q538)&gt;1, "", $Q538)</f>
        <v/>
      </c>
      <c r="S538" s="58" t="str">
        <f t="shared" si="92"/>
        <v/>
      </c>
      <c r="T538" s="61" t="str">
        <f t="shared" si="93"/>
        <v/>
      </c>
      <c r="U538" s="58" t="str">
        <f t="shared" si="94"/>
        <v/>
      </c>
      <c r="W538" s="25" t="str">
        <f>IF(OR($P538="", NOT($U538="")), "", IF(COUNTIF($P$11:$P538, $P538)&gt;1, "", "X"))</f>
        <v/>
      </c>
      <c r="X538" s="25" t="str">
        <f t="shared" si="95"/>
        <v/>
      </c>
      <c r="Z538" s="25" t="str">
        <f t="shared" si="96"/>
        <v/>
      </c>
      <c r="AB538" s="25" t="str">
        <f>IF($B538="", "", IF(AND($B538&gt;='Client Report'!$BA$3, $B538&lt;='Client Report'!$BA$4), "X", ""))</f>
        <v/>
      </c>
      <c r="AC538" s="25" t="str">
        <f>IF($O538="", "", IF('Client Report'!$AG$3="", "X", IF(Expenses!$C538='Client Report'!$AG$3, "X", "")))</f>
        <v/>
      </c>
      <c r="AD538" s="66" t="str">
        <f t="shared" si="97"/>
        <v/>
      </c>
      <c r="AE538" s="25" t="str">
        <f>IF($AD538="", "", COUNTIF($AD$11:$AD$2510, "&lt;"&amp;$AD538)+1+COUNTIF($AD$11:$AD538, $AD538)-1)</f>
        <v/>
      </c>
      <c r="AF538" s="25" t="str">
        <f t="shared" si="98"/>
        <v/>
      </c>
    </row>
    <row r="539" spans="1:32" x14ac:dyDescent="0.25">
      <c r="A539" s="21"/>
      <c r="B539" s="80"/>
      <c r="C539" s="81"/>
      <c r="D539" s="82"/>
      <c r="E539" s="83"/>
      <c r="F539" s="83"/>
      <c r="G539" s="84"/>
      <c r="H539" s="85"/>
      <c r="I539" s="21"/>
      <c r="J539" s="39" t="str">
        <f t="shared" si="88"/>
        <v/>
      </c>
      <c r="K539" s="21"/>
      <c r="O539" s="25" t="str">
        <f t="shared" si="89"/>
        <v/>
      </c>
      <c r="P539" s="25" t="str">
        <f t="shared" si="90"/>
        <v/>
      </c>
      <c r="Q539" s="25" t="str">
        <f t="shared" si="91"/>
        <v/>
      </c>
      <c r="R539" s="25" t="str">
        <f>IF(COUNTIF($Q$11:$Q539, $Q539)&gt;1, "", $Q539)</f>
        <v/>
      </c>
      <c r="S539" s="58" t="str">
        <f t="shared" si="92"/>
        <v/>
      </c>
      <c r="T539" s="61" t="str">
        <f t="shared" si="93"/>
        <v/>
      </c>
      <c r="U539" s="58" t="str">
        <f t="shared" si="94"/>
        <v/>
      </c>
      <c r="W539" s="25" t="str">
        <f>IF(OR($P539="", NOT($U539="")), "", IF(COUNTIF($P$11:$P539, $P539)&gt;1, "", "X"))</f>
        <v/>
      </c>
      <c r="X539" s="25" t="str">
        <f t="shared" si="95"/>
        <v/>
      </c>
      <c r="Z539" s="25" t="str">
        <f t="shared" si="96"/>
        <v/>
      </c>
      <c r="AB539" s="25" t="str">
        <f>IF($B539="", "", IF(AND($B539&gt;='Client Report'!$BA$3, $B539&lt;='Client Report'!$BA$4), "X", ""))</f>
        <v/>
      </c>
      <c r="AC539" s="25" t="str">
        <f>IF($O539="", "", IF('Client Report'!$AG$3="", "X", IF(Expenses!$C539='Client Report'!$AG$3, "X", "")))</f>
        <v/>
      </c>
      <c r="AD539" s="66" t="str">
        <f t="shared" si="97"/>
        <v/>
      </c>
      <c r="AE539" s="25" t="str">
        <f>IF($AD539="", "", COUNTIF($AD$11:$AD$2510, "&lt;"&amp;$AD539)+1+COUNTIF($AD$11:$AD539, $AD539)-1)</f>
        <v/>
      </c>
      <c r="AF539" s="25" t="str">
        <f t="shared" si="98"/>
        <v/>
      </c>
    </row>
    <row r="540" spans="1:32" x14ac:dyDescent="0.25">
      <c r="A540" s="21"/>
      <c r="B540" s="80"/>
      <c r="C540" s="81"/>
      <c r="D540" s="82"/>
      <c r="E540" s="83"/>
      <c r="F540" s="83"/>
      <c r="G540" s="84"/>
      <c r="H540" s="85"/>
      <c r="I540" s="21"/>
      <c r="J540" s="39" t="str">
        <f t="shared" si="88"/>
        <v/>
      </c>
      <c r="K540" s="21"/>
      <c r="O540" s="25" t="str">
        <f t="shared" si="89"/>
        <v/>
      </c>
      <c r="P540" s="25" t="str">
        <f t="shared" si="90"/>
        <v/>
      </c>
      <c r="Q540" s="25" t="str">
        <f t="shared" si="91"/>
        <v/>
      </c>
      <c r="R540" s="25" t="str">
        <f>IF(COUNTIF($Q$11:$Q540, $Q540)&gt;1, "", $Q540)</f>
        <v/>
      </c>
      <c r="S540" s="58" t="str">
        <f t="shared" si="92"/>
        <v/>
      </c>
      <c r="T540" s="61" t="str">
        <f t="shared" si="93"/>
        <v/>
      </c>
      <c r="U540" s="58" t="str">
        <f t="shared" si="94"/>
        <v/>
      </c>
      <c r="W540" s="25" t="str">
        <f>IF(OR($P540="", NOT($U540="")), "", IF(COUNTIF($P$11:$P540, $P540)&gt;1, "", "X"))</f>
        <v/>
      </c>
      <c r="X540" s="25" t="str">
        <f t="shared" si="95"/>
        <v/>
      </c>
      <c r="Z540" s="25" t="str">
        <f t="shared" si="96"/>
        <v/>
      </c>
      <c r="AB540" s="25" t="str">
        <f>IF($B540="", "", IF(AND($B540&gt;='Client Report'!$BA$3, $B540&lt;='Client Report'!$BA$4), "X", ""))</f>
        <v/>
      </c>
      <c r="AC540" s="25" t="str">
        <f>IF($O540="", "", IF('Client Report'!$AG$3="", "X", IF(Expenses!$C540='Client Report'!$AG$3, "X", "")))</f>
        <v/>
      </c>
      <c r="AD540" s="66" t="str">
        <f t="shared" si="97"/>
        <v/>
      </c>
      <c r="AE540" s="25" t="str">
        <f>IF($AD540="", "", COUNTIF($AD$11:$AD$2510, "&lt;"&amp;$AD540)+1+COUNTIF($AD$11:$AD540, $AD540)-1)</f>
        <v/>
      </c>
      <c r="AF540" s="25" t="str">
        <f t="shared" si="98"/>
        <v/>
      </c>
    </row>
    <row r="541" spans="1:32" x14ac:dyDescent="0.25">
      <c r="A541" s="21"/>
      <c r="B541" s="80"/>
      <c r="C541" s="81"/>
      <c r="D541" s="82"/>
      <c r="E541" s="83"/>
      <c r="F541" s="83"/>
      <c r="G541" s="84"/>
      <c r="H541" s="85"/>
      <c r="I541" s="21"/>
      <c r="J541" s="39" t="str">
        <f t="shared" si="88"/>
        <v/>
      </c>
      <c r="K541" s="21"/>
      <c r="O541" s="25" t="str">
        <f t="shared" si="89"/>
        <v/>
      </c>
      <c r="P541" s="25" t="str">
        <f t="shared" si="90"/>
        <v/>
      </c>
      <c r="Q541" s="25" t="str">
        <f t="shared" si="91"/>
        <v/>
      </c>
      <c r="R541" s="25" t="str">
        <f>IF(COUNTIF($Q$11:$Q541, $Q541)&gt;1, "", $Q541)</f>
        <v/>
      </c>
      <c r="S541" s="58" t="str">
        <f t="shared" si="92"/>
        <v/>
      </c>
      <c r="T541" s="61" t="str">
        <f t="shared" si="93"/>
        <v/>
      </c>
      <c r="U541" s="58" t="str">
        <f t="shared" si="94"/>
        <v/>
      </c>
      <c r="W541" s="25" t="str">
        <f>IF(OR($P541="", NOT($U541="")), "", IF(COUNTIF($P$11:$P541, $P541)&gt;1, "", "X"))</f>
        <v/>
      </c>
      <c r="X541" s="25" t="str">
        <f t="shared" si="95"/>
        <v/>
      </c>
      <c r="Z541" s="25" t="str">
        <f t="shared" si="96"/>
        <v/>
      </c>
      <c r="AB541" s="25" t="str">
        <f>IF($B541="", "", IF(AND($B541&gt;='Client Report'!$BA$3, $B541&lt;='Client Report'!$BA$4), "X", ""))</f>
        <v/>
      </c>
      <c r="AC541" s="25" t="str">
        <f>IF($O541="", "", IF('Client Report'!$AG$3="", "X", IF(Expenses!$C541='Client Report'!$AG$3, "X", "")))</f>
        <v/>
      </c>
      <c r="AD541" s="66" t="str">
        <f t="shared" si="97"/>
        <v/>
      </c>
      <c r="AE541" s="25" t="str">
        <f>IF($AD541="", "", COUNTIF($AD$11:$AD$2510, "&lt;"&amp;$AD541)+1+COUNTIF($AD$11:$AD541, $AD541)-1)</f>
        <v/>
      </c>
      <c r="AF541" s="25" t="str">
        <f t="shared" si="98"/>
        <v/>
      </c>
    </row>
    <row r="542" spans="1:32" x14ac:dyDescent="0.25">
      <c r="A542" s="21"/>
      <c r="B542" s="80"/>
      <c r="C542" s="81"/>
      <c r="D542" s="82"/>
      <c r="E542" s="83"/>
      <c r="F542" s="83"/>
      <c r="G542" s="84"/>
      <c r="H542" s="85"/>
      <c r="I542" s="21"/>
      <c r="J542" s="39" t="str">
        <f t="shared" si="88"/>
        <v/>
      </c>
      <c r="K542" s="21"/>
      <c r="O542" s="25" t="str">
        <f t="shared" si="89"/>
        <v/>
      </c>
      <c r="P542" s="25" t="str">
        <f t="shared" si="90"/>
        <v/>
      </c>
      <c r="Q542" s="25" t="str">
        <f t="shared" si="91"/>
        <v/>
      </c>
      <c r="R542" s="25" t="str">
        <f>IF(COUNTIF($Q$11:$Q542, $Q542)&gt;1, "", $Q542)</f>
        <v/>
      </c>
      <c r="S542" s="58" t="str">
        <f t="shared" si="92"/>
        <v/>
      </c>
      <c r="T542" s="61" t="str">
        <f t="shared" si="93"/>
        <v/>
      </c>
      <c r="U542" s="58" t="str">
        <f t="shared" si="94"/>
        <v/>
      </c>
      <c r="W542" s="25" t="str">
        <f>IF(OR($P542="", NOT($U542="")), "", IF(COUNTIF($P$11:$P542, $P542)&gt;1, "", "X"))</f>
        <v/>
      </c>
      <c r="X542" s="25" t="str">
        <f t="shared" si="95"/>
        <v/>
      </c>
      <c r="Z542" s="25" t="str">
        <f t="shared" si="96"/>
        <v/>
      </c>
      <c r="AB542" s="25" t="str">
        <f>IF($B542="", "", IF(AND($B542&gt;='Client Report'!$BA$3, $B542&lt;='Client Report'!$BA$4), "X", ""))</f>
        <v/>
      </c>
      <c r="AC542" s="25" t="str">
        <f>IF($O542="", "", IF('Client Report'!$AG$3="", "X", IF(Expenses!$C542='Client Report'!$AG$3, "X", "")))</f>
        <v/>
      </c>
      <c r="AD542" s="66" t="str">
        <f t="shared" si="97"/>
        <v/>
      </c>
      <c r="AE542" s="25" t="str">
        <f>IF($AD542="", "", COUNTIF($AD$11:$AD$2510, "&lt;"&amp;$AD542)+1+COUNTIF($AD$11:$AD542, $AD542)-1)</f>
        <v/>
      </c>
      <c r="AF542" s="25" t="str">
        <f t="shared" si="98"/>
        <v/>
      </c>
    </row>
    <row r="543" spans="1:32" x14ac:dyDescent="0.25">
      <c r="A543" s="21"/>
      <c r="B543" s="80"/>
      <c r="C543" s="81"/>
      <c r="D543" s="82"/>
      <c r="E543" s="83"/>
      <c r="F543" s="83"/>
      <c r="G543" s="84"/>
      <c r="H543" s="85"/>
      <c r="I543" s="21"/>
      <c r="J543" s="39" t="str">
        <f t="shared" si="88"/>
        <v/>
      </c>
      <c r="K543" s="21"/>
      <c r="O543" s="25" t="str">
        <f t="shared" si="89"/>
        <v/>
      </c>
      <c r="P543" s="25" t="str">
        <f t="shared" si="90"/>
        <v/>
      </c>
      <c r="Q543" s="25" t="str">
        <f t="shared" si="91"/>
        <v/>
      </c>
      <c r="R543" s="25" t="str">
        <f>IF(COUNTIF($Q$11:$Q543, $Q543)&gt;1, "", $Q543)</f>
        <v/>
      </c>
      <c r="S543" s="58" t="str">
        <f t="shared" si="92"/>
        <v/>
      </c>
      <c r="T543" s="61" t="str">
        <f t="shared" si="93"/>
        <v/>
      </c>
      <c r="U543" s="58" t="str">
        <f t="shared" si="94"/>
        <v/>
      </c>
      <c r="W543" s="25" t="str">
        <f>IF(OR($P543="", NOT($U543="")), "", IF(COUNTIF($P$11:$P543, $P543)&gt;1, "", "X"))</f>
        <v/>
      </c>
      <c r="X543" s="25" t="str">
        <f t="shared" si="95"/>
        <v/>
      </c>
      <c r="Z543" s="25" t="str">
        <f t="shared" si="96"/>
        <v/>
      </c>
      <c r="AB543" s="25" t="str">
        <f>IF($B543="", "", IF(AND($B543&gt;='Client Report'!$BA$3, $B543&lt;='Client Report'!$BA$4), "X", ""))</f>
        <v/>
      </c>
      <c r="AC543" s="25" t="str">
        <f>IF($O543="", "", IF('Client Report'!$AG$3="", "X", IF(Expenses!$C543='Client Report'!$AG$3, "X", "")))</f>
        <v/>
      </c>
      <c r="AD543" s="66" t="str">
        <f t="shared" si="97"/>
        <v/>
      </c>
      <c r="AE543" s="25" t="str">
        <f>IF($AD543="", "", COUNTIF($AD$11:$AD$2510, "&lt;"&amp;$AD543)+1+COUNTIF($AD$11:$AD543, $AD543)-1)</f>
        <v/>
      </c>
      <c r="AF543" s="25" t="str">
        <f t="shared" si="98"/>
        <v/>
      </c>
    </row>
    <row r="544" spans="1:32" x14ac:dyDescent="0.25">
      <c r="A544" s="21"/>
      <c r="B544" s="80"/>
      <c r="C544" s="81"/>
      <c r="D544" s="82"/>
      <c r="E544" s="83"/>
      <c r="F544" s="83"/>
      <c r="G544" s="84"/>
      <c r="H544" s="85"/>
      <c r="I544" s="21"/>
      <c r="J544" s="39" t="str">
        <f t="shared" si="88"/>
        <v/>
      </c>
      <c r="K544" s="21"/>
      <c r="O544" s="25" t="str">
        <f t="shared" si="89"/>
        <v/>
      </c>
      <c r="P544" s="25" t="str">
        <f t="shared" si="90"/>
        <v/>
      </c>
      <c r="Q544" s="25" t="str">
        <f t="shared" si="91"/>
        <v/>
      </c>
      <c r="R544" s="25" t="str">
        <f>IF(COUNTIF($Q$11:$Q544, $Q544)&gt;1, "", $Q544)</f>
        <v/>
      </c>
      <c r="S544" s="58" t="str">
        <f t="shared" si="92"/>
        <v/>
      </c>
      <c r="T544" s="61" t="str">
        <f t="shared" si="93"/>
        <v/>
      </c>
      <c r="U544" s="58" t="str">
        <f t="shared" si="94"/>
        <v/>
      </c>
      <c r="W544" s="25" t="str">
        <f>IF(OR($P544="", NOT($U544="")), "", IF(COUNTIF($P$11:$P544, $P544)&gt;1, "", "X"))</f>
        <v/>
      </c>
      <c r="X544" s="25" t="str">
        <f t="shared" si="95"/>
        <v/>
      </c>
      <c r="Z544" s="25" t="str">
        <f t="shared" si="96"/>
        <v/>
      </c>
      <c r="AB544" s="25" t="str">
        <f>IF($B544="", "", IF(AND($B544&gt;='Client Report'!$BA$3, $B544&lt;='Client Report'!$BA$4), "X", ""))</f>
        <v/>
      </c>
      <c r="AC544" s="25" t="str">
        <f>IF($O544="", "", IF('Client Report'!$AG$3="", "X", IF(Expenses!$C544='Client Report'!$AG$3, "X", "")))</f>
        <v/>
      </c>
      <c r="AD544" s="66" t="str">
        <f t="shared" si="97"/>
        <v/>
      </c>
      <c r="AE544" s="25" t="str">
        <f>IF($AD544="", "", COUNTIF($AD$11:$AD$2510, "&lt;"&amp;$AD544)+1+COUNTIF($AD$11:$AD544, $AD544)-1)</f>
        <v/>
      </c>
      <c r="AF544" s="25" t="str">
        <f t="shared" si="98"/>
        <v/>
      </c>
    </row>
    <row r="545" spans="1:32" x14ac:dyDescent="0.25">
      <c r="A545" s="21"/>
      <c r="B545" s="80"/>
      <c r="C545" s="81"/>
      <c r="D545" s="82"/>
      <c r="E545" s="83"/>
      <c r="F545" s="83"/>
      <c r="G545" s="84"/>
      <c r="H545" s="85"/>
      <c r="I545" s="21"/>
      <c r="J545" s="39" t="str">
        <f t="shared" si="88"/>
        <v/>
      </c>
      <c r="K545" s="21"/>
      <c r="O545" s="25" t="str">
        <f t="shared" si="89"/>
        <v/>
      </c>
      <c r="P545" s="25" t="str">
        <f t="shared" si="90"/>
        <v/>
      </c>
      <c r="Q545" s="25" t="str">
        <f t="shared" si="91"/>
        <v/>
      </c>
      <c r="R545" s="25" t="str">
        <f>IF(COUNTIF($Q$11:$Q545, $Q545)&gt;1, "", $Q545)</f>
        <v/>
      </c>
      <c r="S545" s="58" t="str">
        <f t="shared" si="92"/>
        <v/>
      </c>
      <c r="T545" s="61" t="str">
        <f t="shared" si="93"/>
        <v/>
      </c>
      <c r="U545" s="58" t="str">
        <f t="shared" si="94"/>
        <v/>
      </c>
      <c r="W545" s="25" t="str">
        <f>IF(OR($P545="", NOT($U545="")), "", IF(COUNTIF($P$11:$P545, $P545)&gt;1, "", "X"))</f>
        <v/>
      </c>
      <c r="X545" s="25" t="str">
        <f t="shared" si="95"/>
        <v/>
      </c>
      <c r="Z545" s="25" t="str">
        <f t="shared" si="96"/>
        <v/>
      </c>
      <c r="AB545" s="25" t="str">
        <f>IF($B545="", "", IF(AND($B545&gt;='Client Report'!$BA$3, $B545&lt;='Client Report'!$BA$4), "X", ""))</f>
        <v/>
      </c>
      <c r="AC545" s="25" t="str">
        <f>IF($O545="", "", IF('Client Report'!$AG$3="", "X", IF(Expenses!$C545='Client Report'!$AG$3, "X", "")))</f>
        <v/>
      </c>
      <c r="AD545" s="66" t="str">
        <f t="shared" si="97"/>
        <v/>
      </c>
      <c r="AE545" s="25" t="str">
        <f>IF($AD545="", "", COUNTIF($AD$11:$AD$2510, "&lt;"&amp;$AD545)+1+COUNTIF($AD$11:$AD545, $AD545)-1)</f>
        <v/>
      </c>
      <c r="AF545" s="25" t="str">
        <f t="shared" si="98"/>
        <v/>
      </c>
    </row>
    <row r="546" spans="1:32" x14ac:dyDescent="0.25">
      <c r="A546" s="21"/>
      <c r="B546" s="80"/>
      <c r="C546" s="81"/>
      <c r="D546" s="82"/>
      <c r="E546" s="83"/>
      <c r="F546" s="83"/>
      <c r="G546" s="84"/>
      <c r="H546" s="85"/>
      <c r="I546" s="21"/>
      <c r="J546" s="39" t="str">
        <f t="shared" si="88"/>
        <v/>
      </c>
      <c r="K546" s="21"/>
      <c r="O546" s="25" t="str">
        <f t="shared" si="89"/>
        <v/>
      </c>
      <c r="P546" s="25" t="str">
        <f t="shared" si="90"/>
        <v/>
      </c>
      <c r="Q546" s="25" t="str">
        <f t="shared" si="91"/>
        <v/>
      </c>
      <c r="R546" s="25" t="str">
        <f>IF(COUNTIF($Q$11:$Q546, $Q546)&gt;1, "", $Q546)</f>
        <v/>
      </c>
      <c r="S546" s="58" t="str">
        <f t="shared" si="92"/>
        <v/>
      </c>
      <c r="T546" s="61" t="str">
        <f t="shared" si="93"/>
        <v/>
      </c>
      <c r="U546" s="58" t="str">
        <f t="shared" si="94"/>
        <v/>
      </c>
      <c r="W546" s="25" t="str">
        <f>IF(OR($P546="", NOT($U546="")), "", IF(COUNTIF($P$11:$P546, $P546)&gt;1, "", "X"))</f>
        <v/>
      </c>
      <c r="X546" s="25" t="str">
        <f t="shared" si="95"/>
        <v/>
      </c>
      <c r="Z546" s="25" t="str">
        <f t="shared" si="96"/>
        <v/>
      </c>
      <c r="AB546" s="25" t="str">
        <f>IF($B546="", "", IF(AND($B546&gt;='Client Report'!$BA$3, $B546&lt;='Client Report'!$BA$4), "X", ""))</f>
        <v/>
      </c>
      <c r="AC546" s="25" t="str">
        <f>IF($O546="", "", IF('Client Report'!$AG$3="", "X", IF(Expenses!$C546='Client Report'!$AG$3, "X", "")))</f>
        <v/>
      </c>
      <c r="AD546" s="66" t="str">
        <f t="shared" si="97"/>
        <v/>
      </c>
      <c r="AE546" s="25" t="str">
        <f>IF($AD546="", "", COUNTIF($AD$11:$AD$2510, "&lt;"&amp;$AD546)+1+COUNTIF($AD$11:$AD546, $AD546)-1)</f>
        <v/>
      </c>
      <c r="AF546" s="25" t="str">
        <f t="shared" si="98"/>
        <v/>
      </c>
    </row>
    <row r="547" spans="1:32" x14ac:dyDescent="0.25">
      <c r="A547" s="21"/>
      <c r="B547" s="80"/>
      <c r="C547" s="81"/>
      <c r="D547" s="82"/>
      <c r="E547" s="83"/>
      <c r="F547" s="83"/>
      <c r="G547" s="84"/>
      <c r="H547" s="85"/>
      <c r="I547" s="21"/>
      <c r="J547" s="39" t="str">
        <f t="shared" si="88"/>
        <v/>
      </c>
      <c r="K547" s="21"/>
      <c r="O547" s="25" t="str">
        <f t="shared" si="89"/>
        <v/>
      </c>
      <c r="P547" s="25" t="str">
        <f t="shared" si="90"/>
        <v/>
      </c>
      <c r="Q547" s="25" t="str">
        <f t="shared" si="91"/>
        <v/>
      </c>
      <c r="R547" s="25" t="str">
        <f>IF(COUNTIF($Q$11:$Q547, $Q547)&gt;1, "", $Q547)</f>
        <v/>
      </c>
      <c r="S547" s="58" t="str">
        <f t="shared" si="92"/>
        <v/>
      </c>
      <c r="T547" s="61" t="str">
        <f t="shared" si="93"/>
        <v/>
      </c>
      <c r="U547" s="58" t="str">
        <f t="shared" si="94"/>
        <v/>
      </c>
      <c r="W547" s="25" t="str">
        <f>IF(OR($P547="", NOT($U547="")), "", IF(COUNTIF($P$11:$P547, $P547)&gt;1, "", "X"))</f>
        <v/>
      </c>
      <c r="X547" s="25" t="str">
        <f t="shared" si="95"/>
        <v/>
      </c>
      <c r="Z547" s="25" t="str">
        <f t="shared" si="96"/>
        <v/>
      </c>
      <c r="AB547" s="25" t="str">
        <f>IF($B547="", "", IF(AND($B547&gt;='Client Report'!$BA$3, $B547&lt;='Client Report'!$BA$4), "X", ""))</f>
        <v/>
      </c>
      <c r="AC547" s="25" t="str">
        <f>IF($O547="", "", IF('Client Report'!$AG$3="", "X", IF(Expenses!$C547='Client Report'!$AG$3, "X", "")))</f>
        <v/>
      </c>
      <c r="AD547" s="66" t="str">
        <f t="shared" si="97"/>
        <v/>
      </c>
      <c r="AE547" s="25" t="str">
        <f>IF($AD547="", "", COUNTIF($AD$11:$AD$2510, "&lt;"&amp;$AD547)+1+COUNTIF($AD$11:$AD547, $AD547)-1)</f>
        <v/>
      </c>
      <c r="AF547" s="25" t="str">
        <f t="shared" si="98"/>
        <v/>
      </c>
    </row>
    <row r="548" spans="1:32" x14ac:dyDescent="0.25">
      <c r="A548" s="21"/>
      <c r="B548" s="80"/>
      <c r="C548" s="81"/>
      <c r="D548" s="82"/>
      <c r="E548" s="83"/>
      <c r="F548" s="83"/>
      <c r="G548" s="84"/>
      <c r="H548" s="85"/>
      <c r="I548" s="21"/>
      <c r="J548" s="39" t="str">
        <f t="shared" si="88"/>
        <v/>
      </c>
      <c r="K548" s="21"/>
      <c r="O548" s="25" t="str">
        <f t="shared" si="89"/>
        <v/>
      </c>
      <c r="P548" s="25" t="str">
        <f t="shared" si="90"/>
        <v/>
      </c>
      <c r="Q548" s="25" t="str">
        <f t="shared" si="91"/>
        <v/>
      </c>
      <c r="R548" s="25" t="str">
        <f>IF(COUNTIF($Q$11:$Q548, $Q548)&gt;1, "", $Q548)</f>
        <v/>
      </c>
      <c r="S548" s="58" t="str">
        <f t="shared" si="92"/>
        <v/>
      </c>
      <c r="T548" s="61" t="str">
        <f t="shared" si="93"/>
        <v/>
      </c>
      <c r="U548" s="58" t="str">
        <f t="shared" si="94"/>
        <v/>
      </c>
      <c r="W548" s="25" t="str">
        <f>IF(OR($P548="", NOT($U548="")), "", IF(COUNTIF($P$11:$P548, $P548)&gt;1, "", "X"))</f>
        <v/>
      </c>
      <c r="X548" s="25" t="str">
        <f t="shared" si="95"/>
        <v/>
      </c>
      <c r="Z548" s="25" t="str">
        <f t="shared" si="96"/>
        <v/>
      </c>
      <c r="AB548" s="25" t="str">
        <f>IF($B548="", "", IF(AND($B548&gt;='Client Report'!$BA$3, $B548&lt;='Client Report'!$BA$4), "X", ""))</f>
        <v/>
      </c>
      <c r="AC548" s="25" t="str">
        <f>IF($O548="", "", IF('Client Report'!$AG$3="", "X", IF(Expenses!$C548='Client Report'!$AG$3, "X", "")))</f>
        <v/>
      </c>
      <c r="AD548" s="66" t="str">
        <f t="shared" si="97"/>
        <v/>
      </c>
      <c r="AE548" s="25" t="str">
        <f>IF($AD548="", "", COUNTIF($AD$11:$AD$2510, "&lt;"&amp;$AD548)+1+COUNTIF($AD$11:$AD548, $AD548)-1)</f>
        <v/>
      </c>
      <c r="AF548" s="25" t="str">
        <f t="shared" si="98"/>
        <v/>
      </c>
    </row>
    <row r="549" spans="1:32" x14ac:dyDescent="0.25">
      <c r="A549" s="21"/>
      <c r="B549" s="80"/>
      <c r="C549" s="81"/>
      <c r="D549" s="82"/>
      <c r="E549" s="83"/>
      <c r="F549" s="83"/>
      <c r="G549" s="84"/>
      <c r="H549" s="85"/>
      <c r="I549" s="21"/>
      <c r="J549" s="39" t="str">
        <f t="shared" si="88"/>
        <v/>
      </c>
      <c r="K549" s="21"/>
      <c r="O549" s="25" t="str">
        <f t="shared" si="89"/>
        <v/>
      </c>
      <c r="P549" s="25" t="str">
        <f t="shared" si="90"/>
        <v/>
      </c>
      <c r="Q549" s="25" t="str">
        <f t="shared" si="91"/>
        <v/>
      </c>
      <c r="R549" s="25" t="str">
        <f>IF(COUNTIF($Q$11:$Q549, $Q549)&gt;1, "", $Q549)</f>
        <v/>
      </c>
      <c r="S549" s="58" t="str">
        <f t="shared" si="92"/>
        <v/>
      </c>
      <c r="T549" s="61" t="str">
        <f t="shared" si="93"/>
        <v/>
      </c>
      <c r="U549" s="58" t="str">
        <f t="shared" si="94"/>
        <v/>
      </c>
      <c r="W549" s="25" t="str">
        <f>IF(OR($P549="", NOT($U549="")), "", IF(COUNTIF($P$11:$P549, $P549)&gt;1, "", "X"))</f>
        <v/>
      </c>
      <c r="X549" s="25" t="str">
        <f t="shared" si="95"/>
        <v/>
      </c>
      <c r="Z549" s="25" t="str">
        <f t="shared" si="96"/>
        <v/>
      </c>
      <c r="AB549" s="25" t="str">
        <f>IF($B549="", "", IF(AND($B549&gt;='Client Report'!$BA$3, $B549&lt;='Client Report'!$BA$4), "X", ""))</f>
        <v/>
      </c>
      <c r="AC549" s="25" t="str">
        <f>IF($O549="", "", IF('Client Report'!$AG$3="", "X", IF(Expenses!$C549='Client Report'!$AG$3, "X", "")))</f>
        <v/>
      </c>
      <c r="AD549" s="66" t="str">
        <f t="shared" si="97"/>
        <v/>
      </c>
      <c r="AE549" s="25" t="str">
        <f>IF($AD549="", "", COUNTIF($AD$11:$AD$2510, "&lt;"&amp;$AD549)+1+COUNTIF($AD$11:$AD549, $AD549)-1)</f>
        <v/>
      </c>
      <c r="AF549" s="25" t="str">
        <f t="shared" si="98"/>
        <v/>
      </c>
    </row>
    <row r="550" spans="1:32" x14ac:dyDescent="0.25">
      <c r="A550" s="21"/>
      <c r="B550" s="80"/>
      <c r="C550" s="81"/>
      <c r="D550" s="82"/>
      <c r="E550" s="83"/>
      <c r="F550" s="83"/>
      <c r="G550" s="84"/>
      <c r="H550" s="85"/>
      <c r="I550" s="21"/>
      <c r="J550" s="39" t="str">
        <f t="shared" si="88"/>
        <v/>
      </c>
      <c r="K550" s="21"/>
      <c r="O550" s="25" t="str">
        <f t="shared" si="89"/>
        <v/>
      </c>
      <c r="P550" s="25" t="str">
        <f t="shared" si="90"/>
        <v/>
      </c>
      <c r="Q550" s="25" t="str">
        <f t="shared" si="91"/>
        <v/>
      </c>
      <c r="R550" s="25" t="str">
        <f>IF(COUNTIF($Q$11:$Q550, $Q550)&gt;1, "", $Q550)</f>
        <v/>
      </c>
      <c r="S550" s="58" t="str">
        <f t="shared" si="92"/>
        <v/>
      </c>
      <c r="T550" s="61" t="str">
        <f t="shared" si="93"/>
        <v/>
      </c>
      <c r="U550" s="58" t="str">
        <f t="shared" si="94"/>
        <v/>
      </c>
      <c r="W550" s="25" t="str">
        <f>IF(OR($P550="", NOT($U550="")), "", IF(COUNTIF($P$11:$P550, $P550)&gt;1, "", "X"))</f>
        <v/>
      </c>
      <c r="X550" s="25" t="str">
        <f t="shared" si="95"/>
        <v/>
      </c>
      <c r="Z550" s="25" t="str">
        <f t="shared" si="96"/>
        <v/>
      </c>
      <c r="AB550" s="25" t="str">
        <f>IF($B550="", "", IF(AND($B550&gt;='Client Report'!$BA$3, $B550&lt;='Client Report'!$BA$4), "X", ""))</f>
        <v/>
      </c>
      <c r="AC550" s="25" t="str">
        <f>IF($O550="", "", IF('Client Report'!$AG$3="", "X", IF(Expenses!$C550='Client Report'!$AG$3, "X", "")))</f>
        <v/>
      </c>
      <c r="AD550" s="66" t="str">
        <f t="shared" si="97"/>
        <v/>
      </c>
      <c r="AE550" s="25" t="str">
        <f>IF($AD550="", "", COUNTIF($AD$11:$AD$2510, "&lt;"&amp;$AD550)+1+COUNTIF($AD$11:$AD550, $AD550)-1)</f>
        <v/>
      </c>
      <c r="AF550" s="25" t="str">
        <f t="shared" si="98"/>
        <v/>
      </c>
    </row>
    <row r="551" spans="1:32" x14ac:dyDescent="0.25">
      <c r="A551" s="21"/>
      <c r="B551" s="80"/>
      <c r="C551" s="81"/>
      <c r="D551" s="82"/>
      <c r="E551" s="83"/>
      <c r="F551" s="83"/>
      <c r="G551" s="84"/>
      <c r="H551" s="85"/>
      <c r="I551" s="21"/>
      <c r="J551" s="39" t="str">
        <f t="shared" si="88"/>
        <v/>
      </c>
      <c r="K551" s="21"/>
      <c r="O551" s="25" t="str">
        <f t="shared" si="89"/>
        <v/>
      </c>
      <c r="P551" s="25" t="str">
        <f t="shared" si="90"/>
        <v/>
      </c>
      <c r="Q551" s="25" t="str">
        <f t="shared" si="91"/>
        <v/>
      </c>
      <c r="R551" s="25" t="str">
        <f>IF(COUNTIF($Q$11:$Q551, $Q551)&gt;1, "", $Q551)</f>
        <v/>
      </c>
      <c r="S551" s="58" t="str">
        <f t="shared" si="92"/>
        <v/>
      </c>
      <c r="T551" s="61" t="str">
        <f t="shared" si="93"/>
        <v/>
      </c>
      <c r="U551" s="58" t="str">
        <f t="shared" si="94"/>
        <v/>
      </c>
      <c r="W551" s="25" t="str">
        <f>IF(OR($P551="", NOT($U551="")), "", IF(COUNTIF($P$11:$P551, $P551)&gt;1, "", "X"))</f>
        <v/>
      </c>
      <c r="X551" s="25" t="str">
        <f t="shared" si="95"/>
        <v/>
      </c>
      <c r="Z551" s="25" t="str">
        <f t="shared" si="96"/>
        <v/>
      </c>
      <c r="AB551" s="25" t="str">
        <f>IF($B551="", "", IF(AND($B551&gt;='Client Report'!$BA$3, $B551&lt;='Client Report'!$BA$4), "X", ""))</f>
        <v/>
      </c>
      <c r="AC551" s="25" t="str">
        <f>IF($O551="", "", IF('Client Report'!$AG$3="", "X", IF(Expenses!$C551='Client Report'!$AG$3, "X", "")))</f>
        <v/>
      </c>
      <c r="AD551" s="66" t="str">
        <f t="shared" si="97"/>
        <v/>
      </c>
      <c r="AE551" s="25" t="str">
        <f>IF($AD551="", "", COUNTIF($AD$11:$AD$2510, "&lt;"&amp;$AD551)+1+COUNTIF($AD$11:$AD551, $AD551)-1)</f>
        <v/>
      </c>
      <c r="AF551" s="25" t="str">
        <f t="shared" si="98"/>
        <v/>
      </c>
    </row>
    <row r="552" spans="1:32" x14ac:dyDescent="0.25">
      <c r="A552" s="21"/>
      <c r="B552" s="80"/>
      <c r="C552" s="81"/>
      <c r="D552" s="82"/>
      <c r="E552" s="83"/>
      <c r="F552" s="83"/>
      <c r="G552" s="84"/>
      <c r="H552" s="85"/>
      <c r="I552" s="21"/>
      <c r="J552" s="39" t="str">
        <f t="shared" si="88"/>
        <v/>
      </c>
      <c r="K552" s="21"/>
      <c r="O552" s="25" t="str">
        <f t="shared" si="89"/>
        <v/>
      </c>
      <c r="P552" s="25" t="str">
        <f t="shared" si="90"/>
        <v/>
      </c>
      <c r="Q552" s="25" t="str">
        <f t="shared" si="91"/>
        <v/>
      </c>
      <c r="R552" s="25" t="str">
        <f>IF(COUNTIF($Q$11:$Q552, $Q552)&gt;1, "", $Q552)</f>
        <v/>
      </c>
      <c r="S552" s="58" t="str">
        <f t="shared" si="92"/>
        <v/>
      </c>
      <c r="T552" s="61" t="str">
        <f t="shared" si="93"/>
        <v/>
      </c>
      <c r="U552" s="58" t="str">
        <f t="shared" si="94"/>
        <v/>
      </c>
      <c r="W552" s="25" t="str">
        <f>IF(OR($P552="", NOT($U552="")), "", IF(COUNTIF($P$11:$P552, $P552)&gt;1, "", "X"))</f>
        <v/>
      </c>
      <c r="X552" s="25" t="str">
        <f t="shared" si="95"/>
        <v/>
      </c>
      <c r="Z552" s="25" t="str">
        <f t="shared" si="96"/>
        <v/>
      </c>
      <c r="AB552" s="25" t="str">
        <f>IF($B552="", "", IF(AND($B552&gt;='Client Report'!$BA$3, $B552&lt;='Client Report'!$BA$4), "X", ""))</f>
        <v/>
      </c>
      <c r="AC552" s="25" t="str">
        <f>IF($O552="", "", IF('Client Report'!$AG$3="", "X", IF(Expenses!$C552='Client Report'!$AG$3, "X", "")))</f>
        <v/>
      </c>
      <c r="AD552" s="66" t="str">
        <f t="shared" si="97"/>
        <v/>
      </c>
      <c r="AE552" s="25" t="str">
        <f>IF($AD552="", "", COUNTIF($AD$11:$AD$2510, "&lt;"&amp;$AD552)+1+COUNTIF($AD$11:$AD552, $AD552)-1)</f>
        <v/>
      </c>
      <c r="AF552" s="25" t="str">
        <f t="shared" si="98"/>
        <v/>
      </c>
    </row>
    <row r="553" spans="1:32" x14ac:dyDescent="0.25">
      <c r="A553" s="21"/>
      <c r="B553" s="80"/>
      <c r="C553" s="81"/>
      <c r="D553" s="82"/>
      <c r="E553" s="83"/>
      <c r="F553" s="83"/>
      <c r="G553" s="84"/>
      <c r="H553" s="85"/>
      <c r="I553" s="21"/>
      <c r="J553" s="39" t="str">
        <f t="shared" si="88"/>
        <v/>
      </c>
      <c r="K553" s="21"/>
      <c r="O553" s="25" t="str">
        <f t="shared" si="89"/>
        <v/>
      </c>
      <c r="P553" s="25" t="str">
        <f t="shared" si="90"/>
        <v/>
      </c>
      <c r="Q553" s="25" t="str">
        <f t="shared" si="91"/>
        <v/>
      </c>
      <c r="R553" s="25" t="str">
        <f>IF(COUNTIF($Q$11:$Q553, $Q553)&gt;1, "", $Q553)</f>
        <v/>
      </c>
      <c r="S553" s="58" t="str">
        <f t="shared" si="92"/>
        <v/>
      </c>
      <c r="T553" s="61" t="str">
        <f t="shared" si="93"/>
        <v/>
      </c>
      <c r="U553" s="58" t="str">
        <f t="shared" si="94"/>
        <v/>
      </c>
      <c r="W553" s="25" t="str">
        <f>IF(OR($P553="", NOT($U553="")), "", IF(COUNTIF($P$11:$P553, $P553)&gt;1, "", "X"))</f>
        <v/>
      </c>
      <c r="X553" s="25" t="str">
        <f t="shared" si="95"/>
        <v/>
      </c>
      <c r="Z553" s="25" t="str">
        <f t="shared" si="96"/>
        <v/>
      </c>
      <c r="AB553" s="25" t="str">
        <f>IF($B553="", "", IF(AND($B553&gt;='Client Report'!$BA$3, $B553&lt;='Client Report'!$BA$4), "X", ""))</f>
        <v/>
      </c>
      <c r="AC553" s="25" t="str">
        <f>IF($O553="", "", IF('Client Report'!$AG$3="", "X", IF(Expenses!$C553='Client Report'!$AG$3, "X", "")))</f>
        <v/>
      </c>
      <c r="AD553" s="66" t="str">
        <f t="shared" si="97"/>
        <v/>
      </c>
      <c r="AE553" s="25" t="str">
        <f>IF($AD553="", "", COUNTIF($AD$11:$AD$2510, "&lt;"&amp;$AD553)+1+COUNTIF($AD$11:$AD553, $AD553)-1)</f>
        <v/>
      </c>
      <c r="AF553" s="25" t="str">
        <f t="shared" si="98"/>
        <v/>
      </c>
    </row>
    <row r="554" spans="1:32" x14ac:dyDescent="0.25">
      <c r="A554" s="21"/>
      <c r="B554" s="80"/>
      <c r="C554" s="81"/>
      <c r="D554" s="82"/>
      <c r="E554" s="83"/>
      <c r="F554" s="83"/>
      <c r="G554" s="84"/>
      <c r="H554" s="85"/>
      <c r="I554" s="21"/>
      <c r="J554" s="39" t="str">
        <f t="shared" si="88"/>
        <v/>
      </c>
      <c r="K554" s="21"/>
      <c r="O554" s="25" t="str">
        <f t="shared" si="89"/>
        <v/>
      </c>
      <c r="P554" s="25" t="str">
        <f t="shared" si="90"/>
        <v/>
      </c>
      <c r="Q554" s="25" t="str">
        <f t="shared" si="91"/>
        <v/>
      </c>
      <c r="R554" s="25" t="str">
        <f>IF(COUNTIF($Q$11:$Q554, $Q554)&gt;1, "", $Q554)</f>
        <v/>
      </c>
      <c r="S554" s="58" t="str">
        <f t="shared" si="92"/>
        <v/>
      </c>
      <c r="T554" s="61" t="str">
        <f t="shared" si="93"/>
        <v/>
      </c>
      <c r="U554" s="58" t="str">
        <f t="shared" si="94"/>
        <v/>
      </c>
      <c r="W554" s="25" t="str">
        <f>IF(OR($P554="", NOT($U554="")), "", IF(COUNTIF($P$11:$P554, $P554)&gt;1, "", "X"))</f>
        <v/>
      </c>
      <c r="X554" s="25" t="str">
        <f t="shared" si="95"/>
        <v/>
      </c>
      <c r="Z554" s="25" t="str">
        <f t="shared" si="96"/>
        <v/>
      </c>
      <c r="AB554" s="25" t="str">
        <f>IF($B554="", "", IF(AND($B554&gt;='Client Report'!$BA$3, $B554&lt;='Client Report'!$BA$4), "X", ""))</f>
        <v/>
      </c>
      <c r="AC554" s="25" t="str">
        <f>IF($O554="", "", IF('Client Report'!$AG$3="", "X", IF(Expenses!$C554='Client Report'!$AG$3, "X", "")))</f>
        <v/>
      </c>
      <c r="AD554" s="66" t="str">
        <f t="shared" si="97"/>
        <v/>
      </c>
      <c r="AE554" s="25" t="str">
        <f>IF($AD554="", "", COUNTIF($AD$11:$AD$2510, "&lt;"&amp;$AD554)+1+COUNTIF($AD$11:$AD554, $AD554)-1)</f>
        <v/>
      </c>
      <c r="AF554" s="25" t="str">
        <f t="shared" si="98"/>
        <v/>
      </c>
    </row>
    <row r="555" spans="1:32" x14ac:dyDescent="0.25">
      <c r="A555" s="21"/>
      <c r="B555" s="80"/>
      <c r="C555" s="81"/>
      <c r="D555" s="82"/>
      <c r="E555" s="83"/>
      <c r="F555" s="83"/>
      <c r="G555" s="84"/>
      <c r="H555" s="85"/>
      <c r="I555" s="21"/>
      <c r="J555" s="39" t="str">
        <f t="shared" si="88"/>
        <v/>
      </c>
      <c r="K555" s="21"/>
      <c r="O555" s="25" t="str">
        <f t="shared" si="89"/>
        <v/>
      </c>
      <c r="P555" s="25" t="str">
        <f t="shared" si="90"/>
        <v/>
      </c>
      <c r="Q555" s="25" t="str">
        <f t="shared" si="91"/>
        <v/>
      </c>
      <c r="R555" s="25" t="str">
        <f>IF(COUNTIF($Q$11:$Q555, $Q555)&gt;1, "", $Q555)</f>
        <v/>
      </c>
      <c r="S555" s="58" t="str">
        <f t="shared" si="92"/>
        <v/>
      </c>
      <c r="T555" s="61" t="str">
        <f t="shared" si="93"/>
        <v/>
      </c>
      <c r="U555" s="58" t="str">
        <f t="shared" si="94"/>
        <v/>
      </c>
      <c r="W555" s="25" t="str">
        <f>IF(OR($P555="", NOT($U555="")), "", IF(COUNTIF($P$11:$P555, $P555)&gt;1, "", "X"))</f>
        <v/>
      </c>
      <c r="X555" s="25" t="str">
        <f t="shared" si="95"/>
        <v/>
      </c>
      <c r="Z555" s="25" t="str">
        <f t="shared" si="96"/>
        <v/>
      </c>
      <c r="AB555" s="25" t="str">
        <f>IF($B555="", "", IF(AND($B555&gt;='Client Report'!$BA$3, $B555&lt;='Client Report'!$BA$4), "X", ""))</f>
        <v/>
      </c>
      <c r="AC555" s="25" t="str">
        <f>IF($O555="", "", IF('Client Report'!$AG$3="", "X", IF(Expenses!$C555='Client Report'!$AG$3, "X", "")))</f>
        <v/>
      </c>
      <c r="AD555" s="66" t="str">
        <f t="shared" si="97"/>
        <v/>
      </c>
      <c r="AE555" s="25" t="str">
        <f>IF($AD555="", "", COUNTIF($AD$11:$AD$2510, "&lt;"&amp;$AD555)+1+COUNTIF($AD$11:$AD555, $AD555)-1)</f>
        <v/>
      </c>
      <c r="AF555" s="25" t="str">
        <f t="shared" si="98"/>
        <v/>
      </c>
    </row>
    <row r="556" spans="1:32" x14ac:dyDescent="0.25">
      <c r="A556" s="21"/>
      <c r="B556" s="80"/>
      <c r="C556" s="81"/>
      <c r="D556" s="82"/>
      <c r="E556" s="83"/>
      <c r="F556" s="83"/>
      <c r="G556" s="84"/>
      <c r="H556" s="85"/>
      <c r="I556" s="21"/>
      <c r="J556" s="39" t="str">
        <f t="shared" si="88"/>
        <v/>
      </c>
      <c r="K556" s="21"/>
      <c r="O556" s="25" t="str">
        <f t="shared" si="89"/>
        <v/>
      </c>
      <c r="P556" s="25" t="str">
        <f t="shared" si="90"/>
        <v/>
      </c>
      <c r="Q556" s="25" t="str">
        <f t="shared" si="91"/>
        <v/>
      </c>
      <c r="R556" s="25" t="str">
        <f>IF(COUNTIF($Q$11:$Q556, $Q556)&gt;1, "", $Q556)</f>
        <v/>
      </c>
      <c r="S556" s="58" t="str">
        <f t="shared" si="92"/>
        <v/>
      </c>
      <c r="T556" s="61" t="str">
        <f t="shared" si="93"/>
        <v/>
      </c>
      <c r="U556" s="58" t="str">
        <f t="shared" si="94"/>
        <v/>
      </c>
      <c r="W556" s="25" t="str">
        <f>IF(OR($P556="", NOT($U556="")), "", IF(COUNTIF($P$11:$P556, $P556)&gt;1, "", "X"))</f>
        <v/>
      </c>
      <c r="X556" s="25" t="str">
        <f t="shared" si="95"/>
        <v/>
      </c>
      <c r="Z556" s="25" t="str">
        <f t="shared" si="96"/>
        <v/>
      </c>
      <c r="AB556" s="25" t="str">
        <f>IF($B556="", "", IF(AND($B556&gt;='Client Report'!$BA$3, $B556&lt;='Client Report'!$BA$4), "X", ""))</f>
        <v/>
      </c>
      <c r="AC556" s="25" t="str">
        <f>IF($O556="", "", IF('Client Report'!$AG$3="", "X", IF(Expenses!$C556='Client Report'!$AG$3, "X", "")))</f>
        <v/>
      </c>
      <c r="AD556" s="66" t="str">
        <f t="shared" si="97"/>
        <v/>
      </c>
      <c r="AE556" s="25" t="str">
        <f>IF($AD556="", "", COUNTIF($AD$11:$AD$2510, "&lt;"&amp;$AD556)+1+COUNTIF($AD$11:$AD556, $AD556)-1)</f>
        <v/>
      </c>
      <c r="AF556" s="25" t="str">
        <f t="shared" si="98"/>
        <v/>
      </c>
    </row>
    <row r="557" spans="1:32" x14ac:dyDescent="0.25">
      <c r="A557" s="21"/>
      <c r="B557" s="80"/>
      <c r="C557" s="81"/>
      <c r="D557" s="82"/>
      <c r="E557" s="83"/>
      <c r="F557" s="83"/>
      <c r="G557" s="84"/>
      <c r="H557" s="85"/>
      <c r="I557" s="21"/>
      <c r="J557" s="39" t="str">
        <f t="shared" si="88"/>
        <v/>
      </c>
      <c r="K557" s="21"/>
      <c r="O557" s="25" t="str">
        <f t="shared" si="89"/>
        <v/>
      </c>
      <c r="P557" s="25" t="str">
        <f t="shared" si="90"/>
        <v/>
      </c>
      <c r="Q557" s="25" t="str">
        <f t="shared" si="91"/>
        <v/>
      </c>
      <c r="R557" s="25" t="str">
        <f>IF(COUNTIF($Q$11:$Q557, $Q557)&gt;1, "", $Q557)</f>
        <v/>
      </c>
      <c r="S557" s="58" t="str">
        <f t="shared" si="92"/>
        <v/>
      </c>
      <c r="T557" s="61" t="str">
        <f t="shared" si="93"/>
        <v/>
      </c>
      <c r="U557" s="58" t="str">
        <f t="shared" si="94"/>
        <v/>
      </c>
      <c r="W557" s="25" t="str">
        <f>IF(OR($P557="", NOT($U557="")), "", IF(COUNTIF($P$11:$P557, $P557)&gt;1, "", "X"))</f>
        <v/>
      </c>
      <c r="X557" s="25" t="str">
        <f t="shared" si="95"/>
        <v/>
      </c>
      <c r="Z557" s="25" t="str">
        <f t="shared" si="96"/>
        <v/>
      </c>
      <c r="AB557" s="25" t="str">
        <f>IF($B557="", "", IF(AND($B557&gt;='Client Report'!$BA$3, $B557&lt;='Client Report'!$BA$4), "X", ""))</f>
        <v/>
      </c>
      <c r="AC557" s="25" t="str">
        <f>IF($O557="", "", IF('Client Report'!$AG$3="", "X", IF(Expenses!$C557='Client Report'!$AG$3, "X", "")))</f>
        <v/>
      </c>
      <c r="AD557" s="66" t="str">
        <f t="shared" si="97"/>
        <v/>
      </c>
      <c r="AE557" s="25" t="str">
        <f>IF($AD557="", "", COUNTIF($AD$11:$AD$2510, "&lt;"&amp;$AD557)+1+COUNTIF($AD$11:$AD557, $AD557)-1)</f>
        <v/>
      </c>
      <c r="AF557" s="25" t="str">
        <f t="shared" si="98"/>
        <v/>
      </c>
    </row>
    <row r="558" spans="1:32" x14ac:dyDescent="0.25">
      <c r="A558" s="21"/>
      <c r="B558" s="80"/>
      <c r="C558" s="81"/>
      <c r="D558" s="82"/>
      <c r="E558" s="83"/>
      <c r="F558" s="83"/>
      <c r="G558" s="84"/>
      <c r="H558" s="85"/>
      <c r="I558" s="21"/>
      <c r="J558" s="39" t="str">
        <f t="shared" si="88"/>
        <v/>
      </c>
      <c r="K558" s="21"/>
      <c r="O558" s="25" t="str">
        <f t="shared" si="89"/>
        <v/>
      </c>
      <c r="P558" s="25" t="str">
        <f t="shared" si="90"/>
        <v/>
      </c>
      <c r="Q558" s="25" t="str">
        <f t="shared" si="91"/>
        <v/>
      </c>
      <c r="R558" s="25" t="str">
        <f>IF(COUNTIF($Q$11:$Q558, $Q558)&gt;1, "", $Q558)</f>
        <v/>
      </c>
      <c r="S558" s="58" t="str">
        <f t="shared" si="92"/>
        <v/>
      </c>
      <c r="T558" s="61" t="str">
        <f t="shared" si="93"/>
        <v/>
      </c>
      <c r="U558" s="58" t="str">
        <f t="shared" si="94"/>
        <v/>
      </c>
      <c r="W558" s="25" t="str">
        <f>IF(OR($P558="", NOT($U558="")), "", IF(COUNTIF($P$11:$P558, $P558)&gt;1, "", "X"))</f>
        <v/>
      </c>
      <c r="X558" s="25" t="str">
        <f t="shared" si="95"/>
        <v/>
      </c>
      <c r="Z558" s="25" t="str">
        <f t="shared" si="96"/>
        <v/>
      </c>
      <c r="AB558" s="25" t="str">
        <f>IF($B558="", "", IF(AND($B558&gt;='Client Report'!$BA$3, $B558&lt;='Client Report'!$BA$4), "X", ""))</f>
        <v/>
      </c>
      <c r="AC558" s="25" t="str">
        <f>IF($O558="", "", IF('Client Report'!$AG$3="", "X", IF(Expenses!$C558='Client Report'!$AG$3, "X", "")))</f>
        <v/>
      </c>
      <c r="AD558" s="66" t="str">
        <f t="shared" si="97"/>
        <v/>
      </c>
      <c r="AE558" s="25" t="str">
        <f>IF($AD558="", "", COUNTIF($AD$11:$AD$2510, "&lt;"&amp;$AD558)+1+COUNTIF($AD$11:$AD558, $AD558)-1)</f>
        <v/>
      </c>
      <c r="AF558" s="25" t="str">
        <f t="shared" si="98"/>
        <v/>
      </c>
    </row>
    <row r="559" spans="1:32" x14ac:dyDescent="0.25">
      <c r="A559" s="21"/>
      <c r="B559" s="80"/>
      <c r="C559" s="81"/>
      <c r="D559" s="82"/>
      <c r="E559" s="83"/>
      <c r="F559" s="83"/>
      <c r="G559" s="84"/>
      <c r="H559" s="85"/>
      <c r="I559" s="21"/>
      <c r="J559" s="39" t="str">
        <f t="shared" si="88"/>
        <v/>
      </c>
      <c r="K559" s="21"/>
      <c r="O559" s="25" t="str">
        <f t="shared" si="89"/>
        <v/>
      </c>
      <c r="P559" s="25" t="str">
        <f t="shared" si="90"/>
        <v/>
      </c>
      <c r="Q559" s="25" t="str">
        <f t="shared" si="91"/>
        <v/>
      </c>
      <c r="R559" s="25" t="str">
        <f>IF(COUNTIF($Q$11:$Q559, $Q559)&gt;1, "", $Q559)</f>
        <v/>
      </c>
      <c r="S559" s="58" t="str">
        <f t="shared" si="92"/>
        <v/>
      </c>
      <c r="T559" s="61" t="str">
        <f t="shared" si="93"/>
        <v/>
      </c>
      <c r="U559" s="58" t="str">
        <f t="shared" si="94"/>
        <v/>
      </c>
      <c r="W559" s="25" t="str">
        <f>IF(OR($P559="", NOT($U559="")), "", IF(COUNTIF($P$11:$P559, $P559)&gt;1, "", "X"))</f>
        <v/>
      </c>
      <c r="X559" s="25" t="str">
        <f t="shared" si="95"/>
        <v/>
      </c>
      <c r="Z559" s="25" t="str">
        <f t="shared" si="96"/>
        <v/>
      </c>
      <c r="AB559" s="25" t="str">
        <f>IF($B559="", "", IF(AND($B559&gt;='Client Report'!$BA$3, $B559&lt;='Client Report'!$BA$4), "X", ""))</f>
        <v/>
      </c>
      <c r="AC559" s="25" t="str">
        <f>IF($O559="", "", IF('Client Report'!$AG$3="", "X", IF(Expenses!$C559='Client Report'!$AG$3, "X", "")))</f>
        <v/>
      </c>
      <c r="AD559" s="66" t="str">
        <f t="shared" si="97"/>
        <v/>
      </c>
      <c r="AE559" s="25" t="str">
        <f>IF($AD559="", "", COUNTIF($AD$11:$AD$2510, "&lt;"&amp;$AD559)+1+COUNTIF($AD$11:$AD559, $AD559)-1)</f>
        <v/>
      </c>
      <c r="AF559" s="25" t="str">
        <f t="shared" si="98"/>
        <v/>
      </c>
    </row>
    <row r="560" spans="1:32" x14ac:dyDescent="0.25">
      <c r="A560" s="21"/>
      <c r="B560" s="80"/>
      <c r="C560" s="81"/>
      <c r="D560" s="82"/>
      <c r="E560" s="83"/>
      <c r="F560" s="83"/>
      <c r="G560" s="84"/>
      <c r="H560" s="85"/>
      <c r="I560" s="21"/>
      <c r="J560" s="39" t="str">
        <f t="shared" si="88"/>
        <v/>
      </c>
      <c r="K560" s="21"/>
      <c r="O560" s="25" t="str">
        <f t="shared" si="89"/>
        <v/>
      </c>
      <c r="P560" s="25" t="str">
        <f t="shared" si="90"/>
        <v/>
      </c>
      <c r="Q560" s="25" t="str">
        <f t="shared" si="91"/>
        <v/>
      </c>
      <c r="R560" s="25" t="str">
        <f>IF(COUNTIF($Q$11:$Q560, $Q560)&gt;1, "", $Q560)</f>
        <v/>
      </c>
      <c r="S560" s="58" t="str">
        <f t="shared" si="92"/>
        <v/>
      </c>
      <c r="T560" s="61" t="str">
        <f t="shared" si="93"/>
        <v/>
      </c>
      <c r="U560" s="58" t="str">
        <f t="shared" si="94"/>
        <v/>
      </c>
      <c r="W560" s="25" t="str">
        <f>IF(OR($P560="", NOT($U560="")), "", IF(COUNTIF($P$11:$P560, $P560)&gt;1, "", "X"))</f>
        <v/>
      </c>
      <c r="X560" s="25" t="str">
        <f t="shared" si="95"/>
        <v/>
      </c>
      <c r="Z560" s="25" t="str">
        <f t="shared" si="96"/>
        <v/>
      </c>
      <c r="AB560" s="25" t="str">
        <f>IF($B560="", "", IF(AND($B560&gt;='Client Report'!$BA$3, $B560&lt;='Client Report'!$BA$4), "X", ""))</f>
        <v/>
      </c>
      <c r="AC560" s="25" t="str">
        <f>IF($O560="", "", IF('Client Report'!$AG$3="", "X", IF(Expenses!$C560='Client Report'!$AG$3, "X", "")))</f>
        <v/>
      </c>
      <c r="AD560" s="66" t="str">
        <f t="shared" si="97"/>
        <v/>
      </c>
      <c r="AE560" s="25" t="str">
        <f>IF($AD560="", "", COUNTIF($AD$11:$AD$2510, "&lt;"&amp;$AD560)+1+COUNTIF($AD$11:$AD560, $AD560)-1)</f>
        <v/>
      </c>
      <c r="AF560" s="25" t="str">
        <f t="shared" si="98"/>
        <v/>
      </c>
    </row>
    <row r="561" spans="1:32" x14ac:dyDescent="0.25">
      <c r="A561" s="21"/>
      <c r="B561" s="80"/>
      <c r="C561" s="81"/>
      <c r="D561" s="82"/>
      <c r="E561" s="83"/>
      <c r="F561" s="83"/>
      <c r="G561" s="84"/>
      <c r="H561" s="85"/>
      <c r="I561" s="21"/>
      <c r="J561" s="39" t="str">
        <f t="shared" si="88"/>
        <v/>
      </c>
      <c r="K561" s="21"/>
      <c r="O561" s="25" t="str">
        <f t="shared" si="89"/>
        <v/>
      </c>
      <c r="P561" s="25" t="str">
        <f t="shared" si="90"/>
        <v/>
      </c>
      <c r="Q561" s="25" t="str">
        <f t="shared" si="91"/>
        <v/>
      </c>
      <c r="R561" s="25" t="str">
        <f>IF(COUNTIF($Q$11:$Q561, $Q561)&gt;1, "", $Q561)</f>
        <v/>
      </c>
      <c r="S561" s="58" t="str">
        <f t="shared" si="92"/>
        <v/>
      </c>
      <c r="T561" s="61" t="str">
        <f t="shared" si="93"/>
        <v/>
      </c>
      <c r="U561" s="58" t="str">
        <f t="shared" si="94"/>
        <v/>
      </c>
      <c r="W561" s="25" t="str">
        <f>IF(OR($P561="", NOT($U561="")), "", IF(COUNTIF($P$11:$P561, $P561)&gt;1, "", "X"))</f>
        <v/>
      </c>
      <c r="X561" s="25" t="str">
        <f t="shared" si="95"/>
        <v/>
      </c>
      <c r="Z561" s="25" t="str">
        <f t="shared" si="96"/>
        <v/>
      </c>
      <c r="AB561" s="25" t="str">
        <f>IF($B561="", "", IF(AND($B561&gt;='Client Report'!$BA$3, $B561&lt;='Client Report'!$BA$4), "X", ""))</f>
        <v/>
      </c>
      <c r="AC561" s="25" t="str">
        <f>IF($O561="", "", IF('Client Report'!$AG$3="", "X", IF(Expenses!$C561='Client Report'!$AG$3, "X", "")))</f>
        <v/>
      </c>
      <c r="AD561" s="66" t="str">
        <f t="shared" si="97"/>
        <v/>
      </c>
      <c r="AE561" s="25" t="str">
        <f>IF($AD561="", "", COUNTIF($AD$11:$AD$2510, "&lt;"&amp;$AD561)+1+COUNTIF($AD$11:$AD561, $AD561)-1)</f>
        <v/>
      </c>
      <c r="AF561" s="25" t="str">
        <f t="shared" si="98"/>
        <v/>
      </c>
    </row>
    <row r="562" spans="1:32" x14ac:dyDescent="0.25">
      <c r="A562" s="21"/>
      <c r="B562" s="80"/>
      <c r="C562" s="81"/>
      <c r="D562" s="82"/>
      <c r="E562" s="83"/>
      <c r="F562" s="83"/>
      <c r="G562" s="84"/>
      <c r="H562" s="85"/>
      <c r="I562" s="21"/>
      <c r="J562" s="39" t="str">
        <f t="shared" si="88"/>
        <v/>
      </c>
      <c r="K562" s="21"/>
      <c r="O562" s="25" t="str">
        <f t="shared" si="89"/>
        <v/>
      </c>
      <c r="P562" s="25" t="str">
        <f t="shared" si="90"/>
        <v/>
      </c>
      <c r="Q562" s="25" t="str">
        <f t="shared" si="91"/>
        <v/>
      </c>
      <c r="R562" s="25" t="str">
        <f>IF(COUNTIF($Q$11:$Q562, $Q562)&gt;1, "", $Q562)</f>
        <v/>
      </c>
      <c r="S562" s="58" t="str">
        <f t="shared" si="92"/>
        <v/>
      </c>
      <c r="T562" s="61" t="str">
        <f t="shared" si="93"/>
        <v/>
      </c>
      <c r="U562" s="58" t="str">
        <f t="shared" si="94"/>
        <v/>
      </c>
      <c r="W562" s="25" t="str">
        <f>IF(OR($P562="", NOT($U562="")), "", IF(COUNTIF($P$11:$P562, $P562)&gt;1, "", "X"))</f>
        <v/>
      </c>
      <c r="X562" s="25" t="str">
        <f t="shared" si="95"/>
        <v/>
      </c>
      <c r="Z562" s="25" t="str">
        <f t="shared" si="96"/>
        <v/>
      </c>
      <c r="AB562" s="25" t="str">
        <f>IF($B562="", "", IF(AND($B562&gt;='Client Report'!$BA$3, $B562&lt;='Client Report'!$BA$4), "X", ""))</f>
        <v/>
      </c>
      <c r="AC562" s="25" t="str">
        <f>IF($O562="", "", IF('Client Report'!$AG$3="", "X", IF(Expenses!$C562='Client Report'!$AG$3, "X", "")))</f>
        <v/>
      </c>
      <c r="AD562" s="66" t="str">
        <f t="shared" si="97"/>
        <v/>
      </c>
      <c r="AE562" s="25" t="str">
        <f>IF($AD562="", "", COUNTIF($AD$11:$AD$2510, "&lt;"&amp;$AD562)+1+COUNTIF($AD$11:$AD562, $AD562)-1)</f>
        <v/>
      </c>
      <c r="AF562" s="25" t="str">
        <f t="shared" si="98"/>
        <v/>
      </c>
    </row>
    <row r="563" spans="1:32" x14ac:dyDescent="0.25">
      <c r="A563" s="21"/>
      <c r="B563" s="80"/>
      <c r="C563" s="81"/>
      <c r="D563" s="82"/>
      <c r="E563" s="83"/>
      <c r="F563" s="83"/>
      <c r="G563" s="84"/>
      <c r="H563" s="85"/>
      <c r="I563" s="21"/>
      <c r="J563" s="39" t="str">
        <f t="shared" si="88"/>
        <v/>
      </c>
      <c r="K563" s="21"/>
      <c r="O563" s="25" t="str">
        <f t="shared" si="89"/>
        <v/>
      </c>
      <c r="P563" s="25" t="str">
        <f t="shared" si="90"/>
        <v/>
      </c>
      <c r="Q563" s="25" t="str">
        <f t="shared" si="91"/>
        <v/>
      </c>
      <c r="R563" s="25" t="str">
        <f>IF(COUNTIF($Q$11:$Q563, $Q563)&gt;1, "", $Q563)</f>
        <v/>
      </c>
      <c r="S563" s="58" t="str">
        <f t="shared" si="92"/>
        <v/>
      </c>
      <c r="T563" s="61" t="str">
        <f t="shared" si="93"/>
        <v/>
      </c>
      <c r="U563" s="58" t="str">
        <f t="shared" si="94"/>
        <v/>
      </c>
      <c r="W563" s="25" t="str">
        <f>IF(OR($P563="", NOT($U563="")), "", IF(COUNTIF($P$11:$P563, $P563)&gt;1, "", "X"))</f>
        <v/>
      </c>
      <c r="X563" s="25" t="str">
        <f t="shared" si="95"/>
        <v/>
      </c>
      <c r="Z563" s="25" t="str">
        <f t="shared" si="96"/>
        <v/>
      </c>
      <c r="AB563" s="25" t="str">
        <f>IF($B563="", "", IF(AND($B563&gt;='Client Report'!$BA$3, $B563&lt;='Client Report'!$BA$4), "X", ""))</f>
        <v/>
      </c>
      <c r="AC563" s="25" t="str">
        <f>IF($O563="", "", IF('Client Report'!$AG$3="", "X", IF(Expenses!$C563='Client Report'!$AG$3, "X", "")))</f>
        <v/>
      </c>
      <c r="AD563" s="66" t="str">
        <f t="shared" si="97"/>
        <v/>
      </c>
      <c r="AE563" s="25" t="str">
        <f>IF($AD563="", "", COUNTIF($AD$11:$AD$2510, "&lt;"&amp;$AD563)+1+COUNTIF($AD$11:$AD563, $AD563)-1)</f>
        <v/>
      </c>
      <c r="AF563" s="25" t="str">
        <f t="shared" si="98"/>
        <v/>
      </c>
    </row>
    <row r="564" spans="1:32" x14ac:dyDescent="0.25">
      <c r="A564" s="21"/>
      <c r="B564" s="80"/>
      <c r="C564" s="81"/>
      <c r="D564" s="82"/>
      <c r="E564" s="83"/>
      <c r="F564" s="83"/>
      <c r="G564" s="84"/>
      <c r="H564" s="85"/>
      <c r="I564" s="21"/>
      <c r="J564" s="39" t="str">
        <f t="shared" si="88"/>
        <v/>
      </c>
      <c r="K564" s="21"/>
      <c r="O564" s="25" t="str">
        <f t="shared" si="89"/>
        <v/>
      </c>
      <c r="P564" s="25" t="str">
        <f t="shared" si="90"/>
        <v/>
      </c>
      <c r="Q564" s="25" t="str">
        <f t="shared" si="91"/>
        <v/>
      </c>
      <c r="R564" s="25" t="str">
        <f>IF(COUNTIF($Q$11:$Q564, $Q564)&gt;1, "", $Q564)</f>
        <v/>
      </c>
      <c r="S564" s="58" t="str">
        <f t="shared" si="92"/>
        <v/>
      </c>
      <c r="T564" s="61" t="str">
        <f t="shared" si="93"/>
        <v/>
      </c>
      <c r="U564" s="58" t="str">
        <f t="shared" si="94"/>
        <v/>
      </c>
      <c r="W564" s="25" t="str">
        <f>IF(OR($P564="", NOT($U564="")), "", IF(COUNTIF($P$11:$P564, $P564)&gt;1, "", "X"))</f>
        <v/>
      </c>
      <c r="X564" s="25" t="str">
        <f t="shared" si="95"/>
        <v/>
      </c>
      <c r="Z564" s="25" t="str">
        <f t="shared" si="96"/>
        <v/>
      </c>
      <c r="AB564" s="25" t="str">
        <f>IF($B564="", "", IF(AND($B564&gt;='Client Report'!$BA$3, $B564&lt;='Client Report'!$BA$4), "X", ""))</f>
        <v/>
      </c>
      <c r="AC564" s="25" t="str">
        <f>IF($O564="", "", IF('Client Report'!$AG$3="", "X", IF(Expenses!$C564='Client Report'!$AG$3, "X", "")))</f>
        <v/>
      </c>
      <c r="AD564" s="66" t="str">
        <f t="shared" si="97"/>
        <v/>
      </c>
      <c r="AE564" s="25" t="str">
        <f>IF($AD564="", "", COUNTIF($AD$11:$AD$2510, "&lt;"&amp;$AD564)+1+COUNTIF($AD$11:$AD564, $AD564)-1)</f>
        <v/>
      </c>
      <c r="AF564" s="25" t="str">
        <f t="shared" si="98"/>
        <v/>
      </c>
    </row>
    <row r="565" spans="1:32" x14ac:dyDescent="0.25">
      <c r="A565" s="21"/>
      <c r="B565" s="80"/>
      <c r="C565" s="81"/>
      <c r="D565" s="82"/>
      <c r="E565" s="83"/>
      <c r="F565" s="83"/>
      <c r="G565" s="84"/>
      <c r="H565" s="85"/>
      <c r="I565" s="21"/>
      <c r="J565" s="39" t="str">
        <f t="shared" si="88"/>
        <v/>
      </c>
      <c r="K565" s="21"/>
      <c r="O565" s="25" t="str">
        <f t="shared" si="89"/>
        <v/>
      </c>
      <c r="P565" s="25" t="str">
        <f t="shared" si="90"/>
        <v/>
      </c>
      <c r="Q565" s="25" t="str">
        <f t="shared" si="91"/>
        <v/>
      </c>
      <c r="R565" s="25" t="str">
        <f>IF(COUNTIF($Q$11:$Q565, $Q565)&gt;1, "", $Q565)</f>
        <v/>
      </c>
      <c r="S565" s="58" t="str">
        <f t="shared" si="92"/>
        <v/>
      </c>
      <c r="T565" s="61" t="str">
        <f t="shared" si="93"/>
        <v/>
      </c>
      <c r="U565" s="58" t="str">
        <f t="shared" si="94"/>
        <v/>
      </c>
      <c r="W565" s="25" t="str">
        <f>IF(OR($P565="", NOT($U565="")), "", IF(COUNTIF($P$11:$P565, $P565)&gt;1, "", "X"))</f>
        <v/>
      </c>
      <c r="X565" s="25" t="str">
        <f t="shared" si="95"/>
        <v/>
      </c>
      <c r="Z565" s="25" t="str">
        <f t="shared" si="96"/>
        <v/>
      </c>
      <c r="AB565" s="25" t="str">
        <f>IF($B565="", "", IF(AND($B565&gt;='Client Report'!$BA$3, $B565&lt;='Client Report'!$BA$4), "X", ""))</f>
        <v/>
      </c>
      <c r="AC565" s="25" t="str">
        <f>IF($O565="", "", IF('Client Report'!$AG$3="", "X", IF(Expenses!$C565='Client Report'!$AG$3, "X", "")))</f>
        <v/>
      </c>
      <c r="AD565" s="66" t="str">
        <f t="shared" si="97"/>
        <v/>
      </c>
      <c r="AE565" s="25" t="str">
        <f>IF($AD565="", "", COUNTIF($AD$11:$AD$2510, "&lt;"&amp;$AD565)+1+COUNTIF($AD$11:$AD565, $AD565)-1)</f>
        <v/>
      </c>
      <c r="AF565" s="25" t="str">
        <f t="shared" si="98"/>
        <v/>
      </c>
    </row>
    <row r="566" spans="1:32" x14ac:dyDescent="0.25">
      <c r="A566" s="21"/>
      <c r="B566" s="80"/>
      <c r="C566" s="81"/>
      <c r="D566" s="82"/>
      <c r="E566" s="83"/>
      <c r="F566" s="83"/>
      <c r="G566" s="84"/>
      <c r="H566" s="85"/>
      <c r="I566" s="21"/>
      <c r="J566" s="39" t="str">
        <f t="shared" si="88"/>
        <v/>
      </c>
      <c r="K566" s="21"/>
      <c r="O566" s="25" t="str">
        <f t="shared" si="89"/>
        <v/>
      </c>
      <c r="P566" s="25" t="str">
        <f t="shared" si="90"/>
        <v/>
      </c>
      <c r="Q566" s="25" t="str">
        <f t="shared" si="91"/>
        <v/>
      </c>
      <c r="R566" s="25" t="str">
        <f>IF(COUNTIF($Q$11:$Q566, $Q566)&gt;1, "", $Q566)</f>
        <v/>
      </c>
      <c r="S566" s="58" t="str">
        <f t="shared" si="92"/>
        <v/>
      </c>
      <c r="T566" s="61" t="str">
        <f t="shared" si="93"/>
        <v/>
      </c>
      <c r="U566" s="58" t="str">
        <f t="shared" si="94"/>
        <v/>
      </c>
      <c r="W566" s="25" t="str">
        <f>IF(OR($P566="", NOT($U566="")), "", IF(COUNTIF($P$11:$P566, $P566)&gt;1, "", "X"))</f>
        <v/>
      </c>
      <c r="X566" s="25" t="str">
        <f t="shared" si="95"/>
        <v/>
      </c>
      <c r="Z566" s="25" t="str">
        <f t="shared" si="96"/>
        <v/>
      </c>
      <c r="AB566" s="25" t="str">
        <f>IF($B566="", "", IF(AND($B566&gt;='Client Report'!$BA$3, $B566&lt;='Client Report'!$BA$4), "X", ""))</f>
        <v/>
      </c>
      <c r="AC566" s="25" t="str">
        <f>IF($O566="", "", IF('Client Report'!$AG$3="", "X", IF(Expenses!$C566='Client Report'!$AG$3, "X", "")))</f>
        <v/>
      </c>
      <c r="AD566" s="66" t="str">
        <f t="shared" si="97"/>
        <v/>
      </c>
      <c r="AE566" s="25" t="str">
        <f>IF($AD566="", "", COUNTIF($AD$11:$AD$2510, "&lt;"&amp;$AD566)+1+COUNTIF($AD$11:$AD566, $AD566)-1)</f>
        <v/>
      </c>
      <c r="AF566" s="25" t="str">
        <f t="shared" si="98"/>
        <v/>
      </c>
    </row>
    <row r="567" spans="1:32" x14ac:dyDescent="0.25">
      <c r="A567" s="21"/>
      <c r="B567" s="80"/>
      <c r="C567" s="81"/>
      <c r="D567" s="82"/>
      <c r="E567" s="83"/>
      <c r="F567" s="83"/>
      <c r="G567" s="84"/>
      <c r="H567" s="85"/>
      <c r="I567" s="21"/>
      <c r="J567" s="39" t="str">
        <f t="shared" si="88"/>
        <v/>
      </c>
      <c r="K567" s="21"/>
      <c r="O567" s="25" t="str">
        <f t="shared" si="89"/>
        <v/>
      </c>
      <c r="P567" s="25" t="str">
        <f t="shared" si="90"/>
        <v/>
      </c>
      <c r="Q567" s="25" t="str">
        <f t="shared" si="91"/>
        <v/>
      </c>
      <c r="R567" s="25" t="str">
        <f>IF(COUNTIF($Q$11:$Q567, $Q567)&gt;1, "", $Q567)</f>
        <v/>
      </c>
      <c r="S567" s="58" t="str">
        <f t="shared" si="92"/>
        <v/>
      </c>
      <c r="T567" s="61" t="str">
        <f t="shared" si="93"/>
        <v/>
      </c>
      <c r="U567" s="58" t="str">
        <f t="shared" si="94"/>
        <v/>
      </c>
      <c r="W567" s="25" t="str">
        <f>IF(OR($P567="", NOT($U567="")), "", IF(COUNTIF($P$11:$P567, $P567)&gt;1, "", "X"))</f>
        <v/>
      </c>
      <c r="X567" s="25" t="str">
        <f t="shared" si="95"/>
        <v/>
      </c>
      <c r="Z567" s="25" t="str">
        <f t="shared" si="96"/>
        <v/>
      </c>
      <c r="AB567" s="25" t="str">
        <f>IF($B567="", "", IF(AND($B567&gt;='Client Report'!$BA$3, $B567&lt;='Client Report'!$BA$4), "X", ""))</f>
        <v/>
      </c>
      <c r="AC567" s="25" t="str">
        <f>IF($O567="", "", IF('Client Report'!$AG$3="", "X", IF(Expenses!$C567='Client Report'!$AG$3, "X", "")))</f>
        <v/>
      </c>
      <c r="AD567" s="66" t="str">
        <f t="shared" si="97"/>
        <v/>
      </c>
      <c r="AE567" s="25" t="str">
        <f>IF($AD567="", "", COUNTIF($AD$11:$AD$2510, "&lt;"&amp;$AD567)+1+COUNTIF($AD$11:$AD567, $AD567)-1)</f>
        <v/>
      </c>
      <c r="AF567" s="25" t="str">
        <f t="shared" si="98"/>
        <v/>
      </c>
    </row>
    <row r="568" spans="1:32" x14ac:dyDescent="0.25">
      <c r="A568" s="21"/>
      <c r="B568" s="80"/>
      <c r="C568" s="81"/>
      <c r="D568" s="82"/>
      <c r="E568" s="83"/>
      <c r="F568" s="83"/>
      <c r="G568" s="84"/>
      <c r="H568" s="85"/>
      <c r="I568" s="21"/>
      <c r="J568" s="39" t="str">
        <f t="shared" si="88"/>
        <v/>
      </c>
      <c r="K568" s="21"/>
      <c r="O568" s="25" t="str">
        <f t="shared" si="89"/>
        <v/>
      </c>
      <c r="P568" s="25" t="str">
        <f t="shared" si="90"/>
        <v/>
      </c>
      <c r="Q568" s="25" t="str">
        <f t="shared" si="91"/>
        <v/>
      </c>
      <c r="R568" s="25" t="str">
        <f>IF(COUNTIF($Q$11:$Q568, $Q568)&gt;1, "", $Q568)</f>
        <v/>
      </c>
      <c r="S568" s="58" t="str">
        <f t="shared" si="92"/>
        <v/>
      </c>
      <c r="T568" s="61" t="str">
        <f t="shared" si="93"/>
        <v/>
      </c>
      <c r="U568" s="58" t="str">
        <f t="shared" si="94"/>
        <v/>
      </c>
      <c r="W568" s="25" t="str">
        <f>IF(OR($P568="", NOT($U568="")), "", IF(COUNTIF($P$11:$P568, $P568)&gt;1, "", "X"))</f>
        <v/>
      </c>
      <c r="X568" s="25" t="str">
        <f t="shared" si="95"/>
        <v/>
      </c>
      <c r="Z568" s="25" t="str">
        <f t="shared" si="96"/>
        <v/>
      </c>
      <c r="AB568" s="25" t="str">
        <f>IF($B568="", "", IF(AND($B568&gt;='Client Report'!$BA$3, $B568&lt;='Client Report'!$BA$4), "X", ""))</f>
        <v/>
      </c>
      <c r="AC568" s="25" t="str">
        <f>IF($O568="", "", IF('Client Report'!$AG$3="", "X", IF(Expenses!$C568='Client Report'!$AG$3, "X", "")))</f>
        <v/>
      </c>
      <c r="AD568" s="66" t="str">
        <f t="shared" si="97"/>
        <v/>
      </c>
      <c r="AE568" s="25" t="str">
        <f>IF($AD568="", "", COUNTIF($AD$11:$AD$2510, "&lt;"&amp;$AD568)+1+COUNTIF($AD$11:$AD568, $AD568)-1)</f>
        <v/>
      </c>
      <c r="AF568" s="25" t="str">
        <f t="shared" si="98"/>
        <v/>
      </c>
    </row>
    <row r="569" spans="1:32" x14ac:dyDescent="0.25">
      <c r="A569" s="21"/>
      <c r="B569" s="80"/>
      <c r="C569" s="81"/>
      <c r="D569" s="82"/>
      <c r="E569" s="83"/>
      <c r="F569" s="83"/>
      <c r="G569" s="84"/>
      <c r="H569" s="85"/>
      <c r="I569" s="21"/>
      <c r="J569" s="39" t="str">
        <f t="shared" si="88"/>
        <v/>
      </c>
      <c r="K569" s="21"/>
      <c r="O569" s="25" t="str">
        <f t="shared" si="89"/>
        <v/>
      </c>
      <c r="P569" s="25" t="str">
        <f t="shared" si="90"/>
        <v/>
      </c>
      <c r="Q569" s="25" t="str">
        <f t="shared" si="91"/>
        <v/>
      </c>
      <c r="R569" s="25" t="str">
        <f>IF(COUNTIF($Q$11:$Q569, $Q569)&gt;1, "", $Q569)</f>
        <v/>
      </c>
      <c r="S569" s="58" t="str">
        <f t="shared" si="92"/>
        <v/>
      </c>
      <c r="T569" s="61" t="str">
        <f t="shared" si="93"/>
        <v/>
      </c>
      <c r="U569" s="58" t="str">
        <f t="shared" si="94"/>
        <v/>
      </c>
      <c r="W569" s="25" t="str">
        <f>IF(OR($P569="", NOT($U569="")), "", IF(COUNTIF($P$11:$P569, $P569)&gt;1, "", "X"))</f>
        <v/>
      </c>
      <c r="X569" s="25" t="str">
        <f t="shared" si="95"/>
        <v/>
      </c>
      <c r="Z569" s="25" t="str">
        <f t="shared" si="96"/>
        <v/>
      </c>
      <c r="AB569" s="25" t="str">
        <f>IF($B569="", "", IF(AND($B569&gt;='Client Report'!$BA$3, $B569&lt;='Client Report'!$BA$4), "X", ""))</f>
        <v/>
      </c>
      <c r="AC569" s="25" t="str">
        <f>IF($O569="", "", IF('Client Report'!$AG$3="", "X", IF(Expenses!$C569='Client Report'!$AG$3, "X", "")))</f>
        <v/>
      </c>
      <c r="AD569" s="66" t="str">
        <f t="shared" si="97"/>
        <v/>
      </c>
      <c r="AE569" s="25" t="str">
        <f>IF($AD569="", "", COUNTIF($AD$11:$AD$2510, "&lt;"&amp;$AD569)+1+COUNTIF($AD$11:$AD569, $AD569)-1)</f>
        <v/>
      </c>
      <c r="AF569" s="25" t="str">
        <f t="shared" si="98"/>
        <v/>
      </c>
    </row>
    <row r="570" spans="1:32" x14ac:dyDescent="0.25">
      <c r="A570" s="21"/>
      <c r="B570" s="80"/>
      <c r="C570" s="81"/>
      <c r="D570" s="82"/>
      <c r="E570" s="83"/>
      <c r="F570" s="83"/>
      <c r="G570" s="84"/>
      <c r="H570" s="85"/>
      <c r="I570" s="21"/>
      <c r="J570" s="39" t="str">
        <f t="shared" si="88"/>
        <v/>
      </c>
      <c r="K570" s="21"/>
      <c r="O570" s="25" t="str">
        <f t="shared" si="89"/>
        <v/>
      </c>
      <c r="P570" s="25" t="str">
        <f t="shared" si="90"/>
        <v/>
      </c>
      <c r="Q570" s="25" t="str">
        <f t="shared" si="91"/>
        <v/>
      </c>
      <c r="R570" s="25" t="str">
        <f>IF(COUNTIF($Q$11:$Q570, $Q570)&gt;1, "", $Q570)</f>
        <v/>
      </c>
      <c r="S570" s="58" t="str">
        <f t="shared" si="92"/>
        <v/>
      </c>
      <c r="T570" s="61" t="str">
        <f t="shared" si="93"/>
        <v/>
      </c>
      <c r="U570" s="58" t="str">
        <f t="shared" si="94"/>
        <v/>
      </c>
      <c r="W570" s="25" t="str">
        <f>IF(OR($P570="", NOT($U570="")), "", IF(COUNTIF($P$11:$P570, $P570)&gt;1, "", "X"))</f>
        <v/>
      </c>
      <c r="X570" s="25" t="str">
        <f t="shared" si="95"/>
        <v/>
      </c>
      <c r="Z570" s="25" t="str">
        <f t="shared" si="96"/>
        <v/>
      </c>
      <c r="AB570" s="25" t="str">
        <f>IF($B570="", "", IF(AND($B570&gt;='Client Report'!$BA$3, $B570&lt;='Client Report'!$BA$4), "X", ""))</f>
        <v/>
      </c>
      <c r="AC570" s="25" t="str">
        <f>IF($O570="", "", IF('Client Report'!$AG$3="", "X", IF(Expenses!$C570='Client Report'!$AG$3, "X", "")))</f>
        <v/>
      </c>
      <c r="AD570" s="66" t="str">
        <f t="shared" si="97"/>
        <v/>
      </c>
      <c r="AE570" s="25" t="str">
        <f>IF($AD570="", "", COUNTIF($AD$11:$AD$2510, "&lt;"&amp;$AD570)+1+COUNTIF($AD$11:$AD570, $AD570)-1)</f>
        <v/>
      </c>
      <c r="AF570" s="25" t="str">
        <f t="shared" si="98"/>
        <v/>
      </c>
    </row>
    <row r="571" spans="1:32" x14ac:dyDescent="0.25">
      <c r="A571" s="21"/>
      <c r="B571" s="80"/>
      <c r="C571" s="81"/>
      <c r="D571" s="82"/>
      <c r="E571" s="83"/>
      <c r="F571" s="83"/>
      <c r="G571" s="84"/>
      <c r="H571" s="85"/>
      <c r="I571" s="21"/>
      <c r="J571" s="39" t="str">
        <f t="shared" si="88"/>
        <v/>
      </c>
      <c r="K571" s="21"/>
      <c r="O571" s="25" t="str">
        <f t="shared" si="89"/>
        <v/>
      </c>
      <c r="P571" s="25" t="str">
        <f t="shared" si="90"/>
        <v/>
      </c>
      <c r="Q571" s="25" t="str">
        <f t="shared" si="91"/>
        <v/>
      </c>
      <c r="R571" s="25" t="str">
        <f>IF(COUNTIF($Q$11:$Q571, $Q571)&gt;1, "", $Q571)</f>
        <v/>
      </c>
      <c r="S571" s="58" t="str">
        <f t="shared" si="92"/>
        <v/>
      </c>
      <c r="T571" s="61" t="str">
        <f t="shared" si="93"/>
        <v/>
      </c>
      <c r="U571" s="58" t="str">
        <f t="shared" si="94"/>
        <v/>
      </c>
      <c r="W571" s="25" t="str">
        <f>IF(OR($P571="", NOT($U571="")), "", IF(COUNTIF($P$11:$P571, $P571)&gt;1, "", "X"))</f>
        <v/>
      </c>
      <c r="X571" s="25" t="str">
        <f t="shared" si="95"/>
        <v/>
      </c>
      <c r="Z571" s="25" t="str">
        <f t="shared" si="96"/>
        <v/>
      </c>
      <c r="AB571" s="25" t="str">
        <f>IF($B571="", "", IF(AND($B571&gt;='Client Report'!$BA$3, $B571&lt;='Client Report'!$BA$4), "X", ""))</f>
        <v/>
      </c>
      <c r="AC571" s="25" t="str">
        <f>IF($O571="", "", IF('Client Report'!$AG$3="", "X", IF(Expenses!$C571='Client Report'!$AG$3, "X", "")))</f>
        <v/>
      </c>
      <c r="AD571" s="66" t="str">
        <f t="shared" si="97"/>
        <v/>
      </c>
      <c r="AE571" s="25" t="str">
        <f>IF($AD571="", "", COUNTIF($AD$11:$AD$2510, "&lt;"&amp;$AD571)+1+COUNTIF($AD$11:$AD571, $AD571)-1)</f>
        <v/>
      </c>
      <c r="AF571" s="25" t="str">
        <f t="shared" si="98"/>
        <v/>
      </c>
    </row>
    <row r="572" spans="1:32" x14ac:dyDescent="0.25">
      <c r="A572" s="21"/>
      <c r="B572" s="80"/>
      <c r="C572" s="81"/>
      <c r="D572" s="82"/>
      <c r="E572" s="83"/>
      <c r="F572" s="83"/>
      <c r="G572" s="84"/>
      <c r="H572" s="85"/>
      <c r="I572" s="21"/>
      <c r="J572" s="39" t="str">
        <f t="shared" si="88"/>
        <v/>
      </c>
      <c r="K572" s="21"/>
      <c r="O572" s="25" t="str">
        <f t="shared" si="89"/>
        <v/>
      </c>
      <c r="P572" s="25" t="str">
        <f t="shared" si="90"/>
        <v/>
      </c>
      <c r="Q572" s="25" t="str">
        <f t="shared" si="91"/>
        <v/>
      </c>
      <c r="R572" s="25" t="str">
        <f>IF(COUNTIF($Q$11:$Q572, $Q572)&gt;1, "", $Q572)</f>
        <v/>
      </c>
      <c r="S572" s="58" t="str">
        <f t="shared" si="92"/>
        <v/>
      </c>
      <c r="T572" s="61" t="str">
        <f t="shared" si="93"/>
        <v/>
      </c>
      <c r="U572" s="58" t="str">
        <f t="shared" si="94"/>
        <v/>
      </c>
      <c r="W572" s="25" t="str">
        <f>IF(OR($P572="", NOT($U572="")), "", IF(COUNTIF($P$11:$P572, $P572)&gt;1, "", "X"))</f>
        <v/>
      </c>
      <c r="X572" s="25" t="str">
        <f t="shared" si="95"/>
        <v/>
      </c>
      <c r="Z572" s="25" t="str">
        <f t="shared" si="96"/>
        <v/>
      </c>
      <c r="AB572" s="25" t="str">
        <f>IF($B572="", "", IF(AND($B572&gt;='Client Report'!$BA$3, $B572&lt;='Client Report'!$BA$4), "X", ""))</f>
        <v/>
      </c>
      <c r="AC572" s="25" t="str">
        <f>IF($O572="", "", IF('Client Report'!$AG$3="", "X", IF(Expenses!$C572='Client Report'!$AG$3, "X", "")))</f>
        <v/>
      </c>
      <c r="AD572" s="66" t="str">
        <f t="shared" si="97"/>
        <v/>
      </c>
      <c r="AE572" s="25" t="str">
        <f>IF($AD572="", "", COUNTIF($AD$11:$AD$2510, "&lt;"&amp;$AD572)+1+COUNTIF($AD$11:$AD572, $AD572)-1)</f>
        <v/>
      </c>
      <c r="AF572" s="25" t="str">
        <f t="shared" si="98"/>
        <v/>
      </c>
    </row>
    <row r="573" spans="1:32" x14ac:dyDescent="0.25">
      <c r="A573" s="21"/>
      <c r="B573" s="80"/>
      <c r="C573" s="81"/>
      <c r="D573" s="82"/>
      <c r="E573" s="83"/>
      <c r="F573" s="83"/>
      <c r="G573" s="84"/>
      <c r="H573" s="85"/>
      <c r="I573" s="21"/>
      <c r="J573" s="39" t="str">
        <f t="shared" si="88"/>
        <v/>
      </c>
      <c r="K573" s="21"/>
      <c r="O573" s="25" t="str">
        <f t="shared" si="89"/>
        <v/>
      </c>
      <c r="P573" s="25" t="str">
        <f t="shared" si="90"/>
        <v/>
      </c>
      <c r="Q573" s="25" t="str">
        <f t="shared" si="91"/>
        <v/>
      </c>
      <c r="R573" s="25" t="str">
        <f>IF(COUNTIF($Q$11:$Q573, $Q573)&gt;1, "", $Q573)</f>
        <v/>
      </c>
      <c r="S573" s="58" t="str">
        <f t="shared" si="92"/>
        <v/>
      </c>
      <c r="T573" s="61" t="str">
        <f t="shared" si="93"/>
        <v/>
      </c>
      <c r="U573" s="58" t="str">
        <f t="shared" si="94"/>
        <v/>
      </c>
      <c r="W573" s="25" t="str">
        <f>IF(OR($P573="", NOT($U573="")), "", IF(COUNTIF($P$11:$P573, $P573)&gt;1, "", "X"))</f>
        <v/>
      </c>
      <c r="X573" s="25" t="str">
        <f t="shared" si="95"/>
        <v/>
      </c>
      <c r="Z573" s="25" t="str">
        <f t="shared" si="96"/>
        <v/>
      </c>
      <c r="AB573" s="25" t="str">
        <f>IF($B573="", "", IF(AND($B573&gt;='Client Report'!$BA$3, $B573&lt;='Client Report'!$BA$4), "X", ""))</f>
        <v/>
      </c>
      <c r="AC573" s="25" t="str">
        <f>IF($O573="", "", IF('Client Report'!$AG$3="", "X", IF(Expenses!$C573='Client Report'!$AG$3, "X", "")))</f>
        <v/>
      </c>
      <c r="AD573" s="66" t="str">
        <f t="shared" si="97"/>
        <v/>
      </c>
      <c r="AE573" s="25" t="str">
        <f>IF($AD573="", "", COUNTIF($AD$11:$AD$2510, "&lt;"&amp;$AD573)+1+COUNTIF($AD$11:$AD573, $AD573)-1)</f>
        <v/>
      </c>
      <c r="AF573" s="25" t="str">
        <f t="shared" si="98"/>
        <v/>
      </c>
    </row>
    <row r="574" spans="1:32" x14ac:dyDescent="0.25">
      <c r="A574" s="21"/>
      <c r="B574" s="80"/>
      <c r="C574" s="81"/>
      <c r="D574" s="82"/>
      <c r="E574" s="83"/>
      <c r="F574" s="83"/>
      <c r="G574" s="84"/>
      <c r="H574" s="85"/>
      <c r="I574" s="21"/>
      <c r="J574" s="39" t="str">
        <f t="shared" si="88"/>
        <v/>
      </c>
      <c r="K574" s="21"/>
      <c r="O574" s="25" t="str">
        <f t="shared" si="89"/>
        <v/>
      </c>
      <c r="P574" s="25" t="str">
        <f t="shared" si="90"/>
        <v/>
      </c>
      <c r="Q574" s="25" t="str">
        <f t="shared" si="91"/>
        <v/>
      </c>
      <c r="R574" s="25" t="str">
        <f>IF(COUNTIF($Q$11:$Q574, $Q574)&gt;1, "", $Q574)</f>
        <v/>
      </c>
      <c r="S574" s="58" t="str">
        <f t="shared" si="92"/>
        <v/>
      </c>
      <c r="T574" s="61" t="str">
        <f t="shared" si="93"/>
        <v/>
      </c>
      <c r="U574" s="58" t="str">
        <f t="shared" si="94"/>
        <v/>
      </c>
      <c r="W574" s="25" t="str">
        <f>IF(OR($P574="", NOT($U574="")), "", IF(COUNTIF($P$11:$P574, $P574)&gt;1, "", "X"))</f>
        <v/>
      </c>
      <c r="X574" s="25" t="str">
        <f t="shared" si="95"/>
        <v/>
      </c>
      <c r="Z574" s="25" t="str">
        <f t="shared" si="96"/>
        <v/>
      </c>
      <c r="AB574" s="25" t="str">
        <f>IF($B574="", "", IF(AND($B574&gt;='Client Report'!$BA$3, $B574&lt;='Client Report'!$BA$4), "X", ""))</f>
        <v/>
      </c>
      <c r="AC574" s="25" t="str">
        <f>IF($O574="", "", IF('Client Report'!$AG$3="", "X", IF(Expenses!$C574='Client Report'!$AG$3, "X", "")))</f>
        <v/>
      </c>
      <c r="AD574" s="66" t="str">
        <f t="shared" si="97"/>
        <v/>
      </c>
      <c r="AE574" s="25" t="str">
        <f>IF($AD574="", "", COUNTIF($AD$11:$AD$2510, "&lt;"&amp;$AD574)+1+COUNTIF($AD$11:$AD574, $AD574)-1)</f>
        <v/>
      </c>
      <c r="AF574" s="25" t="str">
        <f t="shared" si="98"/>
        <v/>
      </c>
    </row>
    <row r="575" spans="1:32" x14ac:dyDescent="0.25">
      <c r="A575" s="21"/>
      <c r="B575" s="80"/>
      <c r="C575" s="81"/>
      <c r="D575" s="82"/>
      <c r="E575" s="83"/>
      <c r="F575" s="83"/>
      <c r="G575" s="84"/>
      <c r="H575" s="85"/>
      <c r="I575" s="21"/>
      <c r="J575" s="39" t="str">
        <f t="shared" si="88"/>
        <v/>
      </c>
      <c r="K575" s="21"/>
      <c r="O575" s="25" t="str">
        <f t="shared" si="89"/>
        <v/>
      </c>
      <c r="P575" s="25" t="str">
        <f t="shared" si="90"/>
        <v/>
      </c>
      <c r="Q575" s="25" t="str">
        <f t="shared" si="91"/>
        <v/>
      </c>
      <c r="R575" s="25" t="str">
        <f>IF(COUNTIF($Q$11:$Q575, $Q575)&gt;1, "", $Q575)</f>
        <v/>
      </c>
      <c r="S575" s="58" t="str">
        <f t="shared" si="92"/>
        <v/>
      </c>
      <c r="T575" s="61" t="str">
        <f t="shared" si="93"/>
        <v/>
      </c>
      <c r="U575" s="58" t="str">
        <f t="shared" si="94"/>
        <v/>
      </c>
      <c r="W575" s="25" t="str">
        <f>IF(OR($P575="", NOT($U575="")), "", IF(COUNTIF($P$11:$P575, $P575)&gt;1, "", "X"))</f>
        <v/>
      </c>
      <c r="X575" s="25" t="str">
        <f t="shared" si="95"/>
        <v/>
      </c>
      <c r="Z575" s="25" t="str">
        <f t="shared" si="96"/>
        <v/>
      </c>
      <c r="AB575" s="25" t="str">
        <f>IF($B575="", "", IF(AND($B575&gt;='Client Report'!$BA$3, $B575&lt;='Client Report'!$BA$4), "X", ""))</f>
        <v/>
      </c>
      <c r="AC575" s="25" t="str">
        <f>IF($O575="", "", IF('Client Report'!$AG$3="", "X", IF(Expenses!$C575='Client Report'!$AG$3, "X", "")))</f>
        <v/>
      </c>
      <c r="AD575" s="66" t="str">
        <f t="shared" si="97"/>
        <v/>
      </c>
      <c r="AE575" s="25" t="str">
        <f>IF($AD575="", "", COUNTIF($AD$11:$AD$2510, "&lt;"&amp;$AD575)+1+COUNTIF($AD$11:$AD575, $AD575)-1)</f>
        <v/>
      </c>
      <c r="AF575" s="25" t="str">
        <f t="shared" si="98"/>
        <v/>
      </c>
    </row>
    <row r="576" spans="1:32" x14ac:dyDescent="0.25">
      <c r="A576" s="21"/>
      <c r="B576" s="80"/>
      <c r="C576" s="81"/>
      <c r="D576" s="82"/>
      <c r="E576" s="83"/>
      <c r="F576" s="83"/>
      <c r="G576" s="84"/>
      <c r="H576" s="85"/>
      <c r="I576" s="21"/>
      <c r="J576" s="39" t="str">
        <f t="shared" si="88"/>
        <v/>
      </c>
      <c r="K576" s="21"/>
      <c r="O576" s="25" t="str">
        <f t="shared" si="89"/>
        <v/>
      </c>
      <c r="P576" s="25" t="str">
        <f t="shared" si="90"/>
        <v/>
      </c>
      <c r="Q576" s="25" t="str">
        <f t="shared" si="91"/>
        <v/>
      </c>
      <c r="R576" s="25" t="str">
        <f>IF(COUNTIF($Q$11:$Q576, $Q576)&gt;1, "", $Q576)</f>
        <v/>
      </c>
      <c r="S576" s="58" t="str">
        <f t="shared" si="92"/>
        <v/>
      </c>
      <c r="T576" s="61" t="str">
        <f t="shared" si="93"/>
        <v/>
      </c>
      <c r="U576" s="58" t="str">
        <f t="shared" si="94"/>
        <v/>
      </c>
      <c r="W576" s="25" t="str">
        <f>IF(OR($P576="", NOT($U576="")), "", IF(COUNTIF($P$11:$P576, $P576)&gt;1, "", "X"))</f>
        <v/>
      </c>
      <c r="X576" s="25" t="str">
        <f t="shared" si="95"/>
        <v/>
      </c>
      <c r="Z576" s="25" t="str">
        <f t="shared" si="96"/>
        <v/>
      </c>
      <c r="AB576" s="25" t="str">
        <f>IF($B576="", "", IF(AND($B576&gt;='Client Report'!$BA$3, $B576&lt;='Client Report'!$BA$4), "X", ""))</f>
        <v/>
      </c>
      <c r="AC576" s="25" t="str">
        <f>IF($O576="", "", IF('Client Report'!$AG$3="", "X", IF(Expenses!$C576='Client Report'!$AG$3, "X", "")))</f>
        <v/>
      </c>
      <c r="AD576" s="66" t="str">
        <f t="shared" si="97"/>
        <v/>
      </c>
      <c r="AE576" s="25" t="str">
        <f>IF($AD576="", "", COUNTIF($AD$11:$AD$2510, "&lt;"&amp;$AD576)+1+COUNTIF($AD$11:$AD576, $AD576)-1)</f>
        <v/>
      </c>
      <c r="AF576" s="25" t="str">
        <f t="shared" si="98"/>
        <v/>
      </c>
    </row>
    <row r="577" spans="1:32" x14ac:dyDescent="0.25">
      <c r="A577" s="21"/>
      <c r="B577" s="80"/>
      <c r="C577" s="81"/>
      <c r="D577" s="82"/>
      <c r="E577" s="83"/>
      <c r="F577" s="83"/>
      <c r="G577" s="84"/>
      <c r="H577" s="85"/>
      <c r="I577" s="21"/>
      <c r="J577" s="39" t="str">
        <f t="shared" si="88"/>
        <v/>
      </c>
      <c r="K577" s="21"/>
      <c r="O577" s="25" t="str">
        <f t="shared" si="89"/>
        <v/>
      </c>
      <c r="P577" s="25" t="str">
        <f t="shared" si="90"/>
        <v/>
      </c>
      <c r="Q577" s="25" t="str">
        <f t="shared" si="91"/>
        <v/>
      </c>
      <c r="R577" s="25" t="str">
        <f>IF(COUNTIF($Q$11:$Q577, $Q577)&gt;1, "", $Q577)</f>
        <v/>
      </c>
      <c r="S577" s="58" t="str">
        <f t="shared" si="92"/>
        <v/>
      </c>
      <c r="T577" s="61" t="str">
        <f t="shared" si="93"/>
        <v/>
      </c>
      <c r="U577" s="58" t="str">
        <f t="shared" si="94"/>
        <v/>
      </c>
      <c r="W577" s="25" t="str">
        <f>IF(OR($P577="", NOT($U577="")), "", IF(COUNTIF($P$11:$P577, $P577)&gt;1, "", "X"))</f>
        <v/>
      </c>
      <c r="X577" s="25" t="str">
        <f t="shared" si="95"/>
        <v/>
      </c>
      <c r="Z577" s="25" t="str">
        <f t="shared" si="96"/>
        <v/>
      </c>
      <c r="AB577" s="25" t="str">
        <f>IF($B577="", "", IF(AND($B577&gt;='Client Report'!$BA$3, $B577&lt;='Client Report'!$BA$4), "X", ""))</f>
        <v/>
      </c>
      <c r="AC577" s="25" t="str">
        <f>IF($O577="", "", IF('Client Report'!$AG$3="", "X", IF(Expenses!$C577='Client Report'!$AG$3, "X", "")))</f>
        <v/>
      </c>
      <c r="AD577" s="66" t="str">
        <f t="shared" si="97"/>
        <v/>
      </c>
      <c r="AE577" s="25" t="str">
        <f>IF($AD577="", "", COUNTIF($AD$11:$AD$2510, "&lt;"&amp;$AD577)+1+COUNTIF($AD$11:$AD577, $AD577)-1)</f>
        <v/>
      </c>
      <c r="AF577" s="25" t="str">
        <f t="shared" si="98"/>
        <v/>
      </c>
    </row>
    <row r="578" spans="1:32" x14ac:dyDescent="0.25">
      <c r="A578" s="21"/>
      <c r="B578" s="80"/>
      <c r="C578" s="81"/>
      <c r="D578" s="82"/>
      <c r="E578" s="83"/>
      <c r="F578" s="83"/>
      <c r="G578" s="84"/>
      <c r="H578" s="85"/>
      <c r="I578" s="21"/>
      <c r="J578" s="39" t="str">
        <f t="shared" si="88"/>
        <v/>
      </c>
      <c r="K578" s="21"/>
      <c r="O578" s="25" t="str">
        <f t="shared" si="89"/>
        <v/>
      </c>
      <c r="P578" s="25" t="str">
        <f t="shared" si="90"/>
        <v/>
      </c>
      <c r="Q578" s="25" t="str">
        <f t="shared" si="91"/>
        <v/>
      </c>
      <c r="R578" s="25" t="str">
        <f>IF(COUNTIF($Q$11:$Q578, $Q578)&gt;1, "", $Q578)</f>
        <v/>
      </c>
      <c r="S578" s="58" t="str">
        <f t="shared" si="92"/>
        <v/>
      </c>
      <c r="T578" s="61" t="str">
        <f t="shared" si="93"/>
        <v/>
      </c>
      <c r="U578" s="58" t="str">
        <f t="shared" si="94"/>
        <v/>
      </c>
      <c r="W578" s="25" t="str">
        <f>IF(OR($P578="", NOT($U578="")), "", IF(COUNTIF($P$11:$P578, $P578)&gt;1, "", "X"))</f>
        <v/>
      </c>
      <c r="X578" s="25" t="str">
        <f t="shared" si="95"/>
        <v/>
      </c>
      <c r="Z578" s="25" t="str">
        <f t="shared" si="96"/>
        <v/>
      </c>
      <c r="AB578" s="25" t="str">
        <f>IF($B578="", "", IF(AND($B578&gt;='Client Report'!$BA$3, $B578&lt;='Client Report'!$BA$4), "X", ""))</f>
        <v/>
      </c>
      <c r="AC578" s="25" t="str">
        <f>IF($O578="", "", IF('Client Report'!$AG$3="", "X", IF(Expenses!$C578='Client Report'!$AG$3, "X", "")))</f>
        <v/>
      </c>
      <c r="AD578" s="66" t="str">
        <f t="shared" si="97"/>
        <v/>
      </c>
      <c r="AE578" s="25" t="str">
        <f>IF($AD578="", "", COUNTIF($AD$11:$AD$2510, "&lt;"&amp;$AD578)+1+COUNTIF($AD$11:$AD578, $AD578)-1)</f>
        <v/>
      </c>
      <c r="AF578" s="25" t="str">
        <f t="shared" si="98"/>
        <v/>
      </c>
    </row>
    <row r="579" spans="1:32" x14ac:dyDescent="0.25">
      <c r="A579" s="21"/>
      <c r="B579" s="80"/>
      <c r="C579" s="81"/>
      <c r="D579" s="82"/>
      <c r="E579" s="83"/>
      <c r="F579" s="83"/>
      <c r="G579" s="84"/>
      <c r="H579" s="85"/>
      <c r="I579" s="21"/>
      <c r="J579" s="39" t="str">
        <f t="shared" si="88"/>
        <v/>
      </c>
      <c r="K579" s="21"/>
      <c r="O579" s="25" t="str">
        <f t="shared" si="89"/>
        <v/>
      </c>
      <c r="P579" s="25" t="str">
        <f t="shared" si="90"/>
        <v/>
      </c>
      <c r="Q579" s="25" t="str">
        <f t="shared" si="91"/>
        <v/>
      </c>
      <c r="R579" s="25" t="str">
        <f>IF(COUNTIF($Q$11:$Q579, $Q579)&gt;1, "", $Q579)</f>
        <v/>
      </c>
      <c r="S579" s="58" t="str">
        <f t="shared" si="92"/>
        <v/>
      </c>
      <c r="T579" s="61" t="str">
        <f t="shared" si="93"/>
        <v/>
      </c>
      <c r="U579" s="58" t="str">
        <f t="shared" si="94"/>
        <v/>
      </c>
      <c r="W579" s="25" t="str">
        <f>IF(OR($P579="", NOT($U579="")), "", IF(COUNTIF($P$11:$P579, $P579)&gt;1, "", "X"))</f>
        <v/>
      </c>
      <c r="X579" s="25" t="str">
        <f t="shared" si="95"/>
        <v/>
      </c>
      <c r="Z579" s="25" t="str">
        <f t="shared" si="96"/>
        <v/>
      </c>
      <c r="AB579" s="25" t="str">
        <f>IF($B579="", "", IF(AND($B579&gt;='Client Report'!$BA$3, $B579&lt;='Client Report'!$BA$4), "X", ""))</f>
        <v/>
      </c>
      <c r="AC579" s="25" t="str">
        <f>IF($O579="", "", IF('Client Report'!$AG$3="", "X", IF(Expenses!$C579='Client Report'!$AG$3, "X", "")))</f>
        <v/>
      </c>
      <c r="AD579" s="66" t="str">
        <f t="shared" si="97"/>
        <v/>
      </c>
      <c r="AE579" s="25" t="str">
        <f>IF($AD579="", "", COUNTIF($AD$11:$AD$2510, "&lt;"&amp;$AD579)+1+COUNTIF($AD$11:$AD579, $AD579)-1)</f>
        <v/>
      </c>
      <c r="AF579" s="25" t="str">
        <f t="shared" si="98"/>
        <v/>
      </c>
    </row>
    <row r="580" spans="1:32" x14ac:dyDescent="0.25">
      <c r="A580" s="21"/>
      <c r="B580" s="80"/>
      <c r="C580" s="81"/>
      <c r="D580" s="82"/>
      <c r="E580" s="83"/>
      <c r="F580" s="83"/>
      <c r="G580" s="84"/>
      <c r="H580" s="85"/>
      <c r="I580" s="21"/>
      <c r="J580" s="39" t="str">
        <f t="shared" si="88"/>
        <v/>
      </c>
      <c r="K580" s="21"/>
      <c r="O580" s="25" t="str">
        <f t="shared" si="89"/>
        <v/>
      </c>
      <c r="P580" s="25" t="str">
        <f t="shared" si="90"/>
        <v/>
      </c>
      <c r="Q580" s="25" t="str">
        <f t="shared" si="91"/>
        <v/>
      </c>
      <c r="R580" s="25" t="str">
        <f>IF(COUNTIF($Q$11:$Q580, $Q580)&gt;1, "", $Q580)</f>
        <v/>
      </c>
      <c r="S580" s="58" t="str">
        <f t="shared" si="92"/>
        <v/>
      </c>
      <c r="T580" s="61" t="str">
        <f t="shared" si="93"/>
        <v/>
      </c>
      <c r="U580" s="58" t="str">
        <f t="shared" si="94"/>
        <v/>
      </c>
      <c r="W580" s="25" t="str">
        <f>IF(OR($P580="", NOT($U580="")), "", IF(COUNTIF($P$11:$P580, $P580)&gt;1, "", "X"))</f>
        <v/>
      </c>
      <c r="X580" s="25" t="str">
        <f t="shared" si="95"/>
        <v/>
      </c>
      <c r="Z580" s="25" t="str">
        <f t="shared" si="96"/>
        <v/>
      </c>
      <c r="AB580" s="25" t="str">
        <f>IF($B580="", "", IF(AND($B580&gt;='Client Report'!$BA$3, $B580&lt;='Client Report'!$BA$4), "X", ""))</f>
        <v/>
      </c>
      <c r="AC580" s="25" t="str">
        <f>IF($O580="", "", IF('Client Report'!$AG$3="", "X", IF(Expenses!$C580='Client Report'!$AG$3, "X", "")))</f>
        <v/>
      </c>
      <c r="AD580" s="66" t="str">
        <f t="shared" si="97"/>
        <v/>
      </c>
      <c r="AE580" s="25" t="str">
        <f>IF($AD580="", "", COUNTIF($AD$11:$AD$2510, "&lt;"&amp;$AD580)+1+COUNTIF($AD$11:$AD580, $AD580)-1)</f>
        <v/>
      </c>
      <c r="AF580" s="25" t="str">
        <f t="shared" si="98"/>
        <v/>
      </c>
    </row>
    <row r="581" spans="1:32" x14ac:dyDescent="0.25">
      <c r="A581" s="21"/>
      <c r="B581" s="80"/>
      <c r="C581" s="81"/>
      <c r="D581" s="82"/>
      <c r="E581" s="83"/>
      <c r="F581" s="83"/>
      <c r="G581" s="84"/>
      <c r="H581" s="85"/>
      <c r="I581" s="21"/>
      <c r="J581" s="39" t="str">
        <f t="shared" si="88"/>
        <v/>
      </c>
      <c r="K581" s="21"/>
      <c r="O581" s="25" t="str">
        <f t="shared" si="89"/>
        <v/>
      </c>
      <c r="P581" s="25" t="str">
        <f t="shared" si="90"/>
        <v/>
      </c>
      <c r="Q581" s="25" t="str">
        <f t="shared" si="91"/>
        <v/>
      </c>
      <c r="R581" s="25" t="str">
        <f>IF(COUNTIF($Q$11:$Q581, $Q581)&gt;1, "", $Q581)</f>
        <v/>
      </c>
      <c r="S581" s="58" t="str">
        <f t="shared" si="92"/>
        <v/>
      </c>
      <c r="T581" s="61" t="str">
        <f t="shared" si="93"/>
        <v/>
      </c>
      <c r="U581" s="58" t="str">
        <f t="shared" si="94"/>
        <v/>
      </c>
      <c r="W581" s="25" t="str">
        <f>IF(OR($P581="", NOT($U581="")), "", IF(COUNTIF($P$11:$P581, $P581)&gt;1, "", "X"))</f>
        <v/>
      </c>
      <c r="X581" s="25" t="str">
        <f t="shared" si="95"/>
        <v/>
      </c>
      <c r="Z581" s="25" t="str">
        <f t="shared" si="96"/>
        <v/>
      </c>
      <c r="AB581" s="25" t="str">
        <f>IF($B581="", "", IF(AND($B581&gt;='Client Report'!$BA$3, $B581&lt;='Client Report'!$BA$4), "X", ""))</f>
        <v/>
      </c>
      <c r="AC581" s="25" t="str">
        <f>IF($O581="", "", IF('Client Report'!$AG$3="", "X", IF(Expenses!$C581='Client Report'!$AG$3, "X", "")))</f>
        <v/>
      </c>
      <c r="AD581" s="66" t="str">
        <f t="shared" si="97"/>
        <v/>
      </c>
      <c r="AE581" s="25" t="str">
        <f>IF($AD581="", "", COUNTIF($AD$11:$AD$2510, "&lt;"&amp;$AD581)+1+COUNTIF($AD$11:$AD581, $AD581)-1)</f>
        <v/>
      </c>
      <c r="AF581" s="25" t="str">
        <f t="shared" si="98"/>
        <v/>
      </c>
    </row>
    <row r="582" spans="1:32" x14ac:dyDescent="0.25">
      <c r="A582" s="21"/>
      <c r="B582" s="80"/>
      <c r="C582" s="81"/>
      <c r="D582" s="82"/>
      <c r="E582" s="83"/>
      <c r="F582" s="83"/>
      <c r="G582" s="84"/>
      <c r="H582" s="85"/>
      <c r="I582" s="21"/>
      <c r="J582" s="39" t="str">
        <f t="shared" si="88"/>
        <v/>
      </c>
      <c r="K582" s="21"/>
      <c r="O582" s="25" t="str">
        <f t="shared" si="89"/>
        <v/>
      </c>
      <c r="P582" s="25" t="str">
        <f t="shared" si="90"/>
        <v/>
      </c>
      <c r="Q582" s="25" t="str">
        <f t="shared" si="91"/>
        <v/>
      </c>
      <c r="R582" s="25" t="str">
        <f>IF(COUNTIF($Q$11:$Q582, $Q582)&gt;1, "", $Q582)</f>
        <v/>
      </c>
      <c r="S582" s="58" t="str">
        <f t="shared" si="92"/>
        <v/>
      </c>
      <c r="T582" s="61" t="str">
        <f t="shared" si="93"/>
        <v/>
      </c>
      <c r="U582" s="58" t="str">
        <f t="shared" si="94"/>
        <v/>
      </c>
      <c r="W582" s="25" t="str">
        <f>IF(OR($P582="", NOT($U582="")), "", IF(COUNTIF($P$11:$P582, $P582)&gt;1, "", "X"))</f>
        <v/>
      </c>
      <c r="X582" s="25" t="str">
        <f t="shared" si="95"/>
        <v/>
      </c>
      <c r="Z582" s="25" t="str">
        <f t="shared" si="96"/>
        <v/>
      </c>
      <c r="AB582" s="25" t="str">
        <f>IF($B582="", "", IF(AND($B582&gt;='Client Report'!$BA$3, $B582&lt;='Client Report'!$BA$4), "X", ""))</f>
        <v/>
      </c>
      <c r="AC582" s="25" t="str">
        <f>IF($O582="", "", IF('Client Report'!$AG$3="", "X", IF(Expenses!$C582='Client Report'!$AG$3, "X", "")))</f>
        <v/>
      </c>
      <c r="AD582" s="66" t="str">
        <f t="shared" si="97"/>
        <v/>
      </c>
      <c r="AE582" s="25" t="str">
        <f>IF($AD582="", "", COUNTIF($AD$11:$AD$2510, "&lt;"&amp;$AD582)+1+COUNTIF($AD$11:$AD582, $AD582)-1)</f>
        <v/>
      </c>
      <c r="AF582" s="25" t="str">
        <f t="shared" si="98"/>
        <v/>
      </c>
    </row>
    <row r="583" spans="1:32" x14ac:dyDescent="0.25">
      <c r="A583" s="21"/>
      <c r="B583" s="80"/>
      <c r="C583" s="81"/>
      <c r="D583" s="82"/>
      <c r="E583" s="83"/>
      <c r="F583" s="83"/>
      <c r="G583" s="84"/>
      <c r="H583" s="85"/>
      <c r="I583" s="21"/>
      <c r="J583" s="39" t="str">
        <f t="shared" si="88"/>
        <v/>
      </c>
      <c r="K583" s="21"/>
      <c r="O583" s="25" t="str">
        <f t="shared" si="89"/>
        <v/>
      </c>
      <c r="P583" s="25" t="str">
        <f t="shared" si="90"/>
        <v/>
      </c>
      <c r="Q583" s="25" t="str">
        <f t="shared" si="91"/>
        <v/>
      </c>
      <c r="R583" s="25" t="str">
        <f>IF(COUNTIF($Q$11:$Q583, $Q583)&gt;1, "", $Q583)</f>
        <v/>
      </c>
      <c r="S583" s="58" t="str">
        <f t="shared" si="92"/>
        <v/>
      </c>
      <c r="T583" s="61" t="str">
        <f t="shared" si="93"/>
        <v/>
      </c>
      <c r="U583" s="58" t="str">
        <f t="shared" si="94"/>
        <v/>
      </c>
      <c r="W583" s="25" t="str">
        <f>IF(OR($P583="", NOT($U583="")), "", IF(COUNTIF($P$11:$P583, $P583)&gt;1, "", "X"))</f>
        <v/>
      </c>
      <c r="X583" s="25" t="str">
        <f t="shared" si="95"/>
        <v/>
      </c>
      <c r="Z583" s="25" t="str">
        <f t="shared" si="96"/>
        <v/>
      </c>
      <c r="AB583" s="25" t="str">
        <f>IF($B583="", "", IF(AND($B583&gt;='Client Report'!$BA$3, $B583&lt;='Client Report'!$BA$4), "X", ""))</f>
        <v/>
      </c>
      <c r="AC583" s="25" t="str">
        <f>IF($O583="", "", IF('Client Report'!$AG$3="", "X", IF(Expenses!$C583='Client Report'!$AG$3, "X", "")))</f>
        <v/>
      </c>
      <c r="AD583" s="66" t="str">
        <f t="shared" si="97"/>
        <v/>
      </c>
      <c r="AE583" s="25" t="str">
        <f>IF($AD583="", "", COUNTIF($AD$11:$AD$2510, "&lt;"&amp;$AD583)+1+COUNTIF($AD$11:$AD583, $AD583)-1)</f>
        <v/>
      </c>
      <c r="AF583" s="25" t="str">
        <f t="shared" si="98"/>
        <v/>
      </c>
    </row>
    <row r="584" spans="1:32" x14ac:dyDescent="0.25">
      <c r="A584" s="21"/>
      <c r="B584" s="80"/>
      <c r="C584" s="81"/>
      <c r="D584" s="82"/>
      <c r="E584" s="83"/>
      <c r="F584" s="83"/>
      <c r="G584" s="84"/>
      <c r="H584" s="85"/>
      <c r="I584" s="21"/>
      <c r="J584" s="39" t="str">
        <f t="shared" si="88"/>
        <v/>
      </c>
      <c r="K584" s="21"/>
      <c r="O584" s="25" t="str">
        <f t="shared" si="89"/>
        <v/>
      </c>
      <c r="P584" s="25" t="str">
        <f t="shared" si="90"/>
        <v/>
      </c>
      <c r="Q584" s="25" t="str">
        <f t="shared" si="91"/>
        <v/>
      </c>
      <c r="R584" s="25" t="str">
        <f>IF(COUNTIF($Q$11:$Q584, $Q584)&gt;1, "", $Q584)</f>
        <v/>
      </c>
      <c r="S584" s="58" t="str">
        <f t="shared" si="92"/>
        <v/>
      </c>
      <c r="T584" s="61" t="str">
        <f t="shared" si="93"/>
        <v/>
      </c>
      <c r="U584" s="58" t="str">
        <f t="shared" si="94"/>
        <v/>
      </c>
      <c r="W584" s="25" t="str">
        <f>IF(OR($P584="", NOT($U584="")), "", IF(COUNTIF($P$11:$P584, $P584)&gt;1, "", "X"))</f>
        <v/>
      </c>
      <c r="X584" s="25" t="str">
        <f t="shared" si="95"/>
        <v/>
      </c>
      <c r="Z584" s="25" t="str">
        <f t="shared" si="96"/>
        <v/>
      </c>
      <c r="AB584" s="25" t="str">
        <f>IF($B584="", "", IF(AND($B584&gt;='Client Report'!$BA$3, $B584&lt;='Client Report'!$BA$4), "X", ""))</f>
        <v/>
      </c>
      <c r="AC584" s="25" t="str">
        <f>IF($O584="", "", IF('Client Report'!$AG$3="", "X", IF(Expenses!$C584='Client Report'!$AG$3, "X", "")))</f>
        <v/>
      </c>
      <c r="AD584" s="66" t="str">
        <f t="shared" si="97"/>
        <v/>
      </c>
      <c r="AE584" s="25" t="str">
        <f>IF($AD584="", "", COUNTIF($AD$11:$AD$2510, "&lt;"&amp;$AD584)+1+COUNTIF($AD$11:$AD584, $AD584)-1)</f>
        <v/>
      </c>
      <c r="AF584" s="25" t="str">
        <f t="shared" si="98"/>
        <v/>
      </c>
    </row>
    <row r="585" spans="1:32" x14ac:dyDescent="0.25">
      <c r="A585" s="21"/>
      <c r="B585" s="80"/>
      <c r="C585" s="81"/>
      <c r="D585" s="82"/>
      <c r="E585" s="83"/>
      <c r="F585" s="83"/>
      <c r="G585" s="84"/>
      <c r="H585" s="85"/>
      <c r="I585" s="21"/>
      <c r="J585" s="39" t="str">
        <f t="shared" si="88"/>
        <v/>
      </c>
      <c r="K585" s="21"/>
      <c r="O585" s="25" t="str">
        <f t="shared" si="89"/>
        <v/>
      </c>
      <c r="P585" s="25" t="str">
        <f t="shared" si="90"/>
        <v/>
      </c>
      <c r="Q585" s="25" t="str">
        <f t="shared" si="91"/>
        <v/>
      </c>
      <c r="R585" s="25" t="str">
        <f>IF(COUNTIF($Q$11:$Q585, $Q585)&gt;1, "", $Q585)</f>
        <v/>
      </c>
      <c r="S585" s="58" t="str">
        <f t="shared" si="92"/>
        <v/>
      </c>
      <c r="T585" s="61" t="str">
        <f t="shared" si="93"/>
        <v/>
      </c>
      <c r="U585" s="58" t="str">
        <f t="shared" si="94"/>
        <v/>
      </c>
      <c r="W585" s="25" t="str">
        <f>IF(OR($P585="", NOT($U585="")), "", IF(COUNTIF($P$11:$P585, $P585)&gt;1, "", "X"))</f>
        <v/>
      </c>
      <c r="X585" s="25" t="str">
        <f t="shared" si="95"/>
        <v/>
      </c>
      <c r="Z585" s="25" t="str">
        <f t="shared" si="96"/>
        <v/>
      </c>
      <c r="AB585" s="25" t="str">
        <f>IF($B585="", "", IF(AND($B585&gt;='Client Report'!$BA$3, $B585&lt;='Client Report'!$BA$4), "X", ""))</f>
        <v/>
      </c>
      <c r="AC585" s="25" t="str">
        <f>IF($O585="", "", IF('Client Report'!$AG$3="", "X", IF(Expenses!$C585='Client Report'!$AG$3, "X", "")))</f>
        <v/>
      </c>
      <c r="AD585" s="66" t="str">
        <f t="shared" si="97"/>
        <v/>
      </c>
      <c r="AE585" s="25" t="str">
        <f>IF($AD585="", "", COUNTIF($AD$11:$AD$2510, "&lt;"&amp;$AD585)+1+COUNTIF($AD$11:$AD585, $AD585)-1)</f>
        <v/>
      </c>
      <c r="AF585" s="25" t="str">
        <f t="shared" si="98"/>
        <v/>
      </c>
    </row>
    <row r="586" spans="1:32" x14ac:dyDescent="0.25">
      <c r="A586" s="21"/>
      <c r="B586" s="80"/>
      <c r="C586" s="81"/>
      <c r="D586" s="82"/>
      <c r="E586" s="83"/>
      <c r="F586" s="83"/>
      <c r="G586" s="84"/>
      <c r="H586" s="85"/>
      <c r="I586" s="21"/>
      <c r="J586" s="39" t="str">
        <f t="shared" si="88"/>
        <v/>
      </c>
      <c r="K586" s="21"/>
      <c r="O586" s="25" t="str">
        <f t="shared" si="89"/>
        <v/>
      </c>
      <c r="P586" s="25" t="str">
        <f t="shared" si="90"/>
        <v/>
      </c>
      <c r="Q586" s="25" t="str">
        <f t="shared" si="91"/>
        <v/>
      </c>
      <c r="R586" s="25" t="str">
        <f>IF(COUNTIF($Q$11:$Q586, $Q586)&gt;1, "", $Q586)</f>
        <v/>
      </c>
      <c r="S586" s="58" t="str">
        <f t="shared" si="92"/>
        <v/>
      </c>
      <c r="T586" s="61" t="str">
        <f t="shared" si="93"/>
        <v/>
      </c>
      <c r="U586" s="58" t="str">
        <f t="shared" si="94"/>
        <v/>
      </c>
      <c r="W586" s="25" t="str">
        <f>IF(OR($P586="", NOT($U586="")), "", IF(COUNTIF($P$11:$P586, $P586)&gt;1, "", "X"))</f>
        <v/>
      </c>
      <c r="X586" s="25" t="str">
        <f t="shared" si="95"/>
        <v/>
      </c>
      <c r="Z586" s="25" t="str">
        <f t="shared" si="96"/>
        <v/>
      </c>
      <c r="AB586" s="25" t="str">
        <f>IF($B586="", "", IF(AND($B586&gt;='Client Report'!$BA$3, $B586&lt;='Client Report'!$BA$4), "X", ""))</f>
        <v/>
      </c>
      <c r="AC586" s="25" t="str">
        <f>IF($O586="", "", IF('Client Report'!$AG$3="", "X", IF(Expenses!$C586='Client Report'!$AG$3, "X", "")))</f>
        <v/>
      </c>
      <c r="AD586" s="66" t="str">
        <f t="shared" si="97"/>
        <v/>
      </c>
      <c r="AE586" s="25" t="str">
        <f>IF($AD586="", "", COUNTIF($AD$11:$AD$2510, "&lt;"&amp;$AD586)+1+COUNTIF($AD$11:$AD586, $AD586)-1)</f>
        <v/>
      </c>
      <c r="AF586" s="25" t="str">
        <f t="shared" si="98"/>
        <v/>
      </c>
    </row>
    <row r="587" spans="1:32" x14ac:dyDescent="0.25">
      <c r="A587" s="21"/>
      <c r="B587" s="80"/>
      <c r="C587" s="81"/>
      <c r="D587" s="82"/>
      <c r="E587" s="83"/>
      <c r="F587" s="83"/>
      <c r="G587" s="84"/>
      <c r="H587" s="85"/>
      <c r="I587" s="21"/>
      <c r="J587" s="39" t="str">
        <f t="shared" si="88"/>
        <v/>
      </c>
      <c r="K587" s="21"/>
      <c r="O587" s="25" t="str">
        <f t="shared" si="89"/>
        <v/>
      </c>
      <c r="P587" s="25" t="str">
        <f t="shared" si="90"/>
        <v/>
      </c>
      <c r="Q587" s="25" t="str">
        <f t="shared" si="91"/>
        <v/>
      </c>
      <c r="R587" s="25" t="str">
        <f>IF(COUNTIF($Q$11:$Q587, $Q587)&gt;1, "", $Q587)</f>
        <v/>
      </c>
      <c r="S587" s="58" t="str">
        <f t="shared" si="92"/>
        <v/>
      </c>
      <c r="T587" s="61" t="str">
        <f t="shared" si="93"/>
        <v/>
      </c>
      <c r="U587" s="58" t="str">
        <f t="shared" si="94"/>
        <v/>
      </c>
      <c r="W587" s="25" t="str">
        <f>IF(OR($P587="", NOT($U587="")), "", IF(COUNTIF($P$11:$P587, $P587)&gt;1, "", "X"))</f>
        <v/>
      </c>
      <c r="X587" s="25" t="str">
        <f t="shared" si="95"/>
        <v/>
      </c>
      <c r="Z587" s="25" t="str">
        <f t="shared" si="96"/>
        <v/>
      </c>
      <c r="AB587" s="25" t="str">
        <f>IF($B587="", "", IF(AND($B587&gt;='Client Report'!$BA$3, $B587&lt;='Client Report'!$BA$4), "X", ""))</f>
        <v/>
      </c>
      <c r="AC587" s="25" t="str">
        <f>IF($O587="", "", IF('Client Report'!$AG$3="", "X", IF(Expenses!$C587='Client Report'!$AG$3, "X", "")))</f>
        <v/>
      </c>
      <c r="AD587" s="66" t="str">
        <f t="shared" si="97"/>
        <v/>
      </c>
      <c r="AE587" s="25" t="str">
        <f>IF($AD587="", "", COUNTIF($AD$11:$AD$2510, "&lt;"&amp;$AD587)+1+COUNTIF($AD$11:$AD587, $AD587)-1)</f>
        <v/>
      </c>
      <c r="AF587" s="25" t="str">
        <f t="shared" si="98"/>
        <v/>
      </c>
    </row>
    <row r="588" spans="1:32" x14ac:dyDescent="0.25">
      <c r="A588" s="21"/>
      <c r="B588" s="80"/>
      <c r="C588" s="81"/>
      <c r="D588" s="82"/>
      <c r="E588" s="83"/>
      <c r="F588" s="83"/>
      <c r="G588" s="84"/>
      <c r="H588" s="85"/>
      <c r="I588" s="21"/>
      <c r="J588" s="39" t="str">
        <f t="shared" ref="J588:J651" si="99">IFERROR(IF($G588="", "", IF($F588="", $G588, ROUND($G588*$U588, 2))), "")</f>
        <v/>
      </c>
      <c r="K588" s="21"/>
      <c r="O588" s="25" t="str">
        <f t="shared" ref="O588:O651" si="100">IF(COUNTIF($B588:$H588, "")&lt;7, "X", "")</f>
        <v/>
      </c>
      <c r="P588" s="25" t="str">
        <f t="shared" ref="P588:P651" si="101">IF(AND(NOT($B588=""), NOT($F588="")), _xlfn.CONCAT($B588, " - ", $F588), "")</f>
        <v/>
      </c>
      <c r="Q588" s="25" t="str">
        <f t="shared" ref="Q588:Q651" si="102">IF(AND(NOT($B588=""), NOT($F588=""), NOT($H588="")), _xlfn.CONCAT($B588, " - ", $F588), "")</f>
        <v/>
      </c>
      <c r="R588" s="25" t="str">
        <f>IF(COUNTIF($Q$11:$Q588, $Q588)&gt;1, "", $Q588)</f>
        <v/>
      </c>
      <c r="S588" s="58" t="str">
        <f t="shared" ref="S588:S651" si="103">IF($R588="", "", $H588)</f>
        <v/>
      </c>
      <c r="T588" s="61" t="str">
        <f t="shared" ref="T588:T651" si="104">IF(P588="", "", IFERROR(INDEX($S$11:$S$2510, MATCH($P588, $R$11:$R$2510, 0)), ""))</f>
        <v/>
      </c>
      <c r="U588" s="58" t="str">
        <f t="shared" ref="U588:U651" si="105">IF($P588="", "", IF($H588="", $T588, $H588))</f>
        <v/>
      </c>
      <c r="W588" s="25" t="str">
        <f>IF(OR($P588="", NOT($U588="")), "", IF(COUNTIF($P$11:$P588, $P588)&gt;1, "", "X"))</f>
        <v/>
      </c>
      <c r="X588" s="25" t="str">
        <f t="shared" ref="X588:X651" si="106">IF(T588=U588, "", "X")</f>
        <v/>
      </c>
      <c r="Z588" s="25" t="str">
        <f t="shared" ref="Z588:Z651" si="107">IF(OR($B588="", $C588=""), "", _xlfn.CONCAT($C588, " - ", TEXT($B588, "mmm yyyy")))</f>
        <v/>
      </c>
      <c r="AB588" s="25" t="str">
        <f>IF($B588="", "", IF(AND($B588&gt;='Client Report'!$BA$3, $B588&lt;='Client Report'!$BA$4), "X", ""))</f>
        <v/>
      </c>
      <c r="AC588" s="25" t="str">
        <f>IF($O588="", "", IF('Client Report'!$AG$3="", "X", IF(Expenses!$C588='Client Report'!$AG$3, "X", "")))</f>
        <v/>
      </c>
      <c r="AD588" s="66" t="str">
        <f t="shared" ref="AD588:AD651" si="108">IF(OR($AB588="", $AC588=""), "", $B588)</f>
        <v/>
      </c>
      <c r="AE588" s="25" t="str">
        <f>IF($AD588="", "", COUNTIF($AD$11:$AD$2510, "&lt;"&amp;$AD588)+1+COUNTIF($AD$11:$AD588, $AD588)-1)</f>
        <v/>
      </c>
      <c r="AF588" s="25" t="str">
        <f t="shared" ref="AF588:AF651" si="109">IF($AE588="", "", "X")</f>
        <v/>
      </c>
    </row>
    <row r="589" spans="1:32" x14ac:dyDescent="0.25">
      <c r="A589" s="21"/>
      <c r="B589" s="80"/>
      <c r="C589" s="81"/>
      <c r="D589" s="82"/>
      <c r="E589" s="83"/>
      <c r="F589" s="83"/>
      <c r="G589" s="84"/>
      <c r="H589" s="85"/>
      <c r="I589" s="21"/>
      <c r="J589" s="39" t="str">
        <f t="shared" si="99"/>
        <v/>
      </c>
      <c r="K589" s="21"/>
      <c r="O589" s="25" t="str">
        <f t="shared" si="100"/>
        <v/>
      </c>
      <c r="P589" s="25" t="str">
        <f t="shared" si="101"/>
        <v/>
      </c>
      <c r="Q589" s="25" t="str">
        <f t="shared" si="102"/>
        <v/>
      </c>
      <c r="R589" s="25" t="str">
        <f>IF(COUNTIF($Q$11:$Q589, $Q589)&gt;1, "", $Q589)</f>
        <v/>
      </c>
      <c r="S589" s="58" t="str">
        <f t="shared" si="103"/>
        <v/>
      </c>
      <c r="T589" s="61" t="str">
        <f t="shared" si="104"/>
        <v/>
      </c>
      <c r="U589" s="58" t="str">
        <f t="shared" si="105"/>
        <v/>
      </c>
      <c r="W589" s="25" t="str">
        <f>IF(OR($P589="", NOT($U589="")), "", IF(COUNTIF($P$11:$P589, $P589)&gt;1, "", "X"))</f>
        <v/>
      </c>
      <c r="X589" s="25" t="str">
        <f t="shared" si="106"/>
        <v/>
      </c>
      <c r="Z589" s="25" t="str">
        <f t="shared" si="107"/>
        <v/>
      </c>
      <c r="AB589" s="25" t="str">
        <f>IF($B589="", "", IF(AND($B589&gt;='Client Report'!$BA$3, $B589&lt;='Client Report'!$BA$4), "X", ""))</f>
        <v/>
      </c>
      <c r="AC589" s="25" t="str">
        <f>IF($O589="", "", IF('Client Report'!$AG$3="", "X", IF(Expenses!$C589='Client Report'!$AG$3, "X", "")))</f>
        <v/>
      </c>
      <c r="AD589" s="66" t="str">
        <f t="shared" si="108"/>
        <v/>
      </c>
      <c r="AE589" s="25" t="str">
        <f>IF($AD589="", "", COUNTIF($AD$11:$AD$2510, "&lt;"&amp;$AD589)+1+COUNTIF($AD$11:$AD589, $AD589)-1)</f>
        <v/>
      </c>
      <c r="AF589" s="25" t="str">
        <f t="shared" si="109"/>
        <v/>
      </c>
    </row>
    <row r="590" spans="1:32" x14ac:dyDescent="0.25">
      <c r="A590" s="21"/>
      <c r="B590" s="80"/>
      <c r="C590" s="81"/>
      <c r="D590" s="82"/>
      <c r="E590" s="83"/>
      <c r="F590" s="83"/>
      <c r="G590" s="84"/>
      <c r="H590" s="85"/>
      <c r="I590" s="21"/>
      <c r="J590" s="39" t="str">
        <f t="shared" si="99"/>
        <v/>
      </c>
      <c r="K590" s="21"/>
      <c r="O590" s="25" t="str">
        <f t="shared" si="100"/>
        <v/>
      </c>
      <c r="P590" s="25" t="str">
        <f t="shared" si="101"/>
        <v/>
      </c>
      <c r="Q590" s="25" t="str">
        <f t="shared" si="102"/>
        <v/>
      </c>
      <c r="R590" s="25" t="str">
        <f>IF(COUNTIF($Q$11:$Q590, $Q590)&gt;1, "", $Q590)</f>
        <v/>
      </c>
      <c r="S590" s="58" t="str">
        <f t="shared" si="103"/>
        <v/>
      </c>
      <c r="T590" s="61" t="str">
        <f t="shared" si="104"/>
        <v/>
      </c>
      <c r="U590" s="58" t="str">
        <f t="shared" si="105"/>
        <v/>
      </c>
      <c r="W590" s="25" t="str">
        <f>IF(OR($P590="", NOT($U590="")), "", IF(COUNTIF($P$11:$P590, $P590)&gt;1, "", "X"))</f>
        <v/>
      </c>
      <c r="X590" s="25" t="str">
        <f t="shared" si="106"/>
        <v/>
      </c>
      <c r="Z590" s="25" t="str">
        <f t="shared" si="107"/>
        <v/>
      </c>
      <c r="AB590" s="25" t="str">
        <f>IF($B590="", "", IF(AND($B590&gt;='Client Report'!$BA$3, $B590&lt;='Client Report'!$BA$4), "X", ""))</f>
        <v/>
      </c>
      <c r="AC590" s="25" t="str">
        <f>IF($O590="", "", IF('Client Report'!$AG$3="", "X", IF(Expenses!$C590='Client Report'!$AG$3, "X", "")))</f>
        <v/>
      </c>
      <c r="AD590" s="66" t="str">
        <f t="shared" si="108"/>
        <v/>
      </c>
      <c r="AE590" s="25" t="str">
        <f>IF($AD590="", "", COUNTIF($AD$11:$AD$2510, "&lt;"&amp;$AD590)+1+COUNTIF($AD$11:$AD590, $AD590)-1)</f>
        <v/>
      </c>
      <c r="AF590" s="25" t="str">
        <f t="shared" si="109"/>
        <v/>
      </c>
    </row>
    <row r="591" spans="1:32" x14ac:dyDescent="0.25">
      <c r="A591" s="21"/>
      <c r="B591" s="80"/>
      <c r="C591" s="81"/>
      <c r="D591" s="82"/>
      <c r="E591" s="83"/>
      <c r="F591" s="83"/>
      <c r="G591" s="84"/>
      <c r="H591" s="85"/>
      <c r="I591" s="21"/>
      <c r="J591" s="39" t="str">
        <f t="shared" si="99"/>
        <v/>
      </c>
      <c r="K591" s="21"/>
      <c r="O591" s="25" t="str">
        <f t="shared" si="100"/>
        <v/>
      </c>
      <c r="P591" s="25" t="str">
        <f t="shared" si="101"/>
        <v/>
      </c>
      <c r="Q591" s="25" t="str">
        <f t="shared" si="102"/>
        <v/>
      </c>
      <c r="R591" s="25" t="str">
        <f>IF(COUNTIF($Q$11:$Q591, $Q591)&gt;1, "", $Q591)</f>
        <v/>
      </c>
      <c r="S591" s="58" t="str">
        <f t="shared" si="103"/>
        <v/>
      </c>
      <c r="T591" s="61" t="str">
        <f t="shared" si="104"/>
        <v/>
      </c>
      <c r="U591" s="58" t="str">
        <f t="shared" si="105"/>
        <v/>
      </c>
      <c r="W591" s="25" t="str">
        <f>IF(OR($P591="", NOT($U591="")), "", IF(COUNTIF($P$11:$P591, $P591)&gt;1, "", "X"))</f>
        <v/>
      </c>
      <c r="X591" s="25" t="str">
        <f t="shared" si="106"/>
        <v/>
      </c>
      <c r="Z591" s="25" t="str">
        <f t="shared" si="107"/>
        <v/>
      </c>
      <c r="AB591" s="25" t="str">
        <f>IF($B591="", "", IF(AND($B591&gt;='Client Report'!$BA$3, $B591&lt;='Client Report'!$BA$4), "X", ""))</f>
        <v/>
      </c>
      <c r="AC591" s="25" t="str">
        <f>IF($O591="", "", IF('Client Report'!$AG$3="", "X", IF(Expenses!$C591='Client Report'!$AG$3, "X", "")))</f>
        <v/>
      </c>
      <c r="AD591" s="66" t="str">
        <f t="shared" si="108"/>
        <v/>
      </c>
      <c r="AE591" s="25" t="str">
        <f>IF($AD591="", "", COUNTIF($AD$11:$AD$2510, "&lt;"&amp;$AD591)+1+COUNTIF($AD$11:$AD591, $AD591)-1)</f>
        <v/>
      </c>
      <c r="AF591" s="25" t="str">
        <f t="shared" si="109"/>
        <v/>
      </c>
    </row>
    <row r="592" spans="1:32" x14ac:dyDescent="0.25">
      <c r="A592" s="21"/>
      <c r="B592" s="80"/>
      <c r="C592" s="81"/>
      <c r="D592" s="82"/>
      <c r="E592" s="83"/>
      <c r="F592" s="83"/>
      <c r="G592" s="84"/>
      <c r="H592" s="85"/>
      <c r="I592" s="21"/>
      <c r="J592" s="39" t="str">
        <f t="shared" si="99"/>
        <v/>
      </c>
      <c r="K592" s="21"/>
      <c r="O592" s="25" t="str">
        <f t="shared" si="100"/>
        <v/>
      </c>
      <c r="P592" s="25" t="str">
        <f t="shared" si="101"/>
        <v/>
      </c>
      <c r="Q592" s="25" t="str">
        <f t="shared" si="102"/>
        <v/>
      </c>
      <c r="R592" s="25" t="str">
        <f>IF(COUNTIF($Q$11:$Q592, $Q592)&gt;1, "", $Q592)</f>
        <v/>
      </c>
      <c r="S592" s="58" t="str">
        <f t="shared" si="103"/>
        <v/>
      </c>
      <c r="T592" s="61" t="str">
        <f t="shared" si="104"/>
        <v/>
      </c>
      <c r="U592" s="58" t="str">
        <f t="shared" si="105"/>
        <v/>
      </c>
      <c r="W592" s="25" t="str">
        <f>IF(OR($P592="", NOT($U592="")), "", IF(COUNTIF($P$11:$P592, $P592)&gt;1, "", "X"))</f>
        <v/>
      </c>
      <c r="X592" s="25" t="str">
        <f t="shared" si="106"/>
        <v/>
      </c>
      <c r="Z592" s="25" t="str">
        <f t="shared" si="107"/>
        <v/>
      </c>
      <c r="AB592" s="25" t="str">
        <f>IF($B592="", "", IF(AND($B592&gt;='Client Report'!$BA$3, $B592&lt;='Client Report'!$BA$4), "X", ""))</f>
        <v/>
      </c>
      <c r="AC592" s="25" t="str">
        <f>IF($O592="", "", IF('Client Report'!$AG$3="", "X", IF(Expenses!$C592='Client Report'!$AG$3, "X", "")))</f>
        <v/>
      </c>
      <c r="AD592" s="66" t="str">
        <f t="shared" si="108"/>
        <v/>
      </c>
      <c r="AE592" s="25" t="str">
        <f>IF($AD592="", "", COUNTIF($AD$11:$AD$2510, "&lt;"&amp;$AD592)+1+COUNTIF($AD$11:$AD592, $AD592)-1)</f>
        <v/>
      </c>
      <c r="AF592" s="25" t="str">
        <f t="shared" si="109"/>
        <v/>
      </c>
    </row>
    <row r="593" spans="1:32" x14ac:dyDescent="0.25">
      <c r="A593" s="21"/>
      <c r="B593" s="80"/>
      <c r="C593" s="81"/>
      <c r="D593" s="82"/>
      <c r="E593" s="83"/>
      <c r="F593" s="83"/>
      <c r="G593" s="84"/>
      <c r="H593" s="85"/>
      <c r="I593" s="21"/>
      <c r="J593" s="39" t="str">
        <f t="shared" si="99"/>
        <v/>
      </c>
      <c r="K593" s="21"/>
      <c r="O593" s="25" t="str">
        <f t="shared" si="100"/>
        <v/>
      </c>
      <c r="P593" s="25" t="str">
        <f t="shared" si="101"/>
        <v/>
      </c>
      <c r="Q593" s="25" t="str">
        <f t="shared" si="102"/>
        <v/>
      </c>
      <c r="R593" s="25" t="str">
        <f>IF(COUNTIF($Q$11:$Q593, $Q593)&gt;1, "", $Q593)</f>
        <v/>
      </c>
      <c r="S593" s="58" t="str">
        <f t="shared" si="103"/>
        <v/>
      </c>
      <c r="T593" s="61" t="str">
        <f t="shared" si="104"/>
        <v/>
      </c>
      <c r="U593" s="58" t="str">
        <f t="shared" si="105"/>
        <v/>
      </c>
      <c r="W593" s="25" t="str">
        <f>IF(OR($P593="", NOT($U593="")), "", IF(COUNTIF($P$11:$P593, $P593)&gt;1, "", "X"))</f>
        <v/>
      </c>
      <c r="X593" s="25" t="str">
        <f t="shared" si="106"/>
        <v/>
      </c>
      <c r="Z593" s="25" t="str">
        <f t="shared" si="107"/>
        <v/>
      </c>
      <c r="AB593" s="25" t="str">
        <f>IF($B593="", "", IF(AND($B593&gt;='Client Report'!$BA$3, $B593&lt;='Client Report'!$BA$4), "X", ""))</f>
        <v/>
      </c>
      <c r="AC593" s="25" t="str">
        <f>IF($O593="", "", IF('Client Report'!$AG$3="", "X", IF(Expenses!$C593='Client Report'!$AG$3, "X", "")))</f>
        <v/>
      </c>
      <c r="AD593" s="66" t="str">
        <f t="shared" si="108"/>
        <v/>
      </c>
      <c r="AE593" s="25" t="str">
        <f>IF($AD593="", "", COUNTIF($AD$11:$AD$2510, "&lt;"&amp;$AD593)+1+COUNTIF($AD$11:$AD593, $AD593)-1)</f>
        <v/>
      </c>
      <c r="AF593" s="25" t="str">
        <f t="shared" si="109"/>
        <v/>
      </c>
    </row>
    <row r="594" spans="1:32" x14ac:dyDescent="0.25">
      <c r="A594" s="21"/>
      <c r="B594" s="80"/>
      <c r="C594" s="81"/>
      <c r="D594" s="82"/>
      <c r="E594" s="83"/>
      <c r="F594" s="83"/>
      <c r="G594" s="84"/>
      <c r="H594" s="85"/>
      <c r="I594" s="21"/>
      <c r="J594" s="39" t="str">
        <f t="shared" si="99"/>
        <v/>
      </c>
      <c r="K594" s="21"/>
      <c r="O594" s="25" t="str">
        <f t="shared" si="100"/>
        <v/>
      </c>
      <c r="P594" s="25" t="str">
        <f t="shared" si="101"/>
        <v/>
      </c>
      <c r="Q594" s="25" t="str">
        <f t="shared" si="102"/>
        <v/>
      </c>
      <c r="R594" s="25" t="str">
        <f>IF(COUNTIF($Q$11:$Q594, $Q594)&gt;1, "", $Q594)</f>
        <v/>
      </c>
      <c r="S594" s="58" t="str">
        <f t="shared" si="103"/>
        <v/>
      </c>
      <c r="T594" s="61" t="str">
        <f t="shared" si="104"/>
        <v/>
      </c>
      <c r="U594" s="58" t="str">
        <f t="shared" si="105"/>
        <v/>
      </c>
      <c r="W594" s="25" t="str">
        <f>IF(OR($P594="", NOT($U594="")), "", IF(COUNTIF($P$11:$P594, $P594)&gt;1, "", "X"))</f>
        <v/>
      </c>
      <c r="X594" s="25" t="str">
        <f t="shared" si="106"/>
        <v/>
      </c>
      <c r="Z594" s="25" t="str">
        <f t="shared" si="107"/>
        <v/>
      </c>
      <c r="AB594" s="25" t="str">
        <f>IF($B594="", "", IF(AND($B594&gt;='Client Report'!$BA$3, $B594&lt;='Client Report'!$BA$4), "X", ""))</f>
        <v/>
      </c>
      <c r="AC594" s="25" t="str">
        <f>IF($O594="", "", IF('Client Report'!$AG$3="", "X", IF(Expenses!$C594='Client Report'!$AG$3, "X", "")))</f>
        <v/>
      </c>
      <c r="AD594" s="66" t="str">
        <f t="shared" si="108"/>
        <v/>
      </c>
      <c r="AE594" s="25" t="str">
        <f>IF($AD594="", "", COUNTIF($AD$11:$AD$2510, "&lt;"&amp;$AD594)+1+COUNTIF($AD$11:$AD594, $AD594)-1)</f>
        <v/>
      </c>
      <c r="AF594" s="25" t="str">
        <f t="shared" si="109"/>
        <v/>
      </c>
    </row>
    <row r="595" spans="1:32" x14ac:dyDescent="0.25">
      <c r="A595" s="21"/>
      <c r="B595" s="80"/>
      <c r="C595" s="81"/>
      <c r="D595" s="82"/>
      <c r="E595" s="83"/>
      <c r="F595" s="83"/>
      <c r="G595" s="84"/>
      <c r="H595" s="85"/>
      <c r="I595" s="21"/>
      <c r="J595" s="39" t="str">
        <f t="shared" si="99"/>
        <v/>
      </c>
      <c r="K595" s="21"/>
      <c r="O595" s="25" t="str">
        <f t="shared" si="100"/>
        <v/>
      </c>
      <c r="P595" s="25" t="str">
        <f t="shared" si="101"/>
        <v/>
      </c>
      <c r="Q595" s="25" t="str">
        <f t="shared" si="102"/>
        <v/>
      </c>
      <c r="R595" s="25" t="str">
        <f>IF(COUNTIF($Q$11:$Q595, $Q595)&gt;1, "", $Q595)</f>
        <v/>
      </c>
      <c r="S595" s="58" t="str">
        <f t="shared" si="103"/>
        <v/>
      </c>
      <c r="T595" s="61" t="str">
        <f t="shared" si="104"/>
        <v/>
      </c>
      <c r="U595" s="58" t="str">
        <f t="shared" si="105"/>
        <v/>
      </c>
      <c r="W595" s="25" t="str">
        <f>IF(OR($P595="", NOT($U595="")), "", IF(COUNTIF($P$11:$P595, $P595)&gt;1, "", "X"))</f>
        <v/>
      </c>
      <c r="X595" s="25" t="str">
        <f t="shared" si="106"/>
        <v/>
      </c>
      <c r="Z595" s="25" t="str">
        <f t="shared" si="107"/>
        <v/>
      </c>
      <c r="AB595" s="25" t="str">
        <f>IF($B595="", "", IF(AND($B595&gt;='Client Report'!$BA$3, $B595&lt;='Client Report'!$BA$4), "X", ""))</f>
        <v/>
      </c>
      <c r="AC595" s="25" t="str">
        <f>IF($O595="", "", IF('Client Report'!$AG$3="", "X", IF(Expenses!$C595='Client Report'!$AG$3, "X", "")))</f>
        <v/>
      </c>
      <c r="AD595" s="66" t="str">
        <f t="shared" si="108"/>
        <v/>
      </c>
      <c r="AE595" s="25" t="str">
        <f>IF($AD595="", "", COUNTIF($AD$11:$AD$2510, "&lt;"&amp;$AD595)+1+COUNTIF($AD$11:$AD595, $AD595)-1)</f>
        <v/>
      </c>
      <c r="AF595" s="25" t="str">
        <f t="shared" si="109"/>
        <v/>
      </c>
    </row>
    <row r="596" spans="1:32" x14ac:dyDescent="0.25">
      <c r="A596" s="21"/>
      <c r="B596" s="80"/>
      <c r="C596" s="81"/>
      <c r="D596" s="82"/>
      <c r="E596" s="83"/>
      <c r="F596" s="83"/>
      <c r="G596" s="84"/>
      <c r="H596" s="85"/>
      <c r="I596" s="21"/>
      <c r="J596" s="39" t="str">
        <f t="shared" si="99"/>
        <v/>
      </c>
      <c r="K596" s="21"/>
      <c r="O596" s="25" t="str">
        <f t="shared" si="100"/>
        <v/>
      </c>
      <c r="P596" s="25" t="str">
        <f t="shared" si="101"/>
        <v/>
      </c>
      <c r="Q596" s="25" t="str">
        <f t="shared" si="102"/>
        <v/>
      </c>
      <c r="R596" s="25" t="str">
        <f>IF(COUNTIF($Q$11:$Q596, $Q596)&gt;1, "", $Q596)</f>
        <v/>
      </c>
      <c r="S596" s="58" t="str">
        <f t="shared" si="103"/>
        <v/>
      </c>
      <c r="T596" s="61" t="str">
        <f t="shared" si="104"/>
        <v/>
      </c>
      <c r="U596" s="58" t="str">
        <f t="shared" si="105"/>
        <v/>
      </c>
      <c r="W596" s="25" t="str">
        <f>IF(OR($P596="", NOT($U596="")), "", IF(COUNTIF($P$11:$P596, $P596)&gt;1, "", "X"))</f>
        <v/>
      </c>
      <c r="X596" s="25" t="str">
        <f t="shared" si="106"/>
        <v/>
      </c>
      <c r="Z596" s="25" t="str">
        <f t="shared" si="107"/>
        <v/>
      </c>
      <c r="AB596" s="25" t="str">
        <f>IF($B596="", "", IF(AND($B596&gt;='Client Report'!$BA$3, $B596&lt;='Client Report'!$BA$4), "X", ""))</f>
        <v/>
      </c>
      <c r="AC596" s="25" t="str">
        <f>IF($O596="", "", IF('Client Report'!$AG$3="", "X", IF(Expenses!$C596='Client Report'!$AG$3, "X", "")))</f>
        <v/>
      </c>
      <c r="AD596" s="66" t="str">
        <f t="shared" si="108"/>
        <v/>
      </c>
      <c r="AE596" s="25" t="str">
        <f>IF($AD596="", "", COUNTIF($AD$11:$AD$2510, "&lt;"&amp;$AD596)+1+COUNTIF($AD$11:$AD596, $AD596)-1)</f>
        <v/>
      </c>
      <c r="AF596" s="25" t="str">
        <f t="shared" si="109"/>
        <v/>
      </c>
    </row>
    <row r="597" spans="1:32" x14ac:dyDescent="0.25">
      <c r="A597" s="21"/>
      <c r="B597" s="80"/>
      <c r="C597" s="81"/>
      <c r="D597" s="82"/>
      <c r="E597" s="83"/>
      <c r="F597" s="83"/>
      <c r="G597" s="84"/>
      <c r="H597" s="85"/>
      <c r="I597" s="21"/>
      <c r="J597" s="39" t="str">
        <f t="shared" si="99"/>
        <v/>
      </c>
      <c r="K597" s="21"/>
      <c r="O597" s="25" t="str">
        <f t="shared" si="100"/>
        <v/>
      </c>
      <c r="P597" s="25" t="str">
        <f t="shared" si="101"/>
        <v/>
      </c>
      <c r="Q597" s="25" t="str">
        <f t="shared" si="102"/>
        <v/>
      </c>
      <c r="R597" s="25" t="str">
        <f>IF(COUNTIF($Q$11:$Q597, $Q597)&gt;1, "", $Q597)</f>
        <v/>
      </c>
      <c r="S597" s="58" t="str">
        <f t="shared" si="103"/>
        <v/>
      </c>
      <c r="T597" s="61" t="str">
        <f t="shared" si="104"/>
        <v/>
      </c>
      <c r="U597" s="58" t="str">
        <f t="shared" si="105"/>
        <v/>
      </c>
      <c r="W597" s="25" t="str">
        <f>IF(OR($P597="", NOT($U597="")), "", IF(COUNTIF($P$11:$P597, $P597)&gt;1, "", "X"))</f>
        <v/>
      </c>
      <c r="X597" s="25" t="str">
        <f t="shared" si="106"/>
        <v/>
      </c>
      <c r="Z597" s="25" t="str">
        <f t="shared" si="107"/>
        <v/>
      </c>
      <c r="AB597" s="25" t="str">
        <f>IF($B597="", "", IF(AND($B597&gt;='Client Report'!$BA$3, $B597&lt;='Client Report'!$BA$4), "X", ""))</f>
        <v/>
      </c>
      <c r="AC597" s="25" t="str">
        <f>IF($O597="", "", IF('Client Report'!$AG$3="", "X", IF(Expenses!$C597='Client Report'!$AG$3, "X", "")))</f>
        <v/>
      </c>
      <c r="AD597" s="66" t="str">
        <f t="shared" si="108"/>
        <v/>
      </c>
      <c r="AE597" s="25" t="str">
        <f>IF($AD597="", "", COUNTIF($AD$11:$AD$2510, "&lt;"&amp;$AD597)+1+COUNTIF($AD$11:$AD597, $AD597)-1)</f>
        <v/>
      </c>
      <c r="AF597" s="25" t="str">
        <f t="shared" si="109"/>
        <v/>
      </c>
    </row>
    <row r="598" spans="1:32" x14ac:dyDescent="0.25">
      <c r="A598" s="21"/>
      <c r="B598" s="80"/>
      <c r="C598" s="81"/>
      <c r="D598" s="82"/>
      <c r="E598" s="83"/>
      <c r="F598" s="83"/>
      <c r="G598" s="84"/>
      <c r="H598" s="85"/>
      <c r="I598" s="21"/>
      <c r="J598" s="39" t="str">
        <f t="shared" si="99"/>
        <v/>
      </c>
      <c r="K598" s="21"/>
      <c r="O598" s="25" t="str">
        <f t="shared" si="100"/>
        <v/>
      </c>
      <c r="P598" s="25" t="str">
        <f t="shared" si="101"/>
        <v/>
      </c>
      <c r="Q598" s="25" t="str">
        <f t="shared" si="102"/>
        <v/>
      </c>
      <c r="R598" s="25" t="str">
        <f>IF(COUNTIF($Q$11:$Q598, $Q598)&gt;1, "", $Q598)</f>
        <v/>
      </c>
      <c r="S598" s="58" t="str">
        <f t="shared" si="103"/>
        <v/>
      </c>
      <c r="T598" s="61" t="str">
        <f t="shared" si="104"/>
        <v/>
      </c>
      <c r="U598" s="58" t="str">
        <f t="shared" si="105"/>
        <v/>
      </c>
      <c r="W598" s="25" t="str">
        <f>IF(OR($P598="", NOT($U598="")), "", IF(COUNTIF($P$11:$P598, $P598)&gt;1, "", "X"))</f>
        <v/>
      </c>
      <c r="X598" s="25" t="str">
        <f t="shared" si="106"/>
        <v/>
      </c>
      <c r="Z598" s="25" t="str">
        <f t="shared" si="107"/>
        <v/>
      </c>
      <c r="AB598" s="25" t="str">
        <f>IF($B598="", "", IF(AND($B598&gt;='Client Report'!$BA$3, $B598&lt;='Client Report'!$BA$4), "X", ""))</f>
        <v/>
      </c>
      <c r="AC598" s="25" t="str">
        <f>IF($O598="", "", IF('Client Report'!$AG$3="", "X", IF(Expenses!$C598='Client Report'!$AG$3, "X", "")))</f>
        <v/>
      </c>
      <c r="AD598" s="66" t="str">
        <f t="shared" si="108"/>
        <v/>
      </c>
      <c r="AE598" s="25" t="str">
        <f>IF($AD598="", "", COUNTIF($AD$11:$AD$2510, "&lt;"&amp;$AD598)+1+COUNTIF($AD$11:$AD598, $AD598)-1)</f>
        <v/>
      </c>
      <c r="AF598" s="25" t="str">
        <f t="shared" si="109"/>
        <v/>
      </c>
    </row>
    <row r="599" spans="1:32" x14ac:dyDescent="0.25">
      <c r="A599" s="21"/>
      <c r="B599" s="80"/>
      <c r="C599" s="81"/>
      <c r="D599" s="82"/>
      <c r="E599" s="83"/>
      <c r="F599" s="83"/>
      <c r="G599" s="84"/>
      <c r="H599" s="85"/>
      <c r="I599" s="21"/>
      <c r="J599" s="39" t="str">
        <f t="shared" si="99"/>
        <v/>
      </c>
      <c r="K599" s="21"/>
      <c r="O599" s="25" t="str">
        <f t="shared" si="100"/>
        <v/>
      </c>
      <c r="P599" s="25" t="str">
        <f t="shared" si="101"/>
        <v/>
      </c>
      <c r="Q599" s="25" t="str">
        <f t="shared" si="102"/>
        <v/>
      </c>
      <c r="R599" s="25" t="str">
        <f>IF(COUNTIF($Q$11:$Q599, $Q599)&gt;1, "", $Q599)</f>
        <v/>
      </c>
      <c r="S599" s="58" t="str">
        <f t="shared" si="103"/>
        <v/>
      </c>
      <c r="T599" s="61" t="str">
        <f t="shared" si="104"/>
        <v/>
      </c>
      <c r="U599" s="58" t="str">
        <f t="shared" si="105"/>
        <v/>
      </c>
      <c r="W599" s="25" t="str">
        <f>IF(OR($P599="", NOT($U599="")), "", IF(COUNTIF($P$11:$P599, $P599)&gt;1, "", "X"))</f>
        <v/>
      </c>
      <c r="X599" s="25" t="str">
        <f t="shared" si="106"/>
        <v/>
      </c>
      <c r="Z599" s="25" t="str">
        <f t="shared" si="107"/>
        <v/>
      </c>
      <c r="AB599" s="25" t="str">
        <f>IF($B599="", "", IF(AND($B599&gt;='Client Report'!$BA$3, $B599&lt;='Client Report'!$BA$4), "X", ""))</f>
        <v/>
      </c>
      <c r="AC599" s="25" t="str">
        <f>IF($O599="", "", IF('Client Report'!$AG$3="", "X", IF(Expenses!$C599='Client Report'!$AG$3, "X", "")))</f>
        <v/>
      </c>
      <c r="AD599" s="66" t="str">
        <f t="shared" si="108"/>
        <v/>
      </c>
      <c r="AE599" s="25" t="str">
        <f>IF($AD599="", "", COUNTIF($AD$11:$AD$2510, "&lt;"&amp;$AD599)+1+COUNTIF($AD$11:$AD599, $AD599)-1)</f>
        <v/>
      </c>
      <c r="AF599" s="25" t="str">
        <f t="shared" si="109"/>
        <v/>
      </c>
    </row>
    <row r="600" spans="1:32" x14ac:dyDescent="0.25">
      <c r="A600" s="21"/>
      <c r="B600" s="80"/>
      <c r="C600" s="81"/>
      <c r="D600" s="82"/>
      <c r="E600" s="83"/>
      <c r="F600" s="83"/>
      <c r="G600" s="84"/>
      <c r="H600" s="85"/>
      <c r="I600" s="21"/>
      <c r="J600" s="39" t="str">
        <f t="shared" si="99"/>
        <v/>
      </c>
      <c r="K600" s="21"/>
      <c r="O600" s="25" t="str">
        <f t="shared" si="100"/>
        <v/>
      </c>
      <c r="P600" s="25" t="str">
        <f t="shared" si="101"/>
        <v/>
      </c>
      <c r="Q600" s="25" t="str">
        <f t="shared" si="102"/>
        <v/>
      </c>
      <c r="R600" s="25" t="str">
        <f>IF(COUNTIF($Q$11:$Q600, $Q600)&gt;1, "", $Q600)</f>
        <v/>
      </c>
      <c r="S600" s="58" t="str">
        <f t="shared" si="103"/>
        <v/>
      </c>
      <c r="T600" s="61" t="str">
        <f t="shared" si="104"/>
        <v/>
      </c>
      <c r="U600" s="58" t="str">
        <f t="shared" si="105"/>
        <v/>
      </c>
      <c r="W600" s="25" t="str">
        <f>IF(OR($P600="", NOT($U600="")), "", IF(COUNTIF($P$11:$P600, $P600)&gt;1, "", "X"))</f>
        <v/>
      </c>
      <c r="X600" s="25" t="str">
        <f t="shared" si="106"/>
        <v/>
      </c>
      <c r="Z600" s="25" t="str">
        <f t="shared" si="107"/>
        <v/>
      </c>
      <c r="AB600" s="25" t="str">
        <f>IF($B600="", "", IF(AND($B600&gt;='Client Report'!$BA$3, $B600&lt;='Client Report'!$BA$4), "X", ""))</f>
        <v/>
      </c>
      <c r="AC600" s="25" t="str">
        <f>IF($O600="", "", IF('Client Report'!$AG$3="", "X", IF(Expenses!$C600='Client Report'!$AG$3, "X", "")))</f>
        <v/>
      </c>
      <c r="AD600" s="66" t="str">
        <f t="shared" si="108"/>
        <v/>
      </c>
      <c r="AE600" s="25" t="str">
        <f>IF($AD600="", "", COUNTIF($AD$11:$AD$2510, "&lt;"&amp;$AD600)+1+COUNTIF($AD$11:$AD600, $AD600)-1)</f>
        <v/>
      </c>
      <c r="AF600" s="25" t="str">
        <f t="shared" si="109"/>
        <v/>
      </c>
    </row>
    <row r="601" spans="1:32" x14ac:dyDescent="0.25">
      <c r="A601" s="21"/>
      <c r="B601" s="80"/>
      <c r="C601" s="81"/>
      <c r="D601" s="82"/>
      <c r="E601" s="83"/>
      <c r="F601" s="83"/>
      <c r="G601" s="84"/>
      <c r="H601" s="85"/>
      <c r="I601" s="21"/>
      <c r="J601" s="39" t="str">
        <f t="shared" si="99"/>
        <v/>
      </c>
      <c r="K601" s="21"/>
      <c r="O601" s="25" t="str">
        <f t="shared" si="100"/>
        <v/>
      </c>
      <c r="P601" s="25" t="str">
        <f t="shared" si="101"/>
        <v/>
      </c>
      <c r="Q601" s="25" t="str">
        <f t="shared" si="102"/>
        <v/>
      </c>
      <c r="R601" s="25" t="str">
        <f>IF(COUNTIF($Q$11:$Q601, $Q601)&gt;1, "", $Q601)</f>
        <v/>
      </c>
      <c r="S601" s="58" t="str">
        <f t="shared" si="103"/>
        <v/>
      </c>
      <c r="T601" s="61" t="str">
        <f t="shared" si="104"/>
        <v/>
      </c>
      <c r="U601" s="58" t="str">
        <f t="shared" si="105"/>
        <v/>
      </c>
      <c r="W601" s="25" t="str">
        <f>IF(OR($P601="", NOT($U601="")), "", IF(COUNTIF($P$11:$P601, $P601)&gt;1, "", "X"))</f>
        <v/>
      </c>
      <c r="X601" s="25" t="str">
        <f t="shared" si="106"/>
        <v/>
      </c>
      <c r="Z601" s="25" t="str">
        <f t="shared" si="107"/>
        <v/>
      </c>
      <c r="AB601" s="25" t="str">
        <f>IF($B601="", "", IF(AND($B601&gt;='Client Report'!$BA$3, $B601&lt;='Client Report'!$BA$4), "X", ""))</f>
        <v/>
      </c>
      <c r="AC601" s="25" t="str">
        <f>IF($O601="", "", IF('Client Report'!$AG$3="", "X", IF(Expenses!$C601='Client Report'!$AG$3, "X", "")))</f>
        <v/>
      </c>
      <c r="AD601" s="66" t="str">
        <f t="shared" si="108"/>
        <v/>
      </c>
      <c r="AE601" s="25" t="str">
        <f>IF($AD601="", "", COUNTIF($AD$11:$AD$2510, "&lt;"&amp;$AD601)+1+COUNTIF($AD$11:$AD601, $AD601)-1)</f>
        <v/>
      </c>
      <c r="AF601" s="25" t="str">
        <f t="shared" si="109"/>
        <v/>
      </c>
    </row>
    <row r="602" spans="1:32" x14ac:dyDescent="0.25">
      <c r="A602" s="21"/>
      <c r="B602" s="80"/>
      <c r="C602" s="81"/>
      <c r="D602" s="82"/>
      <c r="E602" s="83"/>
      <c r="F602" s="83"/>
      <c r="G602" s="84"/>
      <c r="H602" s="85"/>
      <c r="I602" s="21"/>
      <c r="J602" s="39" t="str">
        <f t="shared" si="99"/>
        <v/>
      </c>
      <c r="K602" s="21"/>
      <c r="O602" s="25" t="str">
        <f t="shared" si="100"/>
        <v/>
      </c>
      <c r="P602" s="25" t="str">
        <f t="shared" si="101"/>
        <v/>
      </c>
      <c r="Q602" s="25" t="str">
        <f t="shared" si="102"/>
        <v/>
      </c>
      <c r="R602" s="25" t="str">
        <f>IF(COUNTIF($Q$11:$Q602, $Q602)&gt;1, "", $Q602)</f>
        <v/>
      </c>
      <c r="S602" s="58" t="str">
        <f t="shared" si="103"/>
        <v/>
      </c>
      <c r="T602" s="61" t="str">
        <f t="shared" si="104"/>
        <v/>
      </c>
      <c r="U602" s="58" t="str">
        <f t="shared" si="105"/>
        <v/>
      </c>
      <c r="W602" s="25" t="str">
        <f>IF(OR($P602="", NOT($U602="")), "", IF(COUNTIF($P$11:$P602, $P602)&gt;1, "", "X"))</f>
        <v/>
      </c>
      <c r="X602" s="25" t="str">
        <f t="shared" si="106"/>
        <v/>
      </c>
      <c r="Z602" s="25" t="str">
        <f t="shared" si="107"/>
        <v/>
      </c>
      <c r="AB602" s="25" t="str">
        <f>IF($B602="", "", IF(AND($B602&gt;='Client Report'!$BA$3, $B602&lt;='Client Report'!$BA$4), "X", ""))</f>
        <v/>
      </c>
      <c r="AC602" s="25" t="str">
        <f>IF($O602="", "", IF('Client Report'!$AG$3="", "X", IF(Expenses!$C602='Client Report'!$AG$3, "X", "")))</f>
        <v/>
      </c>
      <c r="AD602" s="66" t="str">
        <f t="shared" si="108"/>
        <v/>
      </c>
      <c r="AE602" s="25" t="str">
        <f>IF($AD602="", "", COUNTIF($AD$11:$AD$2510, "&lt;"&amp;$AD602)+1+COUNTIF($AD$11:$AD602, $AD602)-1)</f>
        <v/>
      </c>
      <c r="AF602" s="25" t="str">
        <f t="shared" si="109"/>
        <v/>
      </c>
    </row>
    <row r="603" spans="1:32" x14ac:dyDescent="0.25">
      <c r="A603" s="21"/>
      <c r="B603" s="80"/>
      <c r="C603" s="81"/>
      <c r="D603" s="82"/>
      <c r="E603" s="83"/>
      <c r="F603" s="83"/>
      <c r="G603" s="84"/>
      <c r="H603" s="85"/>
      <c r="I603" s="21"/>
      <c r="J603" s="39" t="str">
        <f t="shared" si="99"/>
        <v/>
      </c>
      <c r="K603" s="21"/>
      <c r="O603" s="25" t="str">
        <f t="shared" si="100"/>
        <v/>
      </c>
      <c r="P603" s="25" t="str">
        <f t="shared" si="101"/>
        <v/>
      </c>
      <c r="Q603" s="25" t="str">
        <f t="shared" si="102"/>
        <v/>
      </c>
      <c r="R603" s="25" t="str">
        <f>IF(COUNTIF($Q$11:$Q603, $Q603)&gt;1, "", $Q603)</f>
        <v/>
      </c>
      <c r="S603" s="58" t="str">
        <f t="shared" si="103"/>
        <v/>
      </c>
      <c r="T603" s="61" t="str">
        <f t="shared" si="104"/>
        <v/>
      </c>
      <c r="U603" s="58" t="str">
        <f t="shared" si="105"/>
        <v/>
      </c>
      <c r="W603" s="25" t="str">
        <f>IF(OR($P603="", NOT($U603="")), "", IF(COUNTIF($P$11:$P603, $P603)&gt;1, "", "X"))</f>
        <v/>
      </c>
      <c r="X603" s="25" t="str">
        <f t="shared" si="106"/>
        <v/>
      </c>
      <c r="Z603" s="25" t="str">
        <f t="shared" si="107"/>
        <v/>
      </c>
      <c r="AB603" s="25" t="str">
        <f>IF($B603="", "", IF(AND($B603&gt;='Client Report'!$BA$3, $B603&lt;='Client Report'!$BA$4), "X", ""))</f>
        <v/>
      </c>
      <c r="AC603" s="25" t="str">
        <f>IF($O603="", "", IF('Client Report'!$AG$3="", "X", IF(Expenses!$C603='Client Report'!$AG$3, "X", "")))</f>
        <v/>
      </c>
      <c r="AD603" s="66" t="str">
        <f t="shared" si="108"/>
        <v/>
      </c>
      <c r="AE603" s="25" t="str">
        <f>IF($AD603="", "", COUNTIF($AD$11:$AD$2510, "&lt;"&amp;$AD603)+1+COUNTIF($AD$11:$AD603, $AD603)-1)</f>
        <v/>
      </c>
      <c r="AF603" s="25" t="str">
        <f t="shared" si="109"/>
        <v/>
      </c>
    </row>
    <row r="604" spans="1:32" x14ac:dyDescent="0.25">
      <c r="A604" s="21"/>
      <c r="B604" s="80"/>
      <c r="C604" s="81"/>
      <c r="D604" s="82"/>
      <c r="E604" s="83"/>
      <c r="F604" s="83"/>
      <c r="G604" s="84"/>
      <c r="H604" s="85"/>
      <c r="I604" s="21"/>
      <c r="J604" s="39" t="str">
        <f t="shared" si="99"/>
        <v/>
      </c>
      <c r="K604" s="21"/>
      <c r="O604" s="25" t="str">
        <f t="shared" si="100"/>
        <v/>
      </c>
      <c r="P604" s="25" t="str">
        <f t="shared" si="101"/>
        <v/>
      </c>
      <c r="Q604" s="25" t="str">
        <f t="shared" si="102"/>
        <v/>
      </c>
      <c r="R604" s="25" t="str">
        <f>IF(COUNTIF($Q$11:$Q604, $Q604)&gt;1, "", $Q604)</f>
        <v/>
      </c>
      <c r="S604" s="58" t="str">
        <f t="shared" si="103"/>
        <v/>
      </c>
      <c r="T604" s="61" t="str">
        <f t="shared" si="104"/>
        <v/>
      </c>
      <c r="U604" s="58" t="str">
        <f t="shared" si="105"/>
        <v/>
      </c>
      <c r="W604" s="25" t="str">
        <f>IF(OR($P604="", NOT($U604="")), "", IF(COUNTIF($P$11:$P604, $P604)&gt;1, "", "X"))</f>
        <v/>
      </c>
      <c r="X604" s="25" t="str">
        <f t="shared" si="106"/>
        <v/>
      </c>
      <c r="Z604" s="25" t="str">
        <f t="shared" si="107"/>
        <v/>
      </c>
      <c r="AB604" s="25" t="str">
        <f>IF($B604="", "", IF(AND($B604&gt;='Client Report'!$BA$3, $B604&lt;='Client Report'!$BA$4), "X", ""))</f>
        <v/>
      </c>
      <c r="AC604" s="25" t="str">
        <f>IF($O604="", "", IF('Client Report'!$AG$3="", "X", IF(Expenses!$C604='Client Report'!$AG$3, "X", "")))</f>
        <v/>
      </c>
      <c r="AD604" s="66" t="str">
        <f t="shared" si="108"/>
        <v/>
      </c>
      <c r="AE604" s="25" t="str">
        <f>IF($AD604="", "", COUNTIF($AD$11:$AD$2510, "&lt;"&amp;$AD604)+1+COUNTIF($AD$11:$AD604, $AD604)-1)</f>
        <v/>
      </c>
      <c r="AF604" s="25" t="str">
        <f t="shared" si="109"/>
        <v/>
      </c>
    </row>
    <row r="605" spans="1:32" x14ac:dyDescent="0.25">
      <c r="A605" s="21"/>
      <c r="B605" s="80"/>
      <c r="C605" s="81"/>
      <c r="D605" s="82"/>
      <c r="E605" s="83"/>
      <c r="F605" s="83"/>
      <c r="G605" s="84"/>
      <c r="H605" s="85"/>
      <c r="I605" s="21"/>
      <c r="J605" s="39" t="str">
        <f t="shared" si="99"/>
        <v/>
      </c>
      <c r="K605" s="21"/>
      <c r="O605" s="25" t="str">
        <f t="shared" si="100"/>
        <v/>
      </c>
      <c r="P605" s="25" t="str">
        <f t="shared" si="101"/>
        <v/>
      </c>
      <c r="Q605" s="25" t="str">
        <f t="shared" si="102"/>
        <v/>
      </c>
      <c r="R605" s="25" t="str">
        <f>IF(COUNTIF($Q$11:$Q605, $Q605)&gt;1, "", $Q605)</f>
        <v/>
      </c>
      <c r="S605" s="58" t="str">
        <f t="shared" si="103"/>
        <v/>
      </c>
      <c r="T605" s="61" t="str">
        <f t="shared" si="104"/>
        <v/>
      </c>
      <c r="U605" s="58" t="str">
        <f t="shared" si="105"/>
        <v/>
      </c>
      <c r="W605" s="25" t="str">
        <f>IF(OR($P605="", NOT($U605="")), "", IF(COUNTIF($P$11:$P605, $P605)&gt;1, "", "X"))</f>
        <v/>
      </c>
      <c r="X605" s="25" t="str">
        <f t="shared" si="106"/>
        <v/>
      </c>
      <c r="Z605" s="25" t="str">
        <f t="shared" si="107"/>
        <v/>
      </c>
      <c r="AB605" s="25" t="str">
        <f>IF($B605="", "", IF(AND($B605&gt;='Client Report'!$BA$3, $B605&lt;='Client Report'!$BA$4), "X", ""))</f>
        <v/>
      </c>
      <c r="AC605" s="25" t="str">
        <f>IF($O605="", "", IF('Client Report'!$AG$3="", "X", IF(Expenses!$C605='Client Report'!$AG$3, "X", "")))</f>
        <v/>
      </c>
      <c r="AD605" s="66" t="str">
        <f t="shared" si="108"/>
        <v/>
      </c>
      <c r="AE605" s="25" t="str">
        <f>IF($AD605="", "", COUNTIF($AD$11:$AD$2510, "&lt;"&amp;$AD605)+1+COUNTIF($AD$11:$AD605, $AD605)-1)</f>
        <v/>
      </c>
      <c r="AF605" s="25" t="str">
        <f t="shared" si="109"/>
        <v/>
      </c>
    </row>
    <row r="606" spans="1:32" x14ac:dyDescent="0.25">
      <c r="A606" s="21"/>
      <c r="B606" s="80"/>
      <c r="C606" s="81"/>
      <c r="D606" s="82"/>
      <c r="E606" s="83"/>
      <c r="F606" s="83"/>
      <c r="G606" s="84"/>
      <c r="H606" s="85"/>
      <c r="I606" s="21"/>
      <c r="J606" s="39" t="str">
        <f t="shared" si="99"/>
        <v/>
      </c>
      <c r="K606" s="21"/>
      <c r="O606" s="25" t="str">
        <f t="shared" si="100"/>
        <v/>
      </c>
      <c r="P606" s="25" t="str">
        <f t="shared" si="101"/>
        <v/>
      </c>
      <c r="Q606" s="25" t="str">
        <f t="shared" si="102"/>
        <v/>
      </c>
      <c r="R606" s="25" t="str">
        <f>IF(COUNTIF($Q$11:$Q606, $Q606)&gt;1, "", $Q606)</f>
        <v/>
      </c>
      <c r="S606" s="58" t="str">
        <f t="shared" si="103"/>
        <v/>
      </c>
      <c r="T606" s="61" t="str">
        <f t="shared" si="104"/>
        <v/>
      </c>
      <c r="U606" s="58" t="str">
        <f t="shared" si="105"/>
        <v/>
      </c>
      <c r="W606" s="25" t="str">
        <f>IF(OR($P606="", NOT($U606="")), "", IF(COUNTIF($P$11:$P606, $P606)&gt;1, "", "X"))</f>
        <v/>
      </c>
      <c r="X606" s="25" t="str">
        <f t="shared" si="106"/>
        <v/>
      </c>
      <c r="Z606" s="25" t="str">
        <f t="shared" si="107"/>
        <v/>
      </c>
      <c r="AB606" s="25" t="str">
        <f>IF($B606="", "", IF(AND($B606&gt;='Client Report'!$BA$3, $B606&lt;='Client Report'!$BA$4), "X", ""))</f>
        <v/>
      </c>
      <c r="AC606" s="25" t="str">
        <f>IF($O606="", "", IF('Client Report'!$AG$3="", "X", IF(Expenses!$C606='Client Report'!$AG$3, "X", "")))</f>
        <v/>
      </c>
      <c r="AD606" s="66" t="str">
        <f t="shared" si="108"/>
        <v/>
      </c>
      <c r="AE606" s="25" t="str">
        <f>IF($AD606="", "", COUNTIF($AD$11:$AD$2510, "&lt;"&amp;$AD606)+1+COUNTIF($AD$11:$AD606, $AD606)-1)</f>
        <v/>
      </c>
      <c r="AF606" s="25" t="str">
        <f t="shared" si="109"/>
        <v/>
      </c>
    </row>
    <row r="607" spans="1:32" x14ac:dyDescent="0.25">
      <c r="A607" s="21"/>
      <c r="B607" s="80"/>
      <c r="C607" s="81"/>
      <c r="D607" s="82"/>
      <c r="E607" s="83"/>
      <c r="F607" s="83"/>
      <c r="G607" s="84"/>
      <c r="H607" s="85"/>
      <c r="I607" s="21"/>
      <c r="J607" s="39" t="str">
        <f t="shared" si="99"/>
        <v/>
      </c>
      <c r="K607" s="21"/>
      <c r="O607" s="25" t="str">
        <f t="shared" si="100"/>
        <v/>
      </c>
      <c r="P607" s="25" t="str">
        <f t="shared" si="101"/>
        <v/>
      </c>
      <c r="Q607" s="25" t="str">
        <f t="shared" si="102"/>
        <v/>
      </c>
      <c r="R607" s="25" t="str">
        <f>IF(COUNTIF($Q$11:$Q607, $Q607)&gt;1, "", $Q607)</f>
        <v/>
      </c>
      <c r="S607" s="58" t="str">
        <f t="shared" si="103"/>
        <v/>
      </c>
      <c r="T607" s="61" t="str">
        <f t="shared" si="104"/>
        <v/>
      </c>
      <c r="U607" s="58" t="str">
        <f t="shared" si="105"/>
        <v/>
      </c>
      <c r="W607" s="25" t="str">
        <f>IF(OR($P607="", NOT($U607="")), "", IF(COUNTIF($P$11:$P607, $P607)&gt;1, "", "X"))</f>
        <v/>
      </c>
      <c r="X607" s="25" t="str">
        <f t="shared" si="106"/>
        <v/>
      </c>
      <c r="Z607" s="25" t="str">
        <f t="shared" si="107"/>
        <v/>
      </c>
      <c r="AB607" s="25" t="str">
        <f>IF($B607="", "", IF(AND($B607&gt;='Client Report'!$BA$3, $B607&lt;='Client Report'!$BA$4), "X", ""))</f>
        <v/>
      </c>
      <c r="AC607" s="25" t="str">
        <f>IF($O607="", "", IF('Client Report'!$AG$3="", "X", IF(Expenses!$C607='Client Report'!$AG$3, "X", "")))</f>
        <v/>
      </c>
      <c r="AD607" s="66" t="str">
        <f t="shared" si="108"/>
        <v/>
      </c>
      <c r="AE607" s="25" t="str">
        <f>IF($AD607="", "", COUNTIF($AD$11:$AD$2510, "&lt;"&amp;$AD607)+1+COUNTIF($AD$11:$AD607, $AD607)-1)</f>
        <v/>
      </c>
      <c r="AF607" s="25" t="str">
        <f t="shared" si="109"/>
        <v/>
      </c>
    </row>
    <row r="608" spans="1:32" x14ac:dyDescent="0.25">
      <c r="A608" s="21"/>
      <c r="B608" s="80"/>
      <c r="C608" s="81"/>
      <c r="D608" s="82"/>
      <c r="E608" s="83"/>
      <c r="F608" s="83"/>
      <c r="G608" s="84"/>
      <c r="H608" s="85"/>
      <c r="I608" s="21"/>
      <c r="J608" s="39" t="str">
        <f t="shared" si="99"/>
        <v/>
      </c>
      <c r="K608" s="21"/>
      <c r="O608" s="25" t="str">
        <f t="shared" si="100"/>
        <v/>
      </c>
      <c r="P608" s="25" t="str">
        <f t="shared" si="101"/>
        <v/>
      </c>
      <c r="Q608" s="25" t="str">
        <f t="shared" si="102"/>
        <v/>
      </c>
      <c r="R608" s="25" t="str">
        <f>IF(COUNTIF($Q$11:$Q608, $Q608)&gt;1, "", $Q608)</f>
        <v/>
      </c>
      <c r="S608" s="58" t="str">
        <f t="shared" si="103"/>
        <v/>
      </c>
      <c r="T608" s="61" t="str">
        <f t="shared" si="104"/>
        <v/>
      </c>
      <c r="U608" s="58" t="str">
        <f t="shared" si="105"/>
        <v/>
      </c>
      <c r="W608" s="25" t="str">
        <f>IF(OR($P608="", NOT($U608="")), "", IF(COUNTIF($P$11:$P608, $P608)&gt;1, "", "X"))</f>
        <v/>
      </c>
      <c r="X608" s="25" t="str">
        <f t="shared" si="106"/>
        <v/>
      </c>
      <c r="Z608" s="25" t="str">
        <f t="shared" si="107"/>
        <v/>
      </c>
      <c r="AB608" s="25" t="str">
        <f>IF($B608="", "", IF(AND($B608&gt;='Client Report'!$BA$3, $B608&lt;='Client Report'!$BA$4), "X", ""))</f>
        <v/>
      </c>
      <c r="AC608" s="25" t="str">
        <f>IF($O608="", "", IF('Client Report'!$AG$3="", "X", IF(Expenses!$C608='Client Report'!$AG$3, "X", "")))</f>
        <v/>
      </c>
      <c r="AD608" s="66" t="str">
        <f t="shared" si="108"/>
        <v/>
      </c>
      <c r="AE608" s="25" t="str">
        <f>IF($AD608="", "", COUNTIF($AD$11:$AD$2510, "&lt;"&amp;$AD608)+1+COUNTIF($AD$11:$AD608, $AD608)-1)</f>
        <v/>
      </c>
      <c r="AF608" s="25" t="str">
        <f t="shared" si="109"/>
        <v/>
      </c>
    </row>
    <row r="609" spans="1:32" x14ac:dyDescent="0.25">
      <c r="A609" s="21"/>
      <c r="B609" s="80"/>
      <c r="C609" s="81"/>
      <c r="D609" s="82"/>
      <c r="E609" s="83"/>
      <c r="F609" s="83"/>
      <c r="G609" s="84"/>
      <c r="H609" s="85"/>
      <c r="I609" s="21"/>
      <c r="J609" s="39" t="str">
        <f t="shared" si="99"/>
        <v/>
      </c>
      <c r="K609" s="21"/>
      <c r="O609" s="25" t="str">
        <f t="shared" si="100"/>
        <v/>
      </c>
      <c r="P609" s="25" t="str">
        <f t="shared" si="101"/>
        <v/>
      </c>
      <c r="Q609" s="25" t="str">
        <f t="shared" si="102"/>
        <v/>
      </c>
      <c r="R609" s="25" t="str">
        <f>IF(COUNTIF($Q$11:$Q609, $Q609)&gt;1, "", $Q609)</f>
        <v/>
      </c>
      <c r="S609" s="58" t="str">
        <f t="shared" si="103"/>
        <v/>
      </c>
      <c r="T609" s="61" t="str">
        <f t="shared" si="104"/>
        <v/>
      </c>
      <c r="U609" s="58" t="str">
        <f t="shared" si="105"/>
        <v/>
      </c>
      <c r="W609" s="25" t="str">
        <f>IF(OR($P609="", NOT($U609="")), "", IF(COUNTIF($P$11:$P609, $P609)&gt;1, "", "X"))</f>
        <v/>
      </c>
      <c r="X609" s="25" t="str">
        <f t="shared" si="106"/>
        <v/>
      </c>
      <c r="Z609" s="25" t="str">
        <f t="shared" si="107"/>
        <v/>
      </c>
      <c r="AB609" s="25" t="str">
        <f>IF($B609="", "", IF(AND($B609&gt;='Client Report'!$BA$3, $B609&lt;='Client Report'!$BA$4), "X", ""))</f>
        <v/>
      </c>
      <c r="AC609" s="25" t="str">
        <f>IF($O609="", "", IF('Client Report'!$AG$3="", "X", IF(Expenses!$C609='Client Report'!$AG$3, "X", "")))</f>
        <v/>
      </c>
      <c r="AD609" s="66" t="str">
        <f t="shared" si="108"/>
        <v/>
      </c>
      <c r="AE609" s="25" t="str">
        <f>IF($AD609="", "", COUNTIF($AD$11:$AD$2510, "&lt;"&amp;$AD609)+1+COUNTIF($AD$11:$AD609, $AD609)-1)</f>
        <v/>
      </c>
      <c r="AF609" s="25" t="str">
        <f t="shared" si="109"/>
        <v/>
      </c>
    </row>
    <row r="610" spans="1:32" x14ac:dyDescent="0.25">
      <c r="A610" s="21"/>
      <c r="B610" s="80"/>
      <c r="C610" s="81"/>
      <c r="D610" s="82"/>
      <c r="E610" s="83"/>
      <c r="F610" s="83"/>
      <c r="G610" s="84"/>
      <c r="H610" s="85"/>
      <c r="I610" s="21"/>
      <c r="J610" s="39" t="str">
        <f t="shared" si="99"/>
        <v/>
      </c>
      <c r="K610" s="21"/>
      <c r="O610" s="25" t="str">
        <f t="shared" si="100"/>
        <v/>
      </c>
      <c r="P610" s="25" t="str">
        <f t="shared" si="101"/>
        <v/>
      </c>
      <c r="Q610" s="25" t="str">
        <f t="shared" si="102"/>
        <v/>
      </c>
      <c r="R610" s="25" t="str">
        <f>IF(COUNTIF($Q$11:$Q610, $Q610)&gt;1, "", $Q610)</f>
        <v/>
      </c>
      <c r="S610" s="58" t="str">
        <f t="shared" si="103"/>
        <v/>
      </c>
      <c r="T610" s="61" t="str">
        <f t="shared" si="104"/>
        <v/>
      </c>
      <c r="U610" s="58" t="str">
        <f t="shared" si="105"/>
        <v/>
      </c>
      <c r="W610" s="25" t="str">
        <f>IF(OR($P610="", NOT($U610="")), "", IF(COUNTIF($P$11:$P610, $P610)&gt;1, "", "X"))</f>
        <v/>
      </c>
      <c r="X610" s="25" t="str">
        <f t="shared" si="106"/>
        <v/>
      </c>
      <c r="Z610" s="25" t="str">
        <f t="shared" si="107"/>
        <v/>
      </c>
      <c r="AB610" s="25" t="str">
        <f>IF($B610="", "", IF(AND($B610&gt;='Client Report'!$BA$3, $B610&lt;='Client Report'!$BA$4), "X", ""))</f>
        <v/>
      </c>
      <c r="AC610" s="25" t="str">
        <f>IF($O610="", "", IF('Client Report'!$AG$3="", "X", IF(Expenses!$C610='Client Report'!$AG$3, "X", "")))</f>
        <v/>
      </c>
      <c r="AD610" s="66" t="str">
        <f t="shared" si="108"/>
        <v/>
      </c>
      <c r="AE610" s="25" t="str">
        <f>IF($AD610="", "", COUNTIF($AD$11:$AD$2510, "&lt;"&amp;$AD610)+1+COUNTIF($AD$11:$AD610, $AD610)-1)</f>
        <v/>
      </c>
      <c r="AF610" s="25" t="str">
        <f t="shared" si="109"/>
        <v/>
      </c>
    </row>
    <row r="611" spans="1:32" x14ac:dyDescent="0.25">
      <c r="A611" s="21"/>
      <c r="B611" s="80"/>
      <c r="C611" s="81"/>
      <c r="D611" s="82"/>
      <c r="E611" s="83"/>
      <c r="F611" s="83"/>
      <c r="G611" s="84"/>
      <c r="H611" s="85"/>
      <c r="I611" s="21"/>
      <c r="J611" s="39" t="str">
        <f t="shared" si="99"/>
        <v/>
      </c>
      <c r="K611" s="21"/>
      <c r="O611" s="25" t="str">
        <f t="shared" si="100"/>
        <v/>
      </c>
      <c r="P611" s="25" t="str">
        <f t="shared" si="101"/>
        <v/>
      </c>
      <c r="Q611" s="25" t="str">
        <f t="shared" si="102"/>
        <v/>
      </c>
      <c r="R611" s="25" t="str">
        <f>IF(COUNTIF($Q$11:$Q611, $Q611)&gt;1, "", $Q611)</f>
        <v/>
      </c>
      <c r="S611" s="58" t="str">
        <f t="shared" si="103"/>
        <v/>
      </c>
      <c r="T611" s="61" t="str">
        <f t="shared" si="104"/>
        <v/>
      </c>
      <c r="U611" s="58" t="str">
        <f t="shared" si="105"/>
        <v/>
      </c>
      <c r="W611" s="25" t="str">
        <f>IF(OR($P611="", NOT($U611="")), "", IF(COUNTIF($P$11:$P611, $P611)&gt;1, "", "X"))</f>
        <v/>
      </c>
      <c r="X611" s="25" t="str">
        <f t="shared" si="106"/>
        <v/>
      </c>
      <c r="Z611" s="25" t="str">
        <f t="shared" si="107"/>
        <v/>
      </c>
      <c r="AB611" s="25" t="str">
        <f>IF($B611="", "", IF(AND($B611&gt;='Client Report'!$BA$3, $B611&lt;='Client Report'!$BA$4), "X", ""))</f>
        <v/>
      </c>
      <c r="AC611" s="25" t="str">
        <f>IF($O611="", "", IF('Client Report'!$AG$3="", "X", IF(Expenses!$C611='Client Report'!$AG$3, "X", "")))</f>
        <v/>
      </c>
      <c r="AD611" s="66" t="str">
        <f t="shared" si="108"/>
        <v/>
      </c>
      <c r="AE611" s="25" t="str">
        <f>IF($AD611="", "", COUNTIF($AD$11:$AD$2510, "&lt;"&amp;$AD611)+1+COUNTIF($AD$11:$AD611, $AD611)-1)</f>
        <v/>
      </c>
      <c r="AF611" s="25" t="str">
        <f t="shared" si="109"/>
        <v/>
      </c>
    </row>
    <row r="612" spans="1:32" x14ac:dyDescent="0.25">
      <c r="A612" s="21"/>
      <c r="B612" s="80"/>
      <c r="C612" s="81"/>
      <c r="D612" s="82"/>
      <c r="E612" s="83"/>
      <c r="F612" s="83"/>
      <c r="G612" s="84"/>
      <c r="H612" s="85"/>
      <c r="I612" s="21"/>
      <c r="J612" s="39" t="str">
        <f t="shared" si="99"/>
        <v/>
      </c>
      <c r="K612" s="21"/>
      <c r="O612" s="25" t="str">
        <f t="shared" si="100"/>
        <v/>
      </c>
      <c r="P612" s="25" t="str">
        <f t="shared" si="101"/>
        <v/>
      </c>
      <c r="Q612" s="25" t="str">
        <f t="shared" si="102"/>
        <v/>
      </c>
      <c r="R612" s="25" t="str">
        <f>IF(COUNTIF($Q$11:$Q612, $Q612)&gt;1, "", $Q612)</f>
        <v/>
      </c>
      <c r="S612" s="58" t="str">
        <f t="shared" si="103"/>
        <v/>
      </c>
      <c r="T612" s="61" t="str">
        <f t="shared" si="104"/>
        <v/>
      </c>
      <c r="U612" s="58" t="str">
        <f t="shared" si="105"/>
        <v/>
      </c>
      <c r="W612" s="25" t="str">
        <f>IF(OR($P612="", NOT($U612="")), "", IF(COUNTIF($P$11:$P612, $P612)&gt;1, "", "X"))</f>
        <v/>
      </c>
      <c r="X612" s="25" t="str">
        <f t="shared" si="106"/>
        <v/>
      </c>
      <c r="Z612" s="25" t="str">
        <f t="shared" si="107"/>
        <v/>
      </c>
      <c r="AB612" s="25" t="str">
        <f>IF($B612="", "", IF(AND($B612&gt;='Client Report'!$BA$3, $B612&lt;='Client Report'!$BA$4), "X", ""))</f>
        <v/>
      </c>
      <c r="AC612" s="25" t="str">
        <f>IF($O612="", "", IF('Client Report'!$AG$3="", "X", IF(Expenses!$C612='Client Report'!$AG$3, "X", "")))</f>
        <v/>
      </c>
      <c r="AD612" s="66" t="str">
        <f t="shared" si="108"/>
        <v/>
      </c>
      <c r="AE612" s="25" t="str">
        <f>IF($AD612="", "", COUNTIF($AD$11:$AD$2510, "&lt;"&amp;$AD612)+1+COUNTIF($AD$11:$AD612, $AD612)-1)</f>
        <v/>
      </c>
      <c r="AF612" s="25" t="str">
        <f t="shared" si="109"/>
        <v/>
      </c>
    </row>
    <row r="613" spans="1:32" x14ac:dyDescent="0.25">
      <c r="A613" s="21"/>
      <c r="B613" s="80"/>
      <c r="C613" s="81"/>
      <c r="D613" s="82"/>
      <c r="E613" s="83"/>
      <c r="F613" s="83"/>
      <c r="G613" s="84"/>
      <c r="H613" s="85"/>
      <c r="I613" s="21"/>
      <c r="J613" s="39" t="str">
        <f t="shared" si="99"/>
        <v/>
      </c>
      <c r="K613" s="21"/>
      <c r="O613" s="25" t="str">
        <f t="shared" si="100"/>
        <v/>
      </c>
      <c r="P613" s="25" t="str">
        <f t="shared" si="101"/>
        <v/>
      </c>
      <c r="Q613" s="25" t="str">
        <f t="shared" si="102"/>
        <v/>
      </c>
      <c r="R613" s="25" t="str">
        <f>IF(COUNTIF($Q$11:$Q613, $Q613)&gt;1, "", $Q613)</f>
        <v/>
      </c>
      <c r="S613" s="58" t="str">
        <f t="shared" si="103"/>
        <v/>
      </c>
      <c r="T613" s="61" t="str">
        <f t="shared" si="104"/>
        <v/>
      </c>
      <c r="U613" s="58" t="str">
        <f t="shared" si="105"/>
        <v/>
      </c>
      <c r="W613" s="25" t="str">
        <f>IF(OR($P613="", NOT($U613="")), "", IF(COUNTIF($P$11:$P613, $P613)&gt;1, "", "X"))</f>
        <v/>
      </c>
      <c r="X613" s="25" t="str">
        <f t="shared" si="106"/>
        <v/>
      </c>
      <c r="Z613" s="25" t="str">
        <f t="shared" si="107"/>
        <v/>
      </c>
      <c r="AB613" s="25" t="str">
        <f>IF($B613="", "", IF(AND($B613&gt;='Client Report'!$BA$3, $B613&lt;='Client Report'!$BA$4), "X", ""))</f>
        <v/>
      </c>
      <c r="AC613" s="25" t="str">
        <f>IF($O613="", "", IF('Client Report'!$AG$3="", "X", IF(Expenses!$C613='Client Report'!$AG$3, "X", "")))</f>
        <v/>
      </c>
      <c r="AD613" s="66" t="str">
        <f t="shared" si="108"/>
        <v/>
      </c>
      <c r="AE613" s="25" t="str">
        <f>IF($AD613="", "", COUNTIF($AD$11:$AD$2510, "&lt;"&amp;$AD613)+1+COUNTIF($AD$11:$AD613, $AD613)-1)</f>
        <v/>
      </c>
      <c r="AF613" s="25" t="str">
        <f t="shared" si="109"/>
        <v/>
      </c>
    </row>
    <row r="614" spans="1:32" x14ac:dyDescent="0.25">
      <c r="A614" s="21"/>
      <c r="B614" s="80"/>
      <c r="C614" s="81"/>
      <c r="D614" s="82"/>
      <c r="E614" s="83"/>
      <c r="F614" s="83"/>
      <c r="G614" s="84"/>
      <c r="H614" s="85"/>
      <c r="I614" s="21"/>
      <c r="J614" s="39" t="str">
        <f t="shared" si="99"/>
        <v/>
      </c>
      <c r="K614" s="21"/>
      <c r="O614" s="25" t="str">
        <f t="shared" si="100"/>
        <v/>
      </c>
      <c r="P614" s="25" t="str">
        <f t="shared" si="101"/>
        <v/>
      </c>
      <c r="Q614" s="25" t="str">
        <f t="shared" si="102"/>
        <v/>
      </c>
      <c r="R614" s="25" t="str">
        <f>IF(COUNTIF($Q$11:$Q614, $Q614)&gt;1, "", $Q614)</f>
        <v/>
      </c>
      <c r="S614" s="58" t="str">
        <f t="shared" si="103"/>
        <v/>
      </c>
      <c r="T614" s="61" t="str">
        <f t="shared" si="104"/>
        <v/>
      </c>
      <c r="U614" s="58" t="str">
        <f t="shared" si="105"/>
        <v/>
      </c>
      <c r="W614" s="25" t="str">
        <f>IF(OR($P614="", NOT($U614="")), "", IF(COUNTIF($P$11:$P614, $P614)&gt;1, "", "X"))</f>
        <v/>
      </c>
      <c r="X614" s="25" t="str">
        <f t="shared" si="106"/>
        <v/>
      </c>
      <c r="Z614" s="25" t="str">
        <f t="shared" si="107"/>
        <v/>
      </c>
      <c r="AB614" s="25" t="str">
        <f>IF($B614="", "", IF(AND($B614&gt;='Client Report'!$BA$3, $B614&lt;='Client Report'!$BA$4), "X", ""))</f>
        <v/>
      </c>
      <c r="AC614" s="25" t="str">
        <f>IF($O614="", "", IF('Client Report'!$AG$3="", "X", IF(Expenses!$C614='Client Report'!$AG$3, "X", "")))</f>
        <v/>
      </c>
      <c r="AD614" s="66" t="str">
        <f t="shared" si="108"/>
        <v/>
      </c>
      <c r="AE614" s="25" t="str">
        <f>IF($AD614="", "", COUNTIF($AD$11:$AD$2510, "&lt;"&amp;$AD614)+1+COUNTIF($AD$11:$AD614, $AD614)-1)</f>
        <v/>
      </c>
      <c r="AF614" s="25" t="str">
        <f t="shared" si="109"/>
        <v/>
      </c>
    </row>
    <row r="615" spans="1:32" x14ac:dyDescent="0.25">
      <c r="A615" s="21"/>
      <c r="B615" s="80"/>
      <c r="C615" s="81"/>
      <c r="D615" s="82"/>
      <c r="E615" s="83"/>
      <c r="F615" s="83"/>
      <c r="G615" s="84"/>
      <c r="H615" s="85"/>
      <c r="I615" s="21"/>
      <c r="J615" s="39" t="str">
        <f t="shared" si="99"/>
        <v/>
      </c>
      <c r="K615" s="21"/>
      <c r="O615" s="25" t="str">
        <f t="shared" si="100"/>
        <v/>
      </c>
      <c r="P615" s="25" t="str">
        <f t="shared" si="101"/>
        <v/>
      </c>
      <c r="Q615" s="25" t="str">
        <f t="shared" si="102"/>
        <v/>
      </c>
      <c r="R615" s="25" t="str">
        <f>IF(COUNTIF($Q$11:$Q615, $Q615)&gt;1, "", $Q615)</f>
        <v/>
      </c>
      <c r="S615" s="58" t="str">
        <f t="shared" si="103"/>
        <v/>
      </c>
      <c r="T615" s="61" t="str">
        <f t="shared" si="104"/>
        <v/>
      </c>
      <c r="U615" s="58" t="str">
        <f t="shared" si="105"/>
        <v/>
      </c>
      <c r="W615" s="25" t="str">
        <f>IF(OR($P615="", NOT($U615="")), "", IF(COUNTIF($P$11:$P615, $P615)&gt;1, "", "X"))</f>
        <v/>
      </c>
      <c r="X615" s="25" t="str">
        <f t="shared" si="106"/>
        <v/>
      </c>
      <c r="Z615" s="25" t="str">
        <f t="shared" si="107"/>
        <v/>
      </c>
      <c r="AB615" s="25" t="str">
        <f>IF($B615="", "", IF(AND($B615&gt;='Client Report'!$BA$3, $B615&lt;='Client Report'!$BA$4), "X", ""))</f>
        <v/>
      </c>
      <c r="AC615" s="25" t="str">
        <f>IF($O615="", "", IF('Client Report'!$AG$3="", "X", IF(Expenses!$C615='Client Report'!$AG$3, "X", "")))</f>
        <v/>
      </c>
      <c r="AD615" s="66" t="str">
        <f t="shared" si="108"/>
        <v/>
      </c>
      <c r="AE615" s="25" t="str">
        <f>IF($AD615="", "", COUNTIF($AD$11:$AD$2510, "&lt;"&amp;$AD615)+1+COUNTIF($AD$11:$AD615, $AD615)-1)</f>
        <v/>
      </c>
      <c r="AF615" s="25" t="str">
        <f t="shared" si="109"/>
        <v/>
      </c>
    </row>
    <row r="616" spans="1:32" x14ac:dyDescent="0.25">
      <c r="A616" s="21"/>
      <c r="B616" s="80"/>
      <c r="C616" s="81"/>
      <c r="D616" s="82"/>
      <c r="E616" s="83"/>
      <c r="F616" s="83"/>
      <c r="G616" s="84"/>
      <c r="H616" s="85"/>
      <c r="I616" s="21"/>
      <c r="J616" s="39" t="str">
        <f t="shared" si="99"/>
        <v/>
      </c>
      <c r="K616" s="21"/>
      <c r="O616" s="25" t="str">
        <f t="shared" si="100"/>
        <v/>
      </c>
      <c r="P616" s="25" t="str">
        <f t="shared" si="101"/>
        <v/>
      </c>
      <c r="Q616" s="25" t="str">
        <f t="shared" si="102"/>
        <v/>
      </c>
      <c r="R616" s="25" t="str">
        <f>IF(COUNTIF($Q$11:$Q616, $Q616)&gt;1, "", $Q616)</f>
        <v/>
      </c>
      <c r="S616" s="58" t="str">
        <f t="shared" si="103"/>
        <v/>
      </c>
      <c r="T616" s="61" t="str">
        <f t="shared" si="104"/>
        <v/>
      </c>
      <c r="U616" s="58" t="str">
        <f t="shared" si="105"/>
        <v/>
      </c>
      <c r="W616" s="25" t="str">
        <f>IF(OR($P616="", NOT($U616="")), "", IF(COUNTIF($P$11:$P616, $P616)&gt;1, "", "X"))</f>
        <v/>
      </c>
      <c r="X616" s="25" t="str">
        <f t="shared" si="106"/>
        <v/>
      </c>
      <c r="Z616" s="25" t="str">
        <f t="shared" si="107"/>
        <v/>
      </c>
      <c r="AB616" s="25" t="str">
        <f>IF($B616="", "", IF(AND($B616&gt;='Client Report'!$BA$3, $B616&lt;='Client Report'!$BA$4), "X", ""))</f>
        <v/>
      </c>
      <c r="AC616" s="25" t="str">
        <f>IF($O616="", "", IF('Client Report'!$AG$3="", "X", IF(Expenses!$C616='Client Report'!$AG$3, "X", "")))</f>
        <v/>
      </c>
      <c r="AD616" s="66" t="str">
        <f t="shared" si="108"/>
        <v/>
      </c>
      <c r="AE616" s="25" t="str">
        <f>IF($AD616="", "", COUNTIF($AD$11:$AD$2510, "&lt;"&amp;$AD616)+1+COUNTIF($AD$11:$AD616, $AD616)-1)</f>
        <v/>
      </c>
      <c r="AF616" s="25" t="str">
        <f t="shared" si="109"/>
        <v/>
      </c>
    </row>
    <row r="617" spans="1:32" x14ac:dyDescent="0.25">
      <c r="A617" s="21"/>
      <c r="B617" s="80"/>
      <c r="C617" s="81"/>
      <c r="D617" s="82"/>
      <c r="E617" s="83"/>
      <c r="F617" s="83"/>
      <c r="G617" s="84"/>
      <c r="H617" s="85"/>
      <c r="I617" s="21"/>
      <c r="J617" s="39" t="str">
        <f t="shared" si="99"/>
        <v/>
      </c>
      <c r="K617" s="21"/>
      <c r="O617" s="25" t="str">
        <f t="shared" si="100"/>
        <v/>
      </c>
      <c r="P617" s="25" t="str">
        <f t="shared" si="101"/>
        <v/>
      </c>
      <c r="Q617" s="25" t="str">
        <f t="shared" si="102"/>
        <v/>
      </c>
      <c r="R617" s="25" t="str">
        <f>IF(COUNTIF($Q$11:$Q617, $Q617)&gt;1, "", $Q617)</f>
        <v/>
      </c>
      <c r="S617" s="58" t="str">
        <f t="shared" si="103"/>
        <v/>
      </c>
      <c r="T617" s="61" t="str">
        <f t="shared" si="104"/>
        <v/>
      </c>
      <c r="U617" s="58" t="str">
        <f t="shared" si="105"/>
        <v/>
      </c>
      <c r="W617" s="25" t="str">
        <f>IF(OR($P617="", NOT($U617="")), "", IF(COUNTIF($P$11:$P617, $P617)&gt;1, "", "X"))</f>
        <v/>
      </c>
      <c r="X617" s="25" t="str">
        <f t="shared" si="106"/>
        <v/>
      </c>
      <c r="Z617" s="25" t="str">
        <f t="shared" si="107"/>
        <v/>
      </c>
      <c r="AB617" s="25" t="str">
        <f>IF($B617="", "", IF(AND($B617&gt;='Client Report'!$BA$3, $B617&lt;='Client Report'!$BA$4), "X", ""))</f>
        <v/>
      </c>
      <c r="AC617" s="25" t="str">
        <f>IF($O617="", "", IF('Client Report'!$AG$3="", "X", IF(Expenses!$C617='Client Report'!$AG$3, "X", "")))</f>
        <v/>
      </c>
      <c r="AD617" s="66" t="str">
        <f t="shared" si="108"/>
        <v/>
      </c>
      <c r="AE617" s="25" t="str">
        <f>IF($AD617="", "", COUNTIF($AD$11:$AD$2510, "&lt;"&amp;$AD617)+1+COUNTIF($AD$11:$AD617, $AD617)-1)</f>
        <v/>
      </c>
      <c r="AF617" s="25" t="str">
        <f t="shared" si="109"/>
        <v/>
      </c>
    </row>
    <row r="618" spans="1:32" x14ac:dyDescent="0.25">
      <c r="A618" s="21"/>
      <c r="B618" s="80"/>
      <c r="C618" s="81"/>
      <c r="D618" s="82"/>
      <c r="E618" s="83"/>
      <c r="F618" s="83"/>
      <c r="G618" s="84"/>
      <c r="H618" s="85"/>
      <c r="I618" s="21"/>
      <c r="J618" s="39" t="str">
        <f t="shared" si="99"/>
        <v/>
      </c>
      <c r="K618" s="21"/>
      <c r="O618" s="25" t="str">
        <f t="shared" si="100"/>
        <v/>
      </c>
      <c r="P618" s="25" t="str">
        <f t="shared" si="101"/>
        <v/>
      </c>
      <c r="Q618" s="25" t="str">
        <f t="shared" si="102"/>
        <v/>
      </c>
      <c r="R618" s="25" t="str">
        <f>IF(COUNTIF($Q$11:$Q618, $Q618)&gt;1, "", $Q618)</f>
        <v/>
      </c>
      <c r="S618" s="58" t="str">
        <f t="shared" si="103"/>
        <v/>
      </c>
      <c r="T618" s="61" t="str">
        <f t="shared" si="104"/>
        <v/>
      </c>
      <c r="U618" s="58" t="str">
        <f t="shared" si="105"/>
        <v/>
      </c>
      <c r="W618" s="25" t="str">
        <f>IF(OR($P618="", NOT($U618="")), "", IF(COUNTIF($P$11:$P618, $P618)&gt;1, "", "X"))</f>
        <v/>
      </c>
      <c r="X618" s="25" t="str">
        <f t="shared" si="106"/>
        <v/>
      </c>
      <c r="Z618" s="25" t="str">
        <f t="shared" si="107"/>
        <v/>
      </c>
      <c r="AB618" s="25" t="str">
        <f>IF($B618="", "", IF(AND($B618&gt;='Client Report'!$BA$3, $B618&lt;='Client Report'!$BA$4), "X", ""))</f>
        <v/>
      </c>
      <c r="AC618" s="25" t="str">
        <f>IF($O618="", "", IF('Client Report'!$AG$3="", "X", IF(Expenses!$C618='Client Report'!$AG$3, "X", "")))</f>
        <v/>
      </c>
      <c r="AD618" s="66" t="str">
        <f t="shared" si="108"/>
        <v/>
      </c>
      <c r="AE618" s="25" t="str">
        <f>IF($AD618="", "", COUNTIF($AD$11:$AD$2510, "&lt;"&amp;$AD618)+1+COUNTIF($AD$11:$AD618, $AD618)-1)</f>
        <v/>
      </c>
      <c r="AF618" s="25" t="str">
        <f t="shared" si="109"/>
        <v/>
      </c>
    </row>
    <row r="619" spans="1:32" x14ac:dyDescent="0.25">
      <c r="A619" s="21"/>
      <c r="B619" s="80"/>
      <c r="C619" s="81"/>
      <c r="D619" s="82"/>
      <c r="E619" s="83"/>
      <c r="F619" s="83"/>
      <c r="G619" s="84"/>
      <c r="H619" s="85"/>
      <c r="I619" s="21"/>
      <c r="J619" s="39" t="str">
        <f t="shared" si="99"/>
        <v/>
      </c>
      <c r="K619" s="21"/>
      <c r="O619" s="25" t="str">
        <f t="shared" si="100"/>
        <v/>
      </c>
      <c r="P619" s="25" t="str">
        <f t="shared" si="101"/>
        <v/>
      </c>
      <c r="Q619" s="25" t="str">
        <f t="shared" si="102"/>
        <v/>
      </c>
      <c r="R619" s="25" t="str">
        <f>IF(COUNTIF($Q$11:$Q619, $Q619)&gt;1, "", $Q619)</f>
        <v/>
      </c>
      <c r="S619" s="58" t="str">
        <f t="shared" si="103"/>
        <v/>
      </c>
      <c r="T619" s="61" t="str">
        <f t="shared" si="104"/>
        <v/>
      </c>
      <c r="U619" s="58" t="str">
        <f t="shared" si="105"/>
        <v/>
      </c>
      <c r="W619" s="25" t="str">
        <f>IF(OR($P619="", NOT($U619="")), "", IF(COUNTIF($P$11:$P619, $P619)&gt;1, "", "X"))</f>
        <v/>
      </c>
      <c r="X619" s="25" t="str">
        <f t="shared" si="106"/>
        <v/>
      </c>
      <c r="Z619" s="25" t="str">
        <f t="shared" si="107"/>
        <v/>
      </c>
      <c r="AB619" s="25" t="str">
        <f>IF($B619="", "", IF(AND($B619&gt;='Client Report'!$BA$3, $B619&lt;='Client Report'!$BA$4), "X", ""))</f>
        <v/>
      </c>
      <c r="AC619" s="25" t="str">
        <f>IF($O619="", "", IF('Client Report'!$AG$3="", "X", IF(Expenses!$C619='Client Report'!$AG$3, "X", "")))</f>
        <v/>
      </c>
      <c r="AD619" s="66" t="str">
        <f t="shared" si="108"/>
        <v/>
      </c>
      <c r="AE619" s="25" t="str">
        <f>IF($AD619="", "", COUNTIF($AD$11:$AD$2510, "&lt;"&amp;$AD619)+1+COUNTIF($AD$11:$AD619, $AD619)-1)</f>
        <v/>
      </c>
      <c r="AF619" s="25" t="str">
        <f t="shared" si="109"/>
        <v/>
      </c>
    </row>
    <row r="620" spans="1:32" x14ac:dyDescent="0.25">
      <c r="A620" s="21"/>
      <c r="B620" s="80"/>
      <c r="C620" s="81"/>
      <c r="D620" s="82"/>
      <c r="E620" s="83"/>
      <c r="F620" s="83"/>
      <c r="G620" s="84"/>
      <c r="H620" s="85"/>
      <c r="I620" s="21"/>
      <c r="J620" s="39" t="str">
        <f t="shared" si="99"/>
        <v/>
      </c>
      <c r="K620" s="21"/>
      <c r="O620" s="25" t="str">
        <f t="shared" si="100"/>
        <v/>
      </c>
      <c r="P620" s="25" t="str">
        <f t="shared" si="101"/>
        <v/>
      </c>
      <c r="Q620" s="25" t="str">
        <f t="shared" si="102"/>
        <v/>
      </c>
      <c r="R620" s="25" t="str">
        <f>IF(COUNTIF($Q$11:$Q620, $Q620)&gt;1, "", $Q620)</f>
        <v/>
      </c>
      <c r="S620" s="58" t="str">
        <f t="shared" si="103"/>
        <v/>
      </c>
      <c r="T620" s="61" t="str">
        <f t="shared" si="104"/>
        <v/>
      </c>
      <c r="U620" s="58" t="str">
        <f t="shared" si="105"/>
        <v/>
      </c>
      <c r="W620" s="25" t="str">
        <f>IF(OR($P620="", NOT($U620="")), "", IF(COUNTIF($P$11:$P620, $P620)&gt;1, "", "X"))</f>
        <v/>
      </c>
      <c r="X620" s="25" t="str">
        <f t="shared" si="106"/>
        <v/>
      </c>
      <c r="Z620" s="25" t="str">
        <f t="shared" si="107"/>
        <v/>
      </c>
      <c r="AB620" s="25" t="str">
        <f>IF($B620="", "", IF(AND($B620&gt;='Client Report'!$BA$3, $B620&lt;='Client Report'!$BA$4), "X", ""))</f>
        <v/>
      </c>
      <c r="AC620" s="25" t="str">
        <f>IF($O620="", "", IF('Client Report'!$AG$3="", "X", IF(Expenses!$C620='Client Report'!$AG$3, "X", "")))</f>
        <v/>
      </c>
      <c r="AD620" s="66" t="str">
        <f t="shared" si="108"/>
        <v/>
      </c>
      <c r="AE620" s="25" t="str">
        <f>IF($AD620="", "", COUNTIF($AD$11:$AD$2510, "&lt;"&amp;$AD620)+1+COUNTIF($AD$11:$AD620, $AD620)-1)</f>
        <v/>
      </c>
      <c r="AF620" s="25" t="str">
        <f t="shared" si="109"/>
        <v/>
      </c>
    </row>
    <row r="621" spans="1:32" x14ac:dyDescent="0.25">
      <c r="A621" s="21"/>
      <c r="B621" s="80"/>
      <c r="C621" s="81"/>
      <c r="D621" s="82"/>
      <c r="E621" s="83"/>
      <c r="F621" s="83"/>
      <c r="G621" s="84"/>
      <c r="H621" s="85"/>
      <c r="I621" s="21"/>
      <c r="J621" s="39" t="str">
        <f t="shared" si="99"/>
        <v/>
      </c>
      <c r="K621" s="21"/>
      <c r="O621" s="25" t="str">
        <f t="shared" si="100"/>
        <v/>
      </c>
      <c r="P621" s="25" t="str">
        <f t="shared" si="101"/>
        <v/>
      </c>
      <c r="Q621" s="25" t="str">
        <f t="shared" si="102"/>
        <v/>
      </c>
      <c r="R621" s="25" t="str">
        <f>IF(COUNTIF($Q$11:$Q621, $Q621)&gt;1, "", $Q621)</f>
        <v/>
      </c>
      <c r="S621" s="58" t="str">
        <f t="shared" si="103"/>
        <v/>
      </c>
      <c r="T621" s="61" t="str">
        <f t="shared" si="104"/>
        <v/>
      </c>
      <c r="U621" s="58" t="str">
        <f t="shared" si="105"/>
        <v/>
      </c>
      <c r="W621" s="25" t="str">
        <f>IF(OR($P621="", NOT($U621="")), "", IF(COUNTIF($P$11:$P621, $P621)&gt;1, "", "X"))</f>
        <v/>
      </c>
      <c r="X621" s="25" t="str">
        <f t="shared" si="106"/>
        <v/>
      </c>
      <c r="Z621" s="25" t="str">
        <f t="shared" si="107"/>
        <v/>
      </c>
      <c r="AB621" s="25" t="str">
        <f>IF($B621="", "", IF(AND($B621&gt;='Client Report'!$BA$3, $B621&lt;='Client Report'!$BA$4), "X", ""))</f>
        <v/>
      </c>
      <c r="AC621" s="25" t="str">
        <f>IF($O621="", "", IF('Client Report'!$AG$3="", "X", IF(Expenses!$C621='Client Report'!$AG$3, "X", "")))</f>
        <v/>
      </c>
      <c r="AD621" s="66" t="str">
        <f t="shared" si="108"/>
        <v/>
      </c>
      <c r="AE621" s="25" t="str">
        <f>IF($AD621="", "", COUNTIF($AD$11:$AD$2510, "&lt;"&amp;$AD621)+1+COUNTIF($AD$11:$AD621, $AD621)-1)</f>
        <v/>
      </c>
      <c r="AF621" s="25" t="str">
        <f t="shared" si="109"/>
        <v/>
      </c>
    </row>
    <row r="622" spans="1:32" x14ac:dyDescent="0.25">
      <c r="A622" s="21"/>
      <c r="B622" s="80"/>
      <c r="C622" s="81"/>
      <c r="D622" s="82"/>
      <c r="E622" s="83"/>
      <c r="F622" s="83"/>
      <c r="G622" s="84"/>
      <c r="H622" s="85"/>
      <c r="I622" s="21"/>
      <c r="J622" s="39" t="str">
        <f t="shared" si="99"/>
        <v/>
      </c>
      <c r="K622" s="21"/>
      <c r="O622" s="25" t="str">
        <f t="shared" si="100"/>
        <v/>
      </c>
      <c r="P622" s="25" t="str">
        <f t="shared" si="101"/>
        <v/>
      </c>
      <c r="Q622" s="25" t="str">
        <f t="shared" si="102"/>
        <v/>
      </c>
      <c r="R622" s="25" t="str">
        <f>IF(COUNTIF($Q$11:$Q622, $Q622)&gt;1, "", $Q622)</f>
        <v/>
      </c>
      <c r="S622" s="58" t="str">
        <f t="shared" si="103"/>
        <v/>
      </c>
      <c r="T622" s="61" t="str">
        <f t="shared" si="104"/>
        <v/>
      </c>
      <c r="U622" s="58" t="str">
        <f t="shared" si="105"/>
        <v/>
      </c>
      <c r="W622" s="25" t="str">
        <f>IF(OR($P622="", NOT($U622="")), "", IF(COUNTIF($P$11:$P622, $P622)&gt;1, "", "X"))</f>
        <v/>
      </c>
      <c r="X622" s="25" t="str">
        <f t="shared" si="106"/>
        <v/>
      </c>
      <c r="Z622" s="25" t="str">
        <f t="shared" si="107"/>
        <v/>
      </c>
      <c r="AB622" s="25" t="str">
        <f>IF($B622="", "", IF(AND($B622&gt;='Client Report'!$BA$3, $B622&lt;='Client Report'!$BA$4), "X", ""))</f>
        <v/>
      </c>
      <c r="AC622" s="25" t="str">
        <f>IF($O622="", "", IF('Client Report'!$AG$3="", "X", IF(Expenses!$C622='Client Report'!$AG$3, "X", "")))</f>
        <v/>
      </c>
      <c r="AD622" s="66" t="str">
        <f t="shared" si="108"/>
        <v/>
      </c>
      <c r="AE622" s="25" t="str">
        <f>IF($AD622="", "", COUNTIF($AD$11:$AD$2510, "&lt;"&amp;$AD622)+1+COUNTIF($AD$11:$AD622, $AD622)-1)</f>
        <v/>
      </c>
      <c r="AF622" s="25" t="str">
        <f t="shared" si="109"/>
        <v/>
      </c>
    </row>
    <row r="623" spans="1:32" x14ac:dyDescent="0.25">
      <c r="A623" s="21"/>
      <c r="B623" s="80"/>
      <c r="C623" s="81"/>
      <c r="D623" s="82"/>
      <c r="E623" s="83"/>
      <c r="F623" s="83"/>
      <c r="G623" s="84"/>
      <c r="H623" s="85"/>
      <c r="I623" s="21"/>
      <c r="J623" s="39" t="str">
        <f t="shared" si="99"/>
        <v/>
      </c>
      <c r="K623" s="21"/>
      <c r="O623" s="25" t="str">
        <f t="shared" si="100"/>
        <v/>
      </c>
      <c r="P623" s="25" t="str">
        <f t="shared" si="101"/>
        <v/>
      </c>
      <c r="Q623" s="25" t="str">
        <f t="shared" si="102"/>
        <v/>
      </c>
      <c r="R623" s="25" t="str">
        <f>IF(COUNTIF($Q$11:$Q623, $Q623)&gt;1, "", $Q623)</f>
        <v/>
      </c>
      <c r="S623" s="58" t="str">
        <f t="shared" si="103"/>
        <v/>
      </c>
      <c r="T623" s="61" t="str">
        <f t="shared" si="104"/>
        <v/>
      </c>
      <c r="U623" s="58" t="str">
        <f t="shared" si="105"/>
        <v/>
      </c>
      <c r="W623" s="25" t="str">
        <f>IF(OR($P623="", NOT($U623="")), "", IF(COUNTIF($P$11:$P623, $P623)&gt;1, "", "X"))</f>
        <v/>
      </c>
      <c r="X623" s="25" t="str">
        <f t="shared" si="106"/>
        <v/>
      </c>
      <c r="Z623" s="25" t="str">
        <f t="shared" si="107"/>
        <v/>
      </c>
      <c r="AB623" s="25" t="str">
        <f>IF($B623="", "", IF(AND($B623&gt;='Client Report'!$BA$3, $B623&lt;='Client Report'!$BA$4), "X", ""))</f>
        <v/>
      </c>
      <c r="AC623" s="25" t="str">
        <f>IF($O623="", "", IF('Client Report'!$AG$3="", "X", IF(Expenses!$C623='Client Report'!$AG$3, "X", "")))</f>
        <v/>
      </c>
      <c r="AD623" s="66" t="str">
        <f t="shared" si="108"/>
        <v/>
      </c>
      <c r="AE623" s="25" t="str">
        <f>IF($AD623="", "", COUNTIF($AD$11:$AD$2510, "&lt;"&amp;$AD623)+1+COUNTIF($AD$11:$AD623, $AD623)-1)</f>
        <v/>
      </c>
      <c r="AF623" s="25" t="str">
        <f t="shared" si="109"/>
        <v/>
      </c>
    </row>
    <row r="624" spans="1:32" x14ac:dyDescent="0.25">
      <c r="A624" s="21"/>
      <c r="B624" s="80"/>
      <c r="C624" s="81"/>
      <c r="D624" s="82"/>
      <c r="E624" s="83"/>
      <c r="F624" s="83"/>
      <c r="G624" s="84"/>
      <c r="H624" s="85"/>
      <c r="I624" s="21"/>
      <c r="J624" s="39" t="str">
        <f t="shared" si="99"/>
        <v/>
      </c>
      <c r="K624" s="21"/>
      <c r="O624" s="25" t="str">
        <f t="shared" si="100"/>
        <v/>
      </c>
      <c r="P624" s="25" t="str">
        <f t="shared" si="101"/>
        <v/>
      </c>
      <c r="Q624" s="25" t="str">
        <f t="shared" si="102"/>
        <v/>
      </c>
      <c r="R624" s="25" t="str">
        <f>IF(COUNTIF($Q$11:$Q624, $Q624)&gt;1, "", $Q624)</f>
        <v/>
      </c>
      <c r="S624" s="58" t="str">
        <f t="shared" si="103"/>
        <v/>
      </c>
      <c r="T624" s="61" t="str">
        <f t="shared" si="104"/>
        <v/>
      </c>
      <c r="U624" s="58" t="str">
        <f t="shared" si="105"/>
        <v/>
      </c>
      <c r="W624" s="25" t="str">
        <f>IF(OR($P624="", NOT($U624="")), "", IF(COUNTIF($P$11:$P624, $P624)&gt;1, "", "X"))</f>
        <v/>
      </c>
      <c r="X624" s="25" t="str">
        <f t="shared" si="106"/>
        <v/>
      </c>
      <c r="Z624" s="25" t="str">
        <f t="shared" si="107"/>
        <v/>
      </c>
      <c r="AB624" s="25" t="str">
        <f>IF($B624="", "", IF(AND($B624&gt;='Client Report'!$BA$3, $B624&lt;='Client Report'!$BA$4), "X", ""))</f>
        <v/>
      </c>
      <c r="AC624" s="25" t="str">
        <f>IF($O624="", "", IF('Client Report'!$AG$3="", "X", IF(Expenses!$C624='Client Report'!$AG$3, "X", "")))</f>
        <v/>
      </c>
      <c r="AD624" s="66" t="str">
        <f t="shared" si="108"/>
        <v/>
      </c>
      <c r="AE624" s="25" t="str">
        <f>IF($AD624="", "", COUNTIF($AD$11:$AD$2510, "&lt;"&amp;$AD624)+1+COUNTIF($AD$11:$AD624, $AD624)-1)</f>
        <v/>
      </c>
      <c r="AF624" s="25" t="str">
        <f t="shared" si="109"/>
        <v/>
      </c>
    </row>
    <row r="625" spans="1:32" x14ac:dyDescent="0.25">
      <c r="A625" s="21"/>
      <c r="B625" s="80"/>
      <c r="C625" s="81"/>
      <c r="D625" s="82"/>
      <c r="E625" s="83"/>
      <c r="F625" s="83"/>
      <c r="G625" s="84"/>
      <c r="H625" s="85"/>
      <c r="I625" s="21"/>
      <c r="J625" s="39" t="str">
        <f t="shared" si="99"/>
        <v/>
      </c>
      <c r="K625" s="21"/>
      <c r="O625" s="25" t="str">
        <f t="shared" si="100"/>
        <v/>
      </c>
      <c r="P625" s="25" t="str">
        <f t="shared" si="101"/>
        <v/>
      </c>
      <c r="Q625" s="25" t="str">
        <f t="shared" si="102"/>
        <v/>
      </c>
      <c r="R625" s="25" t="str">
        <f>IF(COUNTIF($Q$11:$Q625, $Q625)&gt;1, "", $Q625)</f>
        <v/>
      </c>
      <c r="S625" s="58" t="str">
        <f t="shared" si="103"/>
        <v/>
      </c>
      <c r="T625" s="61" t="str">
        <f t="shared" si="104"/>
        <v/>
      </c>
      <c r="U625" s="58" t="str">
        <f t="shared" si="105"/>
        <v/>
      </c>
      <c r="W625" s="25" t="str">
        <f>IF(OR($P625="", NOT($U625="")), "", IF(COUNTIF($P$11:$P625, $P625)&gt;1, "", "X"))</f>
        <v/>
      </c>
      <c r="X625" s="25" t="str">
        <f t="shared" si="106"/>
        <v/>
      </c>
      <c r="Z625" s="25" t="str">
        <f t="shared" si="107"/>
        <v/>
      </c>
      <c r="AB625" s="25" t="str">
        <f>IF($B625="", "", IF(AND($B625&gt;='Client Report'!$BA$3, $B625&lt;='Client Report'!$BA$4), "X", ""))</f>
        <v/>
      </c>
      <c r="AC625" s="25" t="str">
        <f>IF($O625="", "", IF('Client Report'!$AG$3="", "X", IF(Expenses!$C625='Client Report'!$AG$3, "X", "")))</f>
        <v/>
      </c>
      <c r="AD625" s="66" t="str">
        <f t="shared" si="108"/>
        <v/>
      </c>
      <c r="AE625" s="25" t="str">
        <f>IF($AD625="", "", COUNTIF($AD$11:$AD$2510, "&lt;"&amp;$AD625)+1+COUNTIF($AD$11:$AD625, $AD625)-1)</f>
        <v/>
      </c>
      <c r="AF625" s="25" t="str">
        <f t="shared" si="109"/>
        <v/>
      </c>
    </row>
    <row r="626" spans="1:32" x14ac:dyDescent="0.25">
      <c r="A626" s="21"/>
      <c r="B626" s="80"/>
      <c r="C626" s="81"/>
      <c r="D626" s="82"/>
      <c r="E626" s="83"/>
      <c r="F626" s="83"/>
      <c r="G626" s="84"/>
      <c r="H626" s="85"/>
      <c r="I626" s="21"/>
      <c r="J626" s="39" t="str">
        <f t="shared" si="99"/>
        <v/>
      </c>
      <c r="K626" s="21"/>
      <c r="O626" s="25" t="str">
        <f t="shared" si="100"/>
        <v/>
      </c>
      <c r="P626" s="25" t="str">
        <f t="shared" si="101"/>
        <v/>
      </c>
      <c r="Q626" s="25" t="str">
        <f t="shared" si="102"/>
        <v/>
      </c>
      <c r="R626" s="25" t="str">
        <f>IF(COUNTIF($Q$11:$Q626, $Q626)&gt;1, "", $Q626)</f>
        <v/>
      </c>
      <c r="S626" s="58" t="str">
        <f t="shared" si="103"/>
        <v/>
      </c>
      <c r="T626" s="61" t="str">
        <f t="shared" si="104"/>
        <v/>
      </c>
      <c r="U626" s="58" t="str">
        <f t="shared" si="105"/>
        <v/>
      </c>
      <c r="W626" s="25" t="str">
        <f>IF(OR($P626="", NOT($U626="")), "", IF(COUNTIF($P$11:$P626, $P626)&gt;1, "", "X"))</f>
        <v/>
      </c>
      <c r="X626" s="25" t="str">
        <f t="shared" si="106"/>
        <v/>
      </c>
      <c r="Z626" s="25" t="str">
        <f t="shared" si="107"/>
        <v/>
      </c>
      <c r="AB626" s="25" t="str">
        <f>IF($B626="", "", IF(AND($B626&gt;='Client Report'!$BA$3, $B626&lt;='Client Report'!$BA$4), "X", ""))</f>
        <v/>
      </c>
      <c r="AC626" s="25" t="str">
        <f>IF($O626="", "", IF('Client Report'!$AG$3="", "X", IF(Expenses!$C626='Client Report'!$AG$3, "X", "")))</f>
        <v/>
      </c>
      <c r="AD626" s="66" t="str">
        <f t="shared" si="108"/>
        <v/>
      </c>
      <c r="AE626" s="25" t="str">
        <f>IF($AD626="", "", COUNTIF($AD$11:$AD$2510, "&lt;"&amp;$AD626)+1+COUNTIF($AD$11:$AD626, $AD626)-1)</f>
        <v/>
      </c>
      <c r="AF626" s="25" t="str">
        <f t="shared" si="109"/>
        <v/>
      </c>
    </row>
    <row r="627" spans="1:32" x14ac:dyDescent="0.25">
      <c r="A627" s="21"/>
      <c r="B627" s="80"/>
      <c r="C627" s="81"/>
      <c r="D627" s="82"/>
      <c r="E627" s="83"/>
      <c r="F627" s="83"/>
      <c r="G627" s="84"/>
      <c r="H627" s="85"/>
      <c r="I627" s="21"/>
      <c r="J627" s="39" t="str">
        <f t="shared" si="99"/>
        <v/>
      </c>
      <c r="K627" s="21"/>
      <c r="O627" s="25" t="str">
        <f t="shared" si="100"/>
        <v/>
      </c>
      <c r="P627" s="25" t="str">
        <f t="shared" si="101"/>
        <v/>
      </c>
      <c r="Q627" s="25" t="str">
        <f t="shared" si="102"/>
        <v/>
      </c>
      <c r="R627" s="25" t="str">
        <f>IF(COUNTIF($Q$11:$Q627, $Q627)&gt;1, "", $Q627)</f>
        <v/>
      </c>
      <c r="S627" s="58" t="str">
        <f t="shared" si="103"/>
        <v/>
      </c>
      <c r="T627" s="61" t="str">
        <f t="shared" si="104"/>
        <v/>
      </c>
      <c r="U627" s="58" t="str">
        <f t="shared" si="105"/>
        <v/>
      </c>
      <c r="W627" s="25" t="str">
        <f>IF(OR($P627="", NOT($U627="")), "", IF(COUNTIF($P$11:$P627, $P627)&gt;1, "", "X"))</f>
        <v/>
      </c>
      <c r="X627" s="25" t="str">
        <f t="shared" si="106"/>
        <v/>
      </c>
      <c r="Z627" s="25" t="str">
        <f t="shared" si="107"/>
        <v/>
      </c>
      <c r="AB627" s="25" t="str">
        <f>IF($B627="", "", IF(AND($B627&gt;='Client Report'!$BA$3, $B627&lt;='Client Report'!$BA$4), "X", ""))</f>
        <v/>
      </c>
      <c r="AC627" s="25" t="str">
        <f>IF($O627="", "", IF('Client Report'!$AG$3="", "X", IF(Expenses!$C627='Client Report'!$AG$3, "X", "")))</f>
        <v/>
      </c>
      <c r="AD627" s="66" t="str">
        <f t="shared" si="108"/>
        <v/>
      </c>
      <c r="AE627" s="25" t="str">
        <f>IF($AD627="", "", COUNTIF($AD$11:$AD$2510, "&lt;"&amp;$AD627)+1+COUNTIF($AD$11:$AD627, $AD627)-1)</f>
        <v/>
      </c>
      <c r="AF627" s="25" t="str">
        <f t="shared" si="109"/>
        <v/>
      </c>
    </row>
    <row r="628" spans="1:32" x14ac:dyDescent="0.25">
      <c r="A628" s="21"/>
      <c r="B628" s="80"/>
      <c r="C628" s="81"/>
      <c r="D628" s="82"/>
      <c r="E628" s="83"/>
      <c r="F628" s="83"/>
      <c r="G628" s="84"/>
      <c r="H628" s="85"/>
      <c r="I628" s="21"/>
      <c r="J628" s="39" t="str">
        <f t="shared" si="99"/>
        <v/>
      </c>
      <c r="K628" s="21"/>
      <c r="O628" s="25" t="str">
        <f t="shared" si="100"/>
        <v/>
      </c>
      <c r="P628" s="25" t="str">
        <f t="shared" si="101"/>
        <v/>
      </c>
      <c r="Q628" s="25" t="str">
        <f t="shared" si="102"/>
        <v/>
      </c>
      <c r="R628" s="25" t="str">
        <f>IF(COUNTIF($Q$11:$Q628, $Q628)&gt;1, "", $Q628)</f>
        <v/>
      </c>
      <c r="S628" s="58" t="str">
        <f t="shared" si="103"/>
        <v/>
      </c>
      <c r="T628" s="61" t="str">
        <f t="shared" si="104"/>
        <v/>
      </c>
      <c r="U628" s="58" t="str">
        <f t="shared" si="105"/>
        <v/>
      </c>
      <c r="W628" s="25" t="str">
        <f>IF(OR($P628="", NOT($U628="")), "", IF(COUNTIF($P$11:$P628, $P628)&gt;1, "", "X"))</f>
        <v/>
      </c>
      <c r="X628" s="25" t="str">
        <f t="shared" si="106"/>
        <v/>
      </c>
      <c r="Z628" s="25" t="str">
        <f t="shared" si="107"/>
        <v/>
      </c>
      <c r="AB628" s="25" t="str">
        <f>IF($B628="", "", IF(AND($B628&gt;='Client Report'!$BA$3, $B628&lt;='Client Report'!$BA$4), "X", ""))</f>
        <v/>
      </c>
      <c r="AC628" s="25" t="str">
        <f>IF($O628="", "", IF('Client Report'!$AG$3="", "X", IF(Expenses!$C628='Client Report'!$AG$3, "X", "")))</f>
        <v/>
      </c>
      <c r="AD628" s="66" t="str">
        <f t="shared" si="108"/>
        <v/>
      </c>
      <c r="AE628" s="25" t="str">
        <f>IF($AD628="", "", COUNTIF($AD$11:$AD$2510, "&lt;"&amp;$AD628)+1+COUNTIF($AD$11:$AD628, $AD628)-1)</f>
        <v/>
      </c>
      <c r="AF628" s="25" t="str">
        <f t="shared" si="109"/>
        <v/>
      </c>
    </row>
    <row r="629" spans="1:32" x14ac:dyDescent="0.25">
      <c r="A629" s="21"/>
      <c r="B629" s="80"/>
      <c r="C629" s="81"/>
      <c r="D629" s="82"/>
      <c r="E629" s="83"/>
      <c r="F629" s="83"/>
      <c r="G629" s="84"/>
      <c r="H629" s="85"/>
      <c r="I629" s="21"/>
      <c r="J629" s="39" t="str">
        <f t="shared" si="99"/>
        <v/>
      </c>
      <c r="K629" s="21"/>
      <c r="O629" s="25" t="str">
        <f t="shared" si="100"/>
        <v/>
      </c>
      <c r="P629" s="25" t="str">
        <f t="shared" si="101"/>
        <v/>
      </c>
      <c r="Q629" s="25" t="str">
        <f t="shared" si="102"/>
        <v/>
      </c>
      <c r="R629" s="25" t="str">
        <f>IF(COUNTIF($Q$11:$Q629, $Q629)&gt;1, "", $Q629)</f>
        <v/>
      </c>
      <c r="S629" s="58" t="str">
        <f t="shared" si="103"/>
        <v/>
      </c>
      <c r="T629" s="61" t="str">
        <f t="shared" si="104"/>
        <v/>
      </c>
      <c r="U629" s="58" t="str">
        <f t="shared" si="105"/>
        <v/>
      </c>
      <c r="W629" s="25" t="str">
        <f>IF(OR($P629="", NOT($U629="")), "", IF(COUNTIF($P$11:$P629, $P629)&gt;1, "", "X"))</f>
        <v/>
      </c>
      <c r="X629" s="25" t="str">
        <f t="shared" si="106"/>
        <v/>
      </c>
      <c r="Z629" s="25" t="str">
        <f t="shared" si="107"/>
        <v/>
      </c>
      <c r="AB629" s="25" t="str">
        <f>IF($B629="", "", IF(AND($B629&gt;='Client Report'!$BA$3, $B629&lt;='Client Report'!$BA$4), "X", ""))</f>
        <v/>
      </c>
      <c r="AC629" s="25" t="str">
        <f>IF($O629="", "", IF('Client Report'!$AG$3="", "X", IF(Expenses!$C629='Client Report'!$AG$3, "X", "")))</f>
        <v/>
      </c>
      <c r="AD629" s="66" t="str">
        <f t="shared" si="108"/>
        <v/>
      </c>
      <c r="AE629" s="25" t="str">
        <f>IF($AD629="", "", COUNTIF($AD$11:$AD$2510, "&lt;"&amp;$AD629)+1+COUNTIF($AD$11:$AD629, $AD629)-1)</f>
        <v/>
      </c>
      <c r="AF629" s="25" t="str">
        <f t="shared" si="109"/>
        <v/>
      </c>
    </row>
    <row r="630" spans="1:32" x14ac:dyDescent="0.25">
      <c r="A630" s="21"/>
      <c r="B630" s="80"/>
      <c r="C630" s="81"/>
      <c r="D630" s="82"/>
      <c r="E630" s="83"/>
      <c r="F630" s="83"/>
      <c r="G630" s="84"/>
      <c r="H630" s="85"/>
      <c r="I630" s="21"/>
      <c r="J630" s="39" t="str">
        <f t="shared" si="99"/>
        <v/>
      </c>
      <c r="K630" s="21"/>
      <c r="O630" s="25" t="str">
        <f t="shared" si="100"/>
        <v/>
      </c>
      <c r="P630" s="25" t="str">
        <f t="shared" si="101"/>
        <v/>
      </c>
      <c r="Q630" s="25" t="str">
        <f t="shared" si="102"/>
        <v/>
      </c>
      <c r="R630" s="25" t="str">
        <f>IF(COUNTIF($Q$11:$Q630, $Q630)&gt;1, "", $Q630)</f>
        <v/>
      </c>
      <c r="S630" s="58" t="str">
        <f t="shared" si="103"/>
        <v/>
      </c>
      <c r="T630" s="61" t="str">
        <f t="shared" si="104"/>
        <v/>
      </c>
      <c r="U630" s="58" t="str">
        <f t="shared" si="105"/>
        <v/>
      </c>
      <c r="W630" s="25" t="str">
        <f>IF(OR($P630="", NOT($U630="")), "", IF(COUNTIF($P$11:$P630, $P630)&gt;1, "", "X"))</f>
        <v/>
      </c>
      <c r="X630" s="25" t="str">
        <f t="shared" si="106"/>
        <v/>
      </c>
      <c r="Z630" s="25" t="str">
        <f t="shared" si="107"/>
        <v/>
      </c>
      <c r="AB630" s="25" t="str">
        <f>IF($B630="", "", IF(AND($B630&gt;='Client Report'!$BA$3, $B630&lt;='Client Report'!$BA$4), "X", ""))</f>
        <v/>
      </c>
      <c r="AC630" s="25" t="str">
        <f>IF($O630="", "", IF('Client Report'!$AG$3="", "X", IF(Expenses!$C630='Client Report'!$AG$3, "X", "")))</f>
        <v/>
      </c>
      <c r="AD630" s="66" t="str">
        <f t="shared" si="108"/>
        <v/>
      </c>
      <c r="AE630" s="25" t="str">
        <f>IF($AD630="", "", COUNTIF($AD$11:$AD$2510, "&lt;"&amp;$AD630)+1+COUNTIF($AD$11:$AD630, $AD630)-1)</f>
        <v/>
      </c>
      <c r="AF630" s="25" t="str">
        <f t="shared" si="109"/>
        <v/>
      </c>
    </row>
    <row r="631" spans="1:32" x14ac:dyDescent="0.25">
      <c r="A631" s="21"/>
      <c r="B631" s="80"/>
      <c r="C631" s="81"/>
      <c r="D631" s="82"/>
      <c r="E631" s="83"/>
      <c r="F631" s="83"/>
      <c r="G631" s="84"/>
      <c r="H631" s="85"/>
      <c r="I631" s="21"/>
      <c r="J631" s="39" t="str">
        <f t="shared" si="99"/>
        <v/>
      </c>
      <c r="K631" s="21"/>
      <c r="O631" s="25" t="str">
        <f t="shared" si="100"/>
        <v/>
      </c>
      <c r="P631" s="25" t="str">
        <f t="shared" si="101"/>
        <v/>
      </c>
      <c r="Q631" s="25" t="str">
        <f t="shared" si="102"/>
        <v/>
      </c>
      <c r="R631" s="25" t="str">
        <f>IF(COUNTIF($Q$11:$Q631, $Q631)&gt;1, "", $Q631)</f>
        <v/>
      </c>
      <c r="S631" s="58" t="str">
        <f t="shared" si="103"/>
        <v/>
      </c>
      <c r="T631" s="61" t="str">
        <f t="shared" si="104"/>
        <v/>
      </c>
      <c r="U631" s="58" t="str">
        <f t="shared" si="105"/>
        <v/>
      </c>
      <c r="W631" s="25" t="str">
        <f>IF(OR($P631="", NOT($U631="")), "", IF(COUNTIF($P$11:$P631, $P631)&gt;1, "", "X"))</f>
        <v/>
      </c>
      <c r="X631" s="25" t="str">
        <f t="shared" si="106"/>
        <v/>
      </c>
      <c r="Z631" s="25" t="str">
        <f t="shared" si="107"/>
        <v/>
      </c>
      <c r="AB631" s="25" t="str">
        <f>IF($B631="", "", IF(AND($B631&gt;='Client Report'!$BA$3, $B631&lt;='Client Report'!$BA$4), "X", ""))</f>
        <v/>
      </c>
      <c r="AC631" s="25" t="str">
        <f>IF($O631="", "", IF('Client Report'!$AG$3="", "X", IF(Expenses!$C631='Client Report'!$AG$3, "X", "")))</f>
        <v/>
      </c>
      <c r="AD631" s="66" t="str">
        <f t="shared" si="108"/>
        <v/>
      </c>
      <c r="AE631" s="25" t="str">
        <f>IF($AD631="", "", COUNTIF($AD$11:$AD$2510, "&lt;"&amp;$AD631)+1+COUNTIF($AD$11:$AD631, $AD631)-1)</f>
        <v/>
      </c>
      <c r="AF631" s="25" t="str">
        <f t="shared" si="109"/>
        <v/>
      </c>
    </row>
    <row r="632" spans="1:32" x14ac:dyDescent="0.25">
      <c r="A632" s="21"/>
      <c r="B632" s="80"/>
      <c r="C632" s="81"/>
      <c r="D632" s="82"/>
      <c r="E632" s="83"/>
      <c r="F632" s="83"/>
      <c r="G632" s="84"/>
      <c r="H632" s="85"/>
      <c r="I632" s="21"/>
      <c r="J632" s="39" t="str">
        <f t="shared" si="99"/>
        <v/>
      </c>
      <c r="K632" s="21"/>
      <c r="O632" s="25" t="str">
        <f t="shared" si="100"/>
        <v/>
      </c>
      <c r="P632" s="25" t="str">
        <f t="shared" si="101"/>
        <v/>
      </c>
      <c r="Q632" s="25" t="str">
        <f t="shared" si="102"/>
        <v/>
      </c>
      <c r="R632" s="25" t="str">
        <f>IF(COUNTIF($Q$11:$Q632, $Q632)&gt;1, "", $Q632)</f>
        <v/>
      </c>
      <c r="S632" s="58" t="str">
        <f t="shared" si="103"/>
        <v/>
      </c>
      <c r="T632" s="61" t="str">
        <f t="shared" si="104"/>
        <v/>
      </c>
      <c r="U632" s="58" t="str">
        <f t="shared" si="105"/>
        <v/>
      </c>
      <c r="W632" s="25" t="str">
        <f>IF(OR($P632="", NOT($U632="")), "", IF(COUNTIF($P$11:$P632, $P632)&gt;1, "", "X"))</f>
        <v/>
      </c>
      <c r="X632" s="25" t="str">
        <f t="shared" si="106"/>
        <v/>
      </c>
      <c r="Z632" s="25" t="str">
        <f t="shared" si="107"/>
        <v/>
      </c>
      <c r="AB632" s="25" t="str">
        <f>IF($B632="", "", IF(AND($B632&gt;='Client Report'!$BA$3, $B632&lt;='Client Report'!$BA$4), "X", ""))</f>
        <v/>
      </c>
      <c r="AC632" s="25" t="str">
        <f>IF($O632="", "", IF('Client Report'!$AG$3="", "X", IF(Expenses!$C632='Client Report'!$AG$3, "X", "")))</f>
        <v/>
      </c>
      <c r="AD632" s="66" t="str">
        <f t="shared" si="108"/>
        <v/>
      </c>
      <c r="AE632" s="25" t="str">
        <f>IF($AD632="", "", COUNTIF($AD$11:$AD$2510, "&lt;"&amp;$AD632)+1+COUNTIF($AD$11:$AD632, $AD632)-1)</f>
        <v/>
      </c>
      <c r="AF632" s="25" t="str">
        <f t="shared" si="109"/>
        <v/>
      </c>
    </row>
    <row r="633" spans="1:32" x14ac:dyDescent="0.25">
      <c r="A633" s="21"/>
      <c r="B633" s="80"/>
      <c r="C633" s="81"/>
      <c r="D633" s="82"/>
      <c r="E633" s="83"/>
      <c r="F633" s="83"/>
      <c r="G633" s="84"/>
      <c r="H633" s="85"/>
      <c r="I633" s="21"/>
      <c r="J633" s="39" t="str">
        <f t="shared" si="99"/>
        <v/>
      </c>
      <c r="K633" s="21"/>
      <c r="O633" s="25" t="str">
        <f t="shared" si="100"/>
        <v/>
      </c>
      <c r="P633" s="25" t="str">
        <f t="shared" si="101"/>
        <v/>
      </c>
      <c r="Q633" s="25" t="str">
        <f t="shared" si="102"/>
        <v/>
      </c>
      <c r="R633" s="25" t="str">
        <f>IF(COUNTIF($Q$11:$Q633, $Q633)&gt;1, "", $Q633)</f>
        <v/>
      </c>
      <c r="S633" s="58" t="str">
        <f t="shared" si="103"/>
        <v/>
      </c>
      <c r="T633" s="61" t="str">
        <f t="shared" si="104"/>
        <v/>
      </c>
      <c r="U633" s="58" t="str">
        <f t="shared" si="105"/>
        <v/>
      </c>
      <c r="W633" s="25" t="str">
        <f>IF(OR($P633="", NOT($U633="")), "", IF(COUNTIF($P$11:$P633, $P633)&gt;1, "", "X"))</f>
        <v/>
      </c>
      <c r="X633" s="25" t="str">
        <f t="shared" si="106"/>
        <v/>
      </c>
      <c r="Z633" s="25" t="str">
        <f t="shared" si="107"/>
        <v/>
      </c>
      <c r="AB633" s="25" t="str">
        <f>IF($B633="", "", IF(AND($B633&gt;='Client Report'!$BA$3, $B633&lt;='Client Report'!$BA$4), "X", ""))</f>
        <v/>
      </c>
      <c r="AC633" s="25" t="str">
        <f>IF($O633="", "", IF('Client Report'!$AG$3="", "X", IF(Expenses!$C633='Client Report'!$AG$3, "X", "")))</f>
        <v/>
      </c>
      <c r="AD633" s="66" t="str">
        <f t="shared" si="108"/>
        <v/>
      </c>
      <c r="AE633" s="25" t="str">
        <f>IF($AD633="", "", COUNTIF($AD$11:$AD$2510, "&lt;"&amp;$AD633)+1+COUNTIF($AD$11:$AD633, $AD633)-1)</f>
        <v/>
      </c>
      <c r="AF633" s="25" t="str">
        <f t="shared" si="109"/>
        <v/>
      </c>
    </row>
    <row r="634" spans="1:32" x14ac:dyDescent="0.25">
      <c r="A634" s="21"/>
      <c r="B634" s="80"/>
      <c r="C634" s="81"/>
      <c r="D634" s="82"/>
      <c r="E634" s="83"/>
      <c r="F634" s="83"/>
      <c r="G634" s="84"/>
      <c r="H634" s="85"/>
      <c r="I634" s="21"/>
      <c r="J634" s="39" t="str">
        <f t="shared" si="99"/>
        <v/>
      </c>
      <c r="K634" s="21"/>
      <c r="O634" s="25" t="str">
        <f t="shared" si="100"/>
        <v/>
      </c>
      <c r="P634" s="25" t="str">
        <f t="shared" si="101"/>
        <v/>
      </c>
      <c r="Q634" s="25" t="str">
        <f t="shared" si="102"/>
        <v/>
      </c>
      <c r="R634" s="25" t="str">
        <f>IF(COUNTIF($Q$11:$Q634, $Q634)&gt;1, "", $Q634)</f>
        <v/>
      </c>
      <c r="S634" s="58" t="str">
        <f t="shared" si="103"/>
        <v/>
      </c>
      <c r="T634" s="61" t="str">
        <f t="shared" si="104"/>
        <v/>
      </c>
      <c r="U634" s="58" t="str">
        <f t="shared" si="105"/>
        <v/>
      </c>
      <c r="W634" s="25" t="str">
        <f>IF(OR($P634="", NOT($U634="")), "", IF(COUNTIF($P$11:$P634, $P634)&gt;1, "", "X"))</f>
        <v/>
      </c>
      <c r="X634" s="25" t="str">
        <f t="shared" si="106"/>
        <v/>
      </c>
      <c r="Z634" s="25" t="str">
        <f t="shared" si="107"/>
        <v/>
      </c>
      <c r="AB634" s="25" t="str">
        <f>IF($B634="", "", IF(AND($B634&gt;='Client Report'!$BA$3, $B634&lt;='Client Report'!$BA$4), "X", ""))</f>
        <v/>
      </c>
      <c r="AC634" s="25" t="str">
        <f>IF($O634="", "", IF('Client Report'!$AG$3="", "X", IF(Expenses!$C634='Client Report'!$AG$3, "X", "")))</f>
        <v/>
      </c>
      <c r="AD634" s="66" t="str">
        <f t="shared" si="108"/>
        <v/>
      </c>
      <c r="AE634" s="25" t="str">
        <f>IF($AD634="", "", COUNTIF($AD$11:$AD$2510, "&lt;"&amp;$AD634)+1+COUNTIF($AD$11:$AD634, $AD634)-1)</f>
        <v/>
      </c>
      <c r="AF634" s="25" t="str">
        <f t="shared" si="109"/>
        <v/>
      </c>
    </row>
    <row r="635" spans="1:32" x14ac:dyDescent="0.25">
      <c r="A635" s="21"/>
      <c r="B635" s="80"/>
      <c r="C635" s="81"/>
      <c r="D635" s="82"/>
      <c r="E635" s="83"/>
      <c r="F635" s="83"/>
      <c r="G635" s="84"/>
      <c r="H635" s="85"/>
      <c r="I635" s="21"/>
      <c r="J635" s="39" t="str">
        <f t="shared" si="99"/>
        <v/>
      </c>
      <c r="K635" s="21"/>
      <c r="O635" s="25" t="str">
        <f t="shared" si="100"/>
        <v/>
      </c>
      <c r="P635" s="25" t="str">
        <f t="shared" si="101"/>
        <v/>
      </c>
      <c r="Q635" s="25" t="str">
        <f t="shared" si="102"/>
        <v/>
      </c>
      <c r="R635" s="25" t="str">
        <f>IF(COUNTIF($Q$11:$Q635, $Q635)&gt;1, "", $Q635)</f>
        <v/>
      </c>
      <c r="S635" s="58" t="str">
        <f t="shared" si="103"/>
        <v/>
      </c>
      <c r="T635" s="61" t="str">
        <f t="shared" si="104"/>
        <v/>
      </c>
      <c r="U635" s="58" t="str">
        <f t="shared" si="105"/>
        <v/>
      </c>
      <c r="W635" s="25" t="str">
        <f>IF(OR($P635="", NOT($U635="")), "", IF(COUNTIF($P$11:$P635, $P635)&gt;1, "", "X"))</f>
        <v/>
      </c>
      <c r="X635" s="25" t="str">
        <f t="shared" si="106"/>
        <v/>
      </c>
      <c r="Z635" s="25" t="str">
        <f t="shared" si="107"/>
        <v/>
      </c>
      <c r="AB635" s="25" t="str">
        <f>IF($B635="", "", IF(AND($B635&gt;='Client Report'!$BA$3, $B635&lt;='Client Report'!$BA$4), "X", ""))</f>
        <v/>
      </c>
      <c r="AC635" s="25" t="str">
        <f>IF($O635="", "", IF('Client Report'!$AG$3="", "X", IF(Expenses!$C635='Client Report'!$AG$3, "X", "")))</f>
        <v/>
      </c>
      <c r="AD635" s="66" t="str">
        <f t="shared" si="108"/>
        <v/>
      </c>
      <c r="AE635" s="25" t="str">
        <f>IF($AD635="", "", COUNTIF($AD$11:$AD$2510, "&lt;"&amp;$AD635)+1+COUNTIF($AD$11:$AD635, $AD635)-1)</f>
        <v/>
      </c>
      <c r="AF635" s="25" t="str">
        <f t="shared" si="109"/>
        <v/>
      </c>
    </row>
    <row r="636" spans="1:32" x14ac:dyDescent="0.25">
      <c r="A636" s="21"/>
      <c r="B636" s="80"/>
      <c r="C636" s="81"/>
      <c r="D636" s="82"/>
      <c r="E636" s="83"/>
      <c r="F636" s="83"/>
      <c r="G636" s="84"/>
      <c r="H636" s="85"/>
      <c r="I636" s="21"/>
      <c r="J636" s="39" t="str">
        <f t="shared" si="99"/>
        <v/>
      </c>
      <c r="K636" s="21"/>
      <c r="O636" s="25" t="str">
        <f t="shared" si="100"/>
        <v/>
      </c>
      <c r="P636" s="25" t="str">
        <f t="shared" si="101"/>
        <v/>
      </c>
      <c r="Q636" s="25" t="str">
        <f t="shared" si="102"/>
        <v/>
      </c>
      <c r="R636" s="25" t="str">
        <f>IF(COUNTIF($Q$11:$Q636, $Q636)&gt;1, "", $Q636)</f>
        <v/>
      </c>
      <c r="S636" s="58" t="str">
        <f t="shared" si="103"/>
        <v/>
      </c>
      <c r="T636" s="61" t="str">
        <f t="shared" si="104"/>
        <v/>
      </c>
      <c r="U636" s="58" t="str">
        <f t="shared" si="105"/>
        <v/>
      </c>
      <c r="W636" s="25" t="str">
        <f>IF(OR($P636="", NOT($U636="")), "", IF(COUNTIF($P$11:$P636, $P636)&gt;1, "", "X"))</f>
        <v/>
      </c>
      <c r="X636" s="25" t="str">
        <f t="shared" si="106"/>
        <v/>
      </c>
      <c r="Z636" s="25" t="str">
        <f t="shared" si="107"/>
        <v/>
      </c>
      <c r="AB636" s="25" t="str">
        <f>IF($B636="", "", IF(AND($B636&gt;='Client Report'!$BA$3, $B636&lt;='Client Report'!$BA$4), "X", ""))</f>
        <v/>
      </c>
      <c r="AC636" s="25" t="str">
        <f>IF($O636="", "", IF('Client Report'!$AG$3="", "X", IF(Expenses!$C636='Client Report'!$AG$3, "X", "")))</f>
        <v/>
      </c>
      <c r="AD636" s="66" t="str">
        <f t="shared" si="108"/>
        <v/>
      </c>
      <c r="AE636" s="25" t="str">
        <f>IF($AD636="", "", COUNTIF($AD$11:$AD$2510, "&lt;"&amp;$AD636)+1+COUNTIF($AD$11:$AD636, $AD636)-1)</f>
        <v/>
      </c>
      <c r="AF636" s="25" t="str">
        <f t="shared" si="109"/>
        <v/>
      </c>
    </row>
    <row r="637" spans="1:32" x14ac:dyDescent="0.25">
      <c r="A637" s="21"/>
      <c r="B637" s="80"/>
      <c r="C637" s="81"/>
      <c r="D637" s="82"/>
      <c r="E637" s="83"/>
      <c r="F637" s="83"/>
      <c r="G637" s="84"/>
      <c r="H637" s="85"/>
      <c r="I637" s="21"/>
      <c r="J637" s="39" t="str">
        <f t="shared" si="99"/>
        <v/>
      </c>
      <c r="K637" s="21"/>
      <c r="O637" s="25" t="str">
        <f t="shared" si="100"/>
        <v/>
      </c>
      <c r="P637" s="25" t="str">
        <f t="shared" si="101"/>
        <v/>
      </c>
      <c r="Q637" s="25" t="str">
        <f t="shared" si="102"/>
        <v/>
      </c>
      <c r="R637" s="25" t="str">
        <f>IF(COUNTIF($Q$11:$Q637, $Q637)&gt;1, "", $Q637)</f>
        <v/>
      </c>
      <c r="S637" s="58" t="str">
        <f t="shared" si="103"/>
        <v/>
      </c>
      <c r="T637" s="61" t="str">
        <f t="shared" si="104"/>
        <v/>
      </c>
      <c r="U637" s="58" t="str">
        <f t="shared" si="105"/>
        <v/>
      </c>
      <c r="W637" s="25" t="str">
        <f>IF(OR($P637="", NOT($U637="")), "", IF(COUNTIF($P$11:$P637, $P637)&gt;1, "", "X"))</f>
        <v/>
      </c>
      <c r="X637" s="25" t="str">
        <f t="shared" si="106"/>
        <v/>
      </c>
      <c r="Z637" s="25" t="str">
        <f t="shared" si="107"/>
        <v/>
      </c>
      <c r="AB637" s="25" t="str">
        <f>IF($B637="", "", IF(AND($B637&gt;='Client Report'!$BA$3, $B637&lt;='Client Report'!$BA$4), "X", ""))</f>
        <v/>
      </c>
      <c r="AC637" s="25" t="str">
        <f>IF($O637="", "", IF('Client Report'!$AG$3="", "X", IF(Expenses!$C637='Client Report'!$AG$3, "X", "")))</f>
        <v/>
      </c>
      <c r="AD637" s="66" t="str">
        <f t="shared" si="108"/>
        <v/>
      </c>
      <c r="AE637" s="25" t="str">
        <f>IF($AD637="", "", COUNTIF($AD$11:$AD$2510, "&lt;"&amp;$AD637)+1+COUNTIF($AD$11:$AD637, $AD637)-1)</f>
        <v/>
      </c>
      <c r="AF637" s="25" t="str">
        <f t="shared" si="109"/>
        <v/>
      </c>
    </row>
    <row r="638" spans="1:32" x14ac:dyDescent="0.25">
      <c r="A638" s="21"/>
      <c r="B638" s="80"/>
      <c r="C638" s="81"/>
      <c r="D638" s="82"/>
      <c r="E638" s="83"/>
      <c r="F638" s="83"/>
      <c r="G638" s="84"/>
      <c r="H638" s="85"/>
      <c r="I638" s="21"/>
      <c r="J638" s="39" t="str">
        <f t="shared" si="99"/>
        <v/>
      </c>
      <c r="K638" s="21"/>
      <c r="O638" s="25" t="str">
        <f t="shared" si="100"/>
        <v/>
      </c>
      <c r="P638" s="25" t="str">
        <f t="shared" si="101"/>
        <v/>
      </c>
      <c r="Q638" s="25" t="str">
        <f t="shared" si="102"/>
        <v/>
      </c>
      <c r="R638" s="25" t="str">
        <f>IF(COUNTIF($Q$11:$Q638, $Q638)&gt;1, "", $Q638)</f>
        <v/>
      </c>
      <c r="S638" s="58" t="str">
        <f t="shared" si="103"/>
        <v/>
      </c>
      <c r="T638" s="61" t="str">
        <f t="shared" si="104"/>
        <v/>
      </c>
      <c r="U638" s="58" t="str">
        <f t="shared" si="105"/>
        <v/>
      </c>
      <c r="W638" s="25" t="str">
        <f>IF(OR($P638="", NOT($U638="")), "", IF(COUNTIF($P$11:$P638, $P638)&gt;1, "", "X"))</f>
        <v/>
      </c>
      <c r="X638" s="25" t="str">
        <f t="shared" si="106"/>
        <v/>
      </c>
      <c r="Z638" s="25" t="str">
        <f t="shared" si="107"/>
        <v/>
      </c>
      <c r="AB638" s="25" t="str">
        <f>IF($B638="", "", IF(AND($B638&gt;='Client Report'!$BA$3, $B638&lt;='Client Report'!$BA$4), "X", ""))</f>
        <v/>
      </c>
      <c r="AC638" s="25" t="str">
        <f>IF($O638="", "", IF('Client Report'!$AG$3="", "X", IF(Expenses!$C638='Client Report'!$AG$3, "X", "")))</f>
        <v/>
      </c>
      <c r="AD638" s="66" t="str">
        <f t="shared" si="108"/>
        <v/>
      </c>
      <c r="AE638" s="25" t="str">
        <f>IF($AD638="", "", COUNTIF($AD$11:$AD$2510, "&lt;"&amp;$AD638)+1+COUNTIF($AD$11:$AD638, $AD638)-1)</f>
        <v/>
      </c>
      <c r="AF638" s="25" t="str">
        <f t="shared" si="109"/>
        <v/>
      </c>
    </row>
    <row r="639" spans="1:32" x14ac:dyDescent="0.25">
      <c r="A639" s="21"/>
      <c r="B639" s="80"/>
      <c r="C639" s="81"/>
      <c r="D639" s="82"/>
      <c r="E639" s="83"/>
      <c r="F639" s="83"/>
      <c r="G639" s="84"/>
      <c r="H639" s="85"/>
      <c r="I639" s="21"/>
      <c r="J639" s="39" t="str">
        <f t="shared" si="99"/>
        <v/>
      </c>
      <c r="K639" s="21"/>
      <c r="O639" s="25" t="str">
        <f t="shared" si="100"/>
        <v/>
      </c>
      <c r="P639" s="25" t="str">
        <f t="shared" si="101"/>
        <v/>
      </c>
      <c r="Q639" s="25" t="str">
        <f t="shared" si="102"/>
        <v/>
      </c>
      <c r="R639" s="25" t="str">
        <f>IF(COUNTIF($Q$11:$Q639, $Q639)&gt;1, "", $Q639)</f>
        <v/>
      </c>
      <c r="S639" s="58" t="str">
        <f t="shared" si="103"/>
        <v/>
      </c>
      <c r="T639" s="61" t="str">
        <f t="shared" si="104"/>
        <v/>
      </c>
      <c r="U639" s="58" t="str">
        <f t="shared" si="105"/>
        <v/>
      </c>
      <c r="W639" s="25" t="str">
        <f>IF(OR($P639="", NOT($U639="")), "", IF(COUNTIF($P$11:$P639, $P639)&gt;1, "", "X"))</f>
        <v/>
      </c>
      <c r="X639" s="25" t="str">
        <f t="shared" si="106"/>
        <v/>
      </c>
      <c r="Z639" s="25" t="str">
        <f t="shared" si="107"/>
        <v/>
      </c>
      <c r="AB639" s="25" t="str">
        <f>IF($B639="", "", IF(AND($B639&gt;='Client Report'!$BA$3, $B639&lt;='Client Report'!$BA$4), "X", ""))</f>
        <v/>
      </c>
      <c r="AC639" s="25" t="str">
        <f>IF($O639="", "", IF('Client Report'!$AG$3="", "X", IF(Expenses!$C639='Client Report'!$AG$3, "X", "")))</f>
        <v/>
      </c>
      <c r="AD639" s="66" t="str">
        <f t="shared" si="108"/>
        <v/>
      </c>
      <c r="AE639" s="25" t="str">
        <f>IF($AD639="", "", COUNTIF($AD$11:$AD$2510, "&lt;"&amp;$AD639)+1+COUNTIF($AD$11:$AD639, $AD639)-1)</f>
        <v/>
      </c>
      <c r="AF639" s="25" t="str">
        <f t="shared" si="109"/>
        <v/>
      </c>
    </row>
    <row r="640" spans="1:32" x14ac:dyDescent="0.25">
      <c r="A640" s="21"/>
      <c r="B640" s="80"/>
      <c r="C640" s="81"/>
      <c r="D640" s="82"/>
      <c r="E640" s="83"/>
      <c r="F640" s="83"/>
      <c r="G640" s="84"/>
      <c r="H640" s="85"/>
      <c r="I640" s="21"/>
      <c r="J640" s="39" t="str">
        <f t="shared" si="99"/>
        <v/>
      </c>
      <c r="K640" s="21"/>
      <c r="O640" s="25" t="str">
        <f t="shared" si="100"/>
        <v/>
      </c>
      <c r="P640" s="25" t="str">
        <f t="shared" si="101"/>
        <v/>
      </c>
      <c r="Q640" s="25" t="str">
        <f t="shared" si="102"/>
        <v/>
      </c>
      <c r="R640" s="25" t="str">
        <f>IF(COUNTIF($Q$11:$Q640, $Q640)&gt;1, "", $Q640)</f>
        <v/>
      </c>
      <c r="S640" s="58" t="str">
        <f t="shared" si="103"/>
        <v/>
      </c>
      <c r="T640" s="61" t="str">
        <f t="shared" si="104"/>
        <v/>
      </c>
      <c r="U640" s="58" t="str">
        <f t="shared" si="105"/>
        <v/>
      </c>
      <c r="W640" s="25" t="str">
        <f>IF(OR($P640="", NOT($U640="")), "", IF(COUNTIF($P$11:$P640, $P640)&gt;1, "", "X"))</f>
        <v/>
      </c>
      <c r="X640" s="25" t="str">
        <f t="shared" si="106"/>
        <v/>
      </c>
      <c r="Z640" s="25" t="str">
        <f t="shared" si="107"/>
        <v/>
      </c>
      <c r="AB640" s="25" t="str">
        <f>IF($B640="", "", IF(AND($B640&gt;='Client Report'!$BA$3, $B640&lt;='Client Report'!$BA$4), "X", ""))</f>
        <v/>
      </c>
      <c r="AC640" s="25" t="str">
        <f>IF($O640="", "", IF('Client Report'!$AG$3="", "X", IF(Expenses!$C640='Client Report'!$AG$3, "X", "")))</f>
        <v/>
      </c>
      <c r="AD640" s="66" t="str">
        <f t="shared" si="108"/>
        <v/>
      </c>
      <c r="AE640" s="25" t="str">
        <f>IF($AD640="", "", COUNTIF($AD$11:$AD$2510, "&lt;"&amp;$AD640)+1+COUNTIF($AD$11:$AD640, $AD640)-1)</f>
        <v/>
      </c>
      <c r="AF640" s="25" t="str">
        <f t="shared" si="109"/>
        <v/>
      </c>
    </row>
    <row r="641" spans="1:32" x14ac:dyDescent="0.25">
      <c r="A641" s="21"/>
      <c r="B641" s="80"/>
      <c r="C641" s="81"/>
      <c r="D641" s="82"/>
      <c r="E641" s="83"/>
      <c r="F641" s="83"/>
      <c r="G641" s="84"/>
      <c r="H641" s="85"/>
      <c r="I641" s="21"/>
      <c r="J641" s="39" t="str">
        <f t="shared" si="99"/>
        <v/>
      </c>
      <c r="K641" s="21"/>
      <c r="O641" s="25" t="str">
        <f t="shared" si="100"/>
        <v/>
      </c>
      <c r="P641" s="25" t="str">
        <f t="shared" si="101"/>
        <v/>
      </c>
      <c r="Q641" s="25" t="str">
        <f t="shared" si="102"/>
        <v/>
      </c>
      <c r="R641" s="25" t="str">
        <f>IF(COUNTIF($Q$11:$Q641, $Q641)&gt;1, "", $Q641)</f>
        <v/>
      </c>
      <c r="S641" s="58" t="str">
        <f t="shared" si="103"/>
        <v/>
      </c>
      <c r="T641" s="61" t="str">
        <f t="shared" si="104"/>
        <v/>
      </c>
      <c r="U641" s="58" t="str">
        <f t="shared" si="105"/>
        <v/>
      </c>
      <c r="W641" s="25" t="str">
        <f>IF(OR($P641="", NOT($U641="")), "", IF(COUNTIF($P$11:$P641, $P641)&gt;1, "", "X"))</f>
        <v/>
      </c>
      <c r="X641" s="25" t="str">
        <f t="shared" si="106"/>
        <v/>
      </c>
      <c r="Z641" s="25" t="str">
        <f t="shared" si="107"/>
        <v/>
      </c>
      <c r="AB641" s="25" t="str">
        <f>IF($B641="", "", IF(AND($B641&gt;='Client Report'!$BA$3, $B641&lt;='Client Report'!$BA$4), "X", ""))</f>
        <v/>
      </c>
      <c r="AC641" s="25" t="str">
        <f>IF($O641="", "", IF('Client Report'!$AG$3="", "X", IF(Expenses!$C641='Client Report'!$AG$3, "X", "")))</f>
        <v/>
      </c>
      <c r="AD641" s="66" t="str">
        <f t="shared" si="108"/>
        <v/>
      </c>
      <c r="AE641" s="25" t="str">
        <f>IF($AD641="", "", COUNTIF($AD$11:$AD$2510, "&lt;"&amp;$AD641)+1+COUNTIF($AD$11:$AD641, $AD641)-1)</f>
        <v/>
      </c>
      <c r="AF641" s="25" t="str">
        <f t="shared" si="109"/>
        <v/>
      </c>
    </row>
    <row r="642" spans="1:32" x14ac:dyDescent="0.25">
      <c r="A642" s="21"/>
      <c r="B642" s="80"/>
      <c r="C642" s="81"/>
      <c r="D642" s="82"/>
      <c r="E642" s="83"/>
      <c r="F642" s="83"/>
      <c r="G642" s="84"/>
      <c r="H642" s="85"/>
      <c r="I642" s="21"/>
      <c r="J642" s="39" t="str">
        <f t="shared" si="99"/>
        <v/>
      </c>
      <c r="K642" s="21"/>
      <c r="O642" s="25" t="str">
        <f t="shared" si="100"/>
        <v/>
      </c>
      <c r="P642" s="25" t="str">
        <f t="shared" si="101"/>
        <v/>
      </c>
      <c r="Q642" s="25" t="str">
        <f t="shared" si="102"/>
        <v/>
      </c>
      <c r="R642" s="25" t="str">
        <f>IF(COUNTIF($Q$11:$Q642, $Q642)&gt;1, "", $Q642)</f>
        <v/>
      </c>
      <c r="S642" s="58" t="str">
        <f t="shared" si="103"/>
        <v/>
      </c>
      <c r="T642" s="61" t="str">
        <f t="shared" si="104"/>
        <v/>
      </c>
      <c r="U642" s="58" t="str">
        <f t="shared" si="105"/>
        <v/>
      </c>
      <c r="W642" s="25" t="str">
        <f>IF(OR($P642="", NOT($U642="")), "", IF(COUNTIF($P$11:$P642, $P642)&gt;1, "", "X"))</f>
        <v/>
      </c>
      <c r="X642" s="25" t="str">
        <f t="shared" si="106"/>
        <v/>
      </c>
      <c r="Z642" s="25" t="str">
        <f t="shared" si="107"/>
        <v/>
      </c>
      <c r="AB642" s="25" t="str">
        <f>IF($B642="", "", IF(AND($B642&gt;='Client Report'!$BA$3, $B642&lt;='Client Report'!$BA$4), "X", ""))</f>
        <v/>
      </c>
      <c r="AC642" s="25" t="str">
        <f>IF($O642="", "", IF('Client Report'!$AG$3="", "X", IF(Expenses!$C642='Client Report'!$AG$3, "X", "")))</f>
        <v/>
      </c>
      <c r="AD642" s="66" t="str">
        <f t="shared" si="108"/>
        <v/>
      </c>
      <c r="AE642" s="25" t="str">
        <f>IF($AD642="", "", COUNTIF($AD$11:$AD$2510, "&lt;"&amp;$AD642)+1+COUNTIF($AD$11:$AD642, $AD642)-1)</f>
        <v/>
      </c>
      <c r="AF642" s="25" t="str">
        <f t="shared" si="109"/>
        <v/>
      </c>
    </row>
    <row r="643" spans="1:32" x14ac:dyDescent="0.25">
      <c r="A643" s="21"/>
      <c r="B643" s="80"/>
      <c r="C643" s="81"/>
      <c r="D643" s="82"/>
      <c r="E643" s="83"/>
      <c r="F643" s="83"/>
      <c r="G643" s="84"/>
      <c r="H643" s="85"/>
      <c r="I643" s="21"/>
      <c r="J643" s="39" t="str">
        <f t="shared" si="99"/>
        <v/>
      </c>
      <c r="K643" s="21"/>
      <c r="O643" s="25" t="str">
        <f t="shared" si="100"/>
        <v/>
      </c>
      <c r="P643" s="25" t="str">
        <f t="shared" si="101"/>
        <v/>
      </c>
      <c r="Q643" s="25" t="str">
        <f t="shared" si="102"/>
        <v/>
      </c>
      <c r="R643" s="25" t="str">
        <f>IF(COUNTIF($Q$11:$Q643, $Q643)&gt;1, "", $Q643)</f>
        <v/>
      </c>
      <c r="S643" s="58" t="str">
        <f t="shared" si="103"/>
        <v/>
      </c>
      <c r="T643" s="61" t="str">
        <f t="shared" si="104"/>
        <v/>
      </c>
      <c r="U643" s="58" t="str">
        <f t="shared" si="105"/>
        <v/>
      </c>
      <c r="W643" s="25" t="str">
        <f>IF(OR($P643="", NOT($U643="")), "", IF(COUNTIF($P$11:$P643, $P643)&gt;1, "", "X"))</f>
        <v/>
      </c>
      <c r="X643" s="25" t="str">
        <f t="shared" si="106"/>
        <v/>
      </c>
      <c r="Z643" s="25" t="str">
        <f t="shared" si="107"/>
        <v/>
      </c>
      <c r="AB643" s="25" t="str">
        <f>IF($B643="", "", IF(AND($B643&gt;='Client Report'!$BA$3, $B643&lt;='Client Report'!$BA$4), "X", ""))</f>
        <v/>
      </c>
      <c r="AC643" s="25" t="str">
        <f>IF($O643="", "", IF('Client Report'!$AG$3="", "X", IF(Expenses!$C643='Client Report'!$AG$3, "X", "")))</f>
        <v/>
      </c>
      <c r="AD643" s="66" t="str">
        <f t="shared" si="108"/>
        <v/>
      </c>
      <c r="AE643" s="25" t="str">
        <f>IF($AD643="", "", COUNTIF($AD$11:$AD$2510, "&lt;"&amp;$AD643)+1+COUNTIF($AD$11:$AD643, $AD643)-1)</f>
        <v/>
      </c>
      <c r="AF643" s="25" t="str">
        <f t="shared" si="109"/>
        <v/>
      </c>
    </row>
    <row r="644" spans="1:32" x14ac:dyDescent="0.25">
      <c r="A644" s="21"/>
      <c r="B644" s="80"/>
      <c r="C644" s="81"/>
      <c r="D644" s="82"/>
      <c r="E644" s="83"/>
      <c r="F644" s="83"/>
      <c r="G644" s="84"/>
      <c r="H644" s="85"/>
      <c r="I644" s="21"/>
      <c r="J644" s="39" t="str">
        <f t="shared" si="99"/>
        <v/>
      </c>
      <c r="K644" s="21"/>
      <c r="O644" s="25" t="str">
        <f t="shared" si="100"/>
        <v/>
      </c>
      <c r="P644" s="25" t="str">
        <f t="shared" si="101"/>
        <v/>
      </c>
      <c r="Q644" s="25" t="str">
        <f t="shared" si="102"/>
        <v/>
      </c>
      <c r="R644" s="25" t="str">
        <f>IF(COUNTIF($Q$11:$Q644, $Q644)&gt;1, "", $Q644)</f>
        <v/>
      </c>
      <c r="S644" s="58" t="str">
        <f t="shared" si="103"/>
        <v/>
      </c>
      <c r="T644" s="61" t="str">
        <f t="shared" si="104"/>
        <v/>
      </c>
      <c r="U644" s="58" t="str">
        <f t="shared" si="105"/>
        <v/>
      </c>
      <c r="W644" s="25" t="str">
        <f>IF(OR($P644="", NOT($U644="")), "", IF(COUNTIF($P$11:$P644, $P644)&gt;1, "", "X"))</f>
        <v/>
      </c>
      <c r="X644" s="25" t="str">
        <f t="shared" si="106"/>
        <v/>
      </c>
      <c r="Z644" s="25" t="str">
        <f t="shared" si="107"/>
        <v/>
      </c>
      <c r="AB644" s="25" t="str">
        <f>IF($B644="", "", IF(AND($B644&gt;='Client Report'!$BA$3, $B644&lt;='Client Report'!$BA$4), "X", ""))</f>
        <v/>
      </c>
      <c r="AC644" s="25" t="str">
        <f>IF($O644="", "", IF('Client Report'!$AG$3="", "X", IF(Expenses!$C644='Client Report'!$AG$3, "X", "")))</f>
        <v/>
      </c>
      <c r="AD644" s="66" t="str">
        <f t="shared" si="108"/>
        <v/>
      </c>
      <c r="AE644" s="25" t="str">
        <f>IF($AD644="", "", COUNTIF($AD$11:$AD$2510, "&lt;"&amp;$AD644)+1+COUNTIF($AD$11:$AD644, $AD644)-1)</f>
        <v/>
      </c>
      <c r="AF644" s="25" t="str">
        <f t="shared" si="109"/>
        <v/>
      </c>
    </row>
    <row r="645" spans="1:32" x14ac:dyDescent="0.25">
      <c r="A645" s="21"/>
      <c r="B645" s="80"/>
      <c r="C645" s="81"/>
      <c r="D645" s="82"/>
      <c r="E645" s="83"/>
      <c r="F645" s="83"/>
      <c r="G645" s="84"/>
      <c r="H645" s="85"/>
      <c r="I645" s="21"/>
      <c r="J645" s="39" t="str">
        <f t="shared" si="99"/>
        <v/>
      </c>
      <c r="K645" s="21"/>
      <c r="O645" s="25" t="str">
        <f t="shared" si="100"/>
        <v/>
      </c>
      <c r="P645" s="25" t="str">
        <f t="shared" si="101"/>
        <v/>
      </c>
      <c r="Q645" s="25" t="str">
        <f t="shared" si="102"/>
        <v/>
      </c>
      <c r="R645" s="25" t="str">
        <f>IF(COUNTIF($Q$11:$Q645, $Q645)&gt;1, "", $Q645)</f>
        <v/>
      </c>
      <c r="S645" s="58" t="str">
        <f t="shared" si="103"/>
        <v/>
      </c>
      <c r="T645" s="61" t="str">
        <f t="shared" si="104"/>
        <v/>
      </c>
      <c r="U645" s="58" t="str">
        <f t="shared" si="105"/>
        <v/>
      </c>
      <c r="W645" s="25" t="str">
        <f>IF(OR($P645="", NOT($U645="")), "", IF(COUNTIF($P$11:$P645, $P645)&gt;1, "", "X"))</f>
        <v/>
      </c>
      <c r="X645" s="25" t="str">
        <f t="shared" si="106"/>
        <v/>
      </c>
      <c r="Z645" s="25" t="str">
        <f t="shared" si="107"/>
        <v/>
      </c>
      <c r="AB645" s="25" t="str">
        <f>IF($B645="", "", IF(AND($B645&gt;='Client Report'!$BA$3, $B645&lt;='Client Report'!$BA$4), "X", ""))</f>
        <v/>
      </c>
      <c r="AC645" s="25" t="str">
        <f>IF($O645="", "", IF('Client Report'!$AG$3="", "X", IF(Expenses!$C645='Client Report'!$AG$3, "X", "")))</f>
        <v/>
      </c>
      <c r="AD645" s="66" t="str">
        <f t="shared" si="108"/>
        <v/>
      </c>
      <c r="AE645" s="25" t="str">
        <f>IF($AD645="", "", COUNTIF($AD$11:$AD$2510, "&lt;"&amp;$AD645)+1+COUNTIF($AD$11:$AD645, $AD645)-1)</f>
        <v/>
      </c>
      <c r="AF645" s="25" t="str">
        <f t="shared" si="109"/>
        <v/>
      </c>
    </row>
    <row r="646" spans="1:32" x14ac:dyDescent="0.25">
      <c r="A646" s="21"/>
      <c r="B646" s="80"/>
      <c r="C646" s="81"/>
      <c r="D646" s="82"/>
      <c r="E646" s="83"/>
      <c r="F646" s="83"/>
      <c r="G646" s="84"/>
      <c r="H646" s="85"/>
      <c r="I646" s="21"/>
      <c r="J646" s="39" t="str">
        <f t="shared" si="99"/>
        <v/>
      </c>
      <c r="K646" s="21"/>
      <c r="O646" s="25" t="str">
        <f t="shared" si="100"/>
        <v/>
      </c>
      <c r="P646" s="25" t="str">
        <f t="shared" si="101"/>
        <v/>
      </c>
      <c r="Q646" s="25" t="str">
        <f t="shared" si="102"/>
        <v/>
      </c>
      <c r="R646" s="25" t="str">
        <f>IF(COUNTIF($Q$11:$Q646, $Q646)&gt;1, "", $Q646)</f>
        <v/>
      </c>
      <c r="S646" s="58" t="str">
        <f t="shared" si="103"/>
        <v/>
      </c>
      <c r="T646" s="61" t="str">
        <f t="shared" si="104"/>
        <v/>
      </c>
      <c r="U646" s="58" t="str">
        <f t="shared" si="105"/>
        <v/>
      </c>
      <c r="W646" s="25" t="str">
        <f>IF(OR($P646="", NOT($U646="")), "", IF(COUNTIF($P$11:$P646, $P646)&gt;1, "", "X"))</f>
        <v/>
      </c>
      <c r="X646" s="25" t="str">
        <f t="shared" si="106"/>
        <v/>
      </c>
      <c r="Z646" s="25" t="str">
        <f t="shared" si="107"/>
        <v/>
      </c>
      <c r="AB646" s="25" t="str">
        <f>IF($B646="", "", IF(AND($B646&gt;='Client Report'!$BA$3, $B646&lt;='Client Report'!$BA$4), "X", ""))</f>
        <v/>
      </c>
      <c r="AC646" s="25" t="str">
        <f>IF($O646="", "", IF('Client Report'!$AG$3="", "X", IF(Expenses!$C646='Client Report'!$AG$3, "X", "")))</f>
        <v/>
      </c>
      <c r="AD646" s="66" t="str">
        <f t="shared" si="108"/>
        <v/>
      </c>
      <c r="AE646" s="25" t="str">
        <f>IF($AD646="", "", COUNTIF($AD$11:$AD$2510, "&lt;"&amp;$AD646)+1+COUNTIF($AD$11:$AD646, $AD646)-1)</f>
        <v/>
      </c>
      <c r="AF646" s="25" t="str">
        <f t="shared" si="109"/>
        <v/>
      </c>
    </row>
    <row r="647" spans="1:32" x14ac:dyDescent="0.25">
      <c r="A647" s="21"/>
      <c r="B647" s="80"/>
      <c r="C647" s="81"/>
      <c r="D647" s="82"/>
      <c r="E647" s="83"/>
      <c r="F647" s="83"/>
      <c r="G647" s="84"/>
      <c r="H647" s="85"/>
      <c r="I647" s="21"/>
      <c r="J647" s="39" t="str">
        <f t="shared" si="99"/>
        <v/>
      </c>
      <c r="K647" s="21"/>
      <c r="O647" s="25" t="str">
        <f t="shared" si="100"/>
        <v/>
      </c>
      <c r="P647" s="25" t="str">
        <f t="shared" si="101"/>
        <v/>
      </c>
      <c r="Q647" s="25" t="str">
        <f t="shared" si="102"/>
        <v/>
      </c>
      <c r="R647" s="25" t="str">
        <f>IF(COUNTIF($Q$11:$Q647, $Q647)&gt;1, "", $Q647)</f>
        <v/>
      </c>
      <c r="S647" s="58" t="str">
        <f t="shared" si="103"/>
        <v/>
      </c>
      <c r="T647" s="61" t="str">
        <f t="shared" si="104"/>
        <v/>
      </c>
      <c r="U647" s="58" t="str">
        <f t="shared" si="105"/>
        <v/>
      </c>
      <c r="W647" s="25" t="str">
        <f>IF(OR($P647="", NOT($U647="")), "", IF(COUNTIF($P$11:$P647, $P647)&gt;1, "", "X"))</f>
        <v/>
      </c>
      <c r="X647" s="25" t="str">
        <f t="shared" si="106"/>
        <v/>
      </c>
      <c r="Z647" s="25" t="str">
        <f t="shared" si="107"/>
        <v/>
      </c>
      <c r="AB647" s="25" t="str">
        <f>IF($B647="", "", IF(AND($B647&gt;='Client Report'!$BA$3, $B647&lt;='Client Report'!$BA$4), "X", ""))</f>
        <v/>
      </c>
      <c r="AC647" s="25" t="str">
        <f>IF($O647="", "", IF('Client Report'!$AG$3="", "X", IF(Expenses!$C647='Client Report'!$AG$3, "X", "")))</f>
        <v/>
      </c>
      <c r="AD647" s="66" t="str">
        <f t="shared" si="108"/>
        <v/>
      </c>
      <c r="AE647" s="25" t="str">
        <f>IF($AD647="", "", COUNTIF($AD$11:$AD$2510, "&lt;"&amp;$AD647)+1+COUNTIF($AD$11:$AD647, $AD647)-1)</f>
        <v/>
      </c>
      <c r="AF647" s="25" t="str">
        <f t="shared" si="109"/>
        <v/>
      </c>
    </row>
    <row r="648" spans="1:32" x14ac:dyDescent="0.25">
      <c r="A648" s="21"/>
      <c r="B648" s="80"/>
      <c r="C648" s="81"/>
      <c r="D648" s="82"/>
      <c r="E648" s="83"/>
      <c r="F648" s="83"/>
      <c r="G648" s="84"/>
      <c r="H648" s="85"/>
      <c r="I648" s="21"/>
      <c r="J648" s="39" t="str">
        <f t="shared" si="99"/>
        <v/>
      </c>
      <c r="K648" s="21"/>
      <c r="O648" s="25" t="str">
        <f t="shared" si="100"/>
        <v/>
      </c>
      <c r="P648" s="25" t="str">
        <f t="shared" si="101"/>
        <v/>
      </c>
      <c r="Q648" s="25" t="str">
        <f t="shared" si="102"/>
        <v/>
      </c>
      <c r="R648" s="25" t="str">
        <f>IF(COUNTIF($Q$11:$Q648, $Q648)&gt;1, "", $Q648)</f>
        <v/>
      </c>
      <c r="S648" s="58" t="str">
        <f t="shared" si="103"/>
        <v/>
      </c>
      <c r="T648" s="61" t="str">
        <f t="shared" si="104"/>
        <v/>
      </c>
      <c r="U648" s="58" t="str">
        <f t="shared" si="105"/>
        <v/>
      </c>
      <c r="W648" s="25" t="str">
        <f>IF(OR($P648="", NOT($U648="")), "", IF(COUNTIF($P$11:$P648, $P648)&gt;1, "", "X"))</f>
        <v/>
      </c>
      <c r="X648" s="25" t="str">
        <f t="shared" si="106"/>
        <v/>
      </c>
      <c r="Z648" s="25" t="str">
        <f t="shared" si="107"/>
        <v/>
      </c>
      <c r="AB648" s="25" t="str">
        <f>IF($B648="", "", IF(AND($B648&gt;='Client Report'!$BA$3, $B648&lt;='Client Report'!$BA$4), "X", ""))</f>
        <v/>
      </c>
      <c r="AC648" s="25" t="str">
        <f>IF($O648="", "", IF('Client Report'!$AG$3="", "X", IF(Expenses!$C648='Client Report'!$AG$3, "X", "")))</f>
        <v/>
      </c>
      <c r="AD648" s="66" t="str">
        <f t="shared" si="108"/>
        <v/>
      </c>
      <c r="AE648" s="25" t="str">
        <f>IF($AD648="", "", COUNTIF($AD$11:$AD$2510, "&lt;"&amp;$AD648)+1+COUNTIF($AD$11:$AD648, $AD648)-1)</f>
        <v/>
      </c>
      <c r="AF648" s="25" t="str">
        <f t="shared" si="109"/>
        <v/>
      </c>
    </row>
    <row r="649" spans="1:32" x14ac:dyDescent="0.25">
      <c r="A649" s="21"/>
      <c r="B649" s="80"/>
      <c r="C649" s="81"/>
      <c r="D649" s="82"/>
      <c r="E649" s="83"/>
      <c r="F649" s="83"/>
      <c r="G649" s="84"/>
      <c r="H649" s="85"/>
      <c r="I649" s="21"/>
      <c r="J649" s="39" t="str">
        <f t="shared" si="99"/>
        <v/>
      </c>
      <c r="K649" s="21"/>
      <c r="O649" s="25" t="str">
        <f t="shared" si="100"/>
        <v/>
      </c>
      <c r="P649" s="25" t="str">
        <f t="shared" si="101"/>
        <v/>
      </c>
      <c r="Q649" s="25" t="str">
        <f t="shared" si="102"/>
        <v/>
      </c>
      <c r="R649" s="25" t="str">
        <f>IF(COUNTIF($Q$11:$Q649, $Q649)&gt;1, "", $Q649)</f>
        <v/>
      </c>
      <c r="S649" s="58" t="str">
        <f t="shared" si="103"/>
        <v/>
      </c>
      <c r="T649" s="61" t="str">
        <f t="shared" si="104"/>
        <v/>
      </c>
      <c r="U649" s="58" t="str">
        <f t="shared" si="105"/>
        <v/>
      </c>
      <c r="W649" s="25" t="str">
        <f>IF(OR($P649="", NOT($U649="")), "", IF(COUNTIF($P$11:$P649, $P649)&gt;1, "", "X"))</f>
        <v/>
      </c>
      <c r="X649" s="25" t="str">
        <f t="shared" si="106"/>
        <v/>
      </c>
      <c r="Z649" s="25" t="str">
        <f t="shared" si="107"/>
        <v/>
      </c>
      <c r="AB649" s="25" t="str">
        <f>IF($B649="", "", IF(AND($B649&gt;='Client Report'!$BA$3, $B649&lt;='Client Report'!$BA$4), "X", ""))</f>
        <v/>
      </c>
      <c r="AC649" s="25" t="str">
        <f>IF($O649="", "", IF('Client Report'!$AG$3="", "X", IF(Expenses!$C649='Client Report'!$AG$3, "X", "")))</f>
        <v/>
      </c>
      <c r="AD649" s="66" t="str">
        <f t="shared" si="108"/>
        <v/>
      </c>
      <c r="AE649" s="25" t="str">
        <f>IF($AD649="", "", COUNTIF($AD$11:$AD$2510, "&lt;"&amp;$AD649)+1+COUNTIF($AD$11:$AD649, $AD649)-1)</f>
        <v/>
      </c>
      <c r="AF649" s="25" t="str">
        <f t="shared" si="109"/>
        <v/>
      </c>
    </row>
    <row r="650" spans="1:32" x14ac:dyDescent="0.25">
      <c r="A650" s="21"/>
      <c r="B650" s="80"/>
      <c r="C650" s="81"/>
      <c r="D650" s="82"/>
      <c r="E650" s="83"/>
      <c r="F650" s="83"/>
      <c r="G650" s="84"/>
      <c r="H650" s="85"/>
      <c r="I650" s="21"/>
      <c r="J650" s="39" t="str">
        <f t="shared" si="99"/>
        <v/>
      </c>
      <c r="K650" s="21"/>
      <c r="O650" s="25" t="str">
        <f t="shared" si="100"/>
        <v/>
      </c>
      <c r="P650" s="25" t="str">
        <f t="shared" si="101"/>
        <v/>
      </c>
      <c r="Q650" s="25" t="str">
        <f t="shared" si="102"/>
        <v/>
      </c>
      <c r="R650" s="25" t="str">
        <f>IF(COUNTIF($Q$11:$Q650, $Q650)&gt;1, "", $Q650)</f>
        <v/>
      </c>
      <c r="S650" s="58" t="str">
        <f t="shared" si="103"/>
        <v/>
      </c>
      <c r="T650" s="61" t="str">
        <f t="shared" si="104"/>
        <v/>
      </c>
      <c r="U650" s="58" t="str">
        <f t="shared" si="105"/>
        <v/>
      </c>
      <c r="W650" s="25" t="str">
        <f>IF(OR($P650="", NOT($U650="")), "", IF(COUNTIF($P$11:$P650, $P650)&gt;1, "", "X"))</f>
        <v/>
      </c>
      <c r="X650" s="25" t="str">
        <f t="shared" si="106"/>
        <v/>
      </c>
      <c r="Z650" s="25" t="str">
        <f t="shared" si="107"/>
        <v/>
      </c>
      <c r="AB650" s="25" t="str">
        <f>IF($B650="", "", IF(AND($B650&gt;='Client Report'!$BA$3, $B650&lt;='Client Report'!$BA$4), "X", ""))</f>
        <v/>
      </c>
      <c r="AC650" s="25" t="str">
        <f>IF($O650="", "", IF('Client Report'!$AG$3="", "X", IF(Expenses!$C650='Client Report'!$AG$3, "X", "")))</f>
        <v/>
      </c>
      <c r="AD650" s="66" t="str">
        <f t="shared" si="108"/>
        <v/>
      </c>
      <c r="AE650" s="25" t="str">
        <f>IF($AD650="", "", COUNTIF($AD$11:$AD$2510, "&lt;"&amp;$AD650)+1+COUNTIF($AD$11:$AD650, $AD650)-1)</f>
        <v/>
      </c>
      <c r="AF650" s="25" t="str">
        <f t="shared" si="109"/>
        <v/>
      </c>
    </row>
    <row r="651" spans="1:32" x14ac:dyDescent="0.25">
      <c r="A651" s="21"/>
      <c r="B651" s="80"/>
      <c r="C651" s="81"/>
      <c r="D651" s="82"/>
      <c r="E651" s="83"/>
      <c r="F651" s="83"/>
      <c r="G651" s="84"/>
      <c r="H651" s="85"/>
      <c r="I651" s="21"/>
      <c r="J651" s="39" t="str">
        <f t="shared" si="99"/>
        <v/>
      </c>
      <c r="K651" s="21"/>
      <c r="O651" s="25" t="str">
        <f t="shared" si="100"/>
        <v/>
      </c>
      <c r="P651" s="25" t="str">
        <f t="shared" si="101"/>
        <v/>
      </c>
      <c r="Q651" s="25" t="str">
        <f t="shared" si="102"/>
        <v/>
      </c>
      <c r="R651" s="25" t="str">
        <f>IF(COUNTIF($Q$11:$Q651, $Q651)&gt;1, "", $Q651)</f>
        <v/>
      </c>
      <c r="S651" s="58" t="str">
        <f t="shared" si="103"/>
        <v/>
      </c>
      <c r="T651" s="61" t="str">
        <f t="shared" si="104"/>
        <v/>
      </c>
      <c r="U651" s="58" t="str">
        <f t="shared" si="105"/>
        <v/>
      </c>
      <c r="W651" s="25" t="str">
        <f>IF(OR($P651="", NOT($U651="")), "", IF(COUNTIF($P$11:$P651, $P651)&gt;1, "", "X"))</f>
        <v/>
      </c>
      <c r="X651" s="25" t="str">
        <f t="shared" si="106"/>
        <v/>
      </c>
      <c r="Z651" s="25" t="str">
        <f t="shared" si="107"/>
        <v/>
      </c>
      <c r="AB651" s="25" t="str">
        <f>IF($B651="", "", IF(AND($B651&gt;='Client Report'!$BA$3, $B651&lt;='Client Report'!$BA$4), "X", ""))</f>
        <v/>
      </c>
      <c r="AC651" s="25" t="str">
        <f>IF($O651="", "", IF('Client Report'!$AG$3="", "X", IF(Expenses!$C651='Client Report'!$AG$3, "X", "")))</f>
        <v/>
      </c>
      <c r="AD651" s="66" t="str">
        <f t="shared" si="108"/>
        <v/>
      </c>
      <c r="AE651" s="25" t="str">
        <f>IF($AD651="", "", COUNTIF($AD$11:$AD$2510, "&lt;"&amp;$AD651)+1+COUNTIF($AD$11:$AD651, $AD651)-1)</f>
        <v/>
      </c>
      <c r="AF651" s="25" t="str">
        <f t="shared" si="109"/>
        <v/>
      </c>
    </row>
    <row r="652" spans="1:32" x14ac:dyDescent="0.25">
      <c r="A652" s="21"/>
      <c r="B652" s="80"/>
      <c r="C652" s="81"/>
      <c r="D652" s="82"/>
      <c r="E652" s="83"/>
      <c r="F652" s="83"/>
      <c r="G652" s="84"/>
      <c r="H652" s="85"/>
      <c r="I652" s="21"/>
      <c r="J652" s="39" t="str">
        <f t="shared" ref="J652:J715" si="110">IFERROR(IF($G652="", "", IF($F652="", $G652, ROUND($G652*$U652, 2))), "")</f>
        <v/>
      </c>
      <c r="K652" s="21"/>
      <c r="O652" s="25" t="str">
        <f t="shared" ref="O652:O715" si="111">IF(COUNTIF($B652:$H652, "")&lt;7, "X", "")</f>
        <v/>
      </c>
      <c r="P652" s="25" t="str">
        <f t="shared" ref="P652:P715" si="112">IF(AND(NOT($B652=""), NOT($F652="")), _xlfn.CONCAT($B652, " - ", $F652), "")</f>
        <v/>
      </c>
      <c r="Q652" s="25" t="str">
        <f t="shared" ref="Q652:Q715" si="113">IF(AND(NOT($B652=""), NOT($F652=""), NOT($H652="")), _xlfn.CONCAT($B652, " - ", $F652), "")</f>
        <v/>
      </c>
      <c r="R652" s="25" t="str">
        <f>IF(COUNTIF($Q$11:$Q652, $Q652)&gt;1, "", $Q652)</f>
        <v/>
      </c>
      <c r="S652" s="58" t="str">
        <f t="shared" ref="S652:S715" si="114">IF($R652="", "", $H652)</f>
        <v/>
      </c>
      <c r="T652" s="61" t="str">
        <f t="shared" ref="T652:T715" si="115">IF(P652="", "", IFERROR(INDEX($S$11:$S$2510, MATCH($P652, $R$11:$R$2510, 0)), ""))</f>
        <v/>
      </c>
      <c r="U652" s="58" t="str">
        <f t="shared" ref="U652:U715" si="116">IF($P652="", "", IF($H652="", $T652, $H652))</f>
        <v/>
      </c>
      <c r="W652" s="25" t="str">
        <f>IF(OR($P652="", NOT($U652="")), "", IF(COUNTIF($P$11:$P652, $P652)&gt;1, "", "X"))</f>
        <v/>
      </c>
      <c r="X652" s="25" t="str">
        <f t="shared" ref="X652:X715" si="117">IF(T652=U652, "", "X")</f>
        <v/>
      </c>
      <c r="Z652" s="25" t="str">
        <f t="shared" ref="Z652:Z715" si="118">IF(OR($B652="", $C652=""), "", _xlfn.CONCAT($C652, " - ", TEXT($B652, "mmm yyyy")))</f>
        <v/>
      </c>
      <c r="AB652" s="25" t="str">
        <f>IF($B652="", "", IF(AND($B652&gt;='Client Report'!$BA$3, $B652&lt;='Client Report'!$BA$4), "X", ""))</f>
        <v/>
      </c>
      <c r="AC652" s="25" t="str">
        <f>IF($O652="", "", IF('Client Report'!$AG$3="", "X", IF(Expenses!$C652='Client Report'!$AG$3, "X", "")))</f>
        <v/>
      </c>
      <c r="AD652" s="66" t="str">
        <f t="shared" ref="AD652:AD715" si="119">IF(OR($AB652="", $AC652=""), "", $B652)</f>
        <v/>
      </c>
      <c r="AE652" s="25" t="str">
        <f>IF($AD652="", "", COUNTIF($AD$11:$AD$2510, "&lt;"&amp;$AD652)+1+COUNTIF($AD$11:$AD652, $AD652)-1)</f>
        <v/>
      </c>
      <c r="AF652" s="25" t="str">
        <f t="shared" ref="AF652:AF715" si="120">IF($AE652="", "", "X")</f>
        <v/>
      </c>
    </row>
    <row r="653" spans="1:32" x14ac:dyDescent="0.25">
      <c r="A653" s="21"/>
      <c r="B653" s="80"/>
      <c r="C653" s="81"/>
      <c r="D653" s="82"/>
      <c r="E653" s="83"/>
      <c r="F653" s="83"/>
      <c r="G653" s="84"/>
      <c r="H653" s="85"/>
      <c r="I653" s="21"/>
      <c r="J653" s="39" t="str">
        <f t="shared" si="110"/>
        <v/>
      </c>
      <c r="K653" s="21"/>
      <c r="O653" s="25" t="str">
        <f t="shared" si="111"/>
        <v/>
      </c>
      <c r="P653" s="25" t="str">
        <f t="shared" si="112"/>
        <v/>
      </c>
      <c r="Q653" s="25" t="str">
        <f t="shared" si="113"/>
        <v/>
      </c>
      <c r="R653" s="25" t="str">
        <f>IF(COUNTIF($Q$11:$Q653, $Q653)&gt;1, "", $Q653)</f>
        <v/>
      </c>
      <c r="S653" s="58" t="str">
        <f t="shared" si="114"/>
        <v/>
      </c>
      <c r="T653" s="61" t="str">
        <f t="shared" si="115"/>
        <v/>
      </c>
      <c r="U653" s="58" t="str">
        <f t="shared" si="116"/>
        <v/>
      </c>
      <c r="W653" s="25" t="str">
        <f>IF(OR($P653="", NOT($U653="")), "", IF(COUNTIF($P$11:$P653, $P653)&gt;1, "", "X"))</f>
        <v/>
      </c>
      <c r="X653" s="25" t="str">
        <f t="shared" si="117"/>
        <v/>
      </c>
      <c r="Z653" s="25" t="str">
        <f t="shared" si="118"/>
        <v/>
      </c>
      <c r="AB653" s="25" t="str">
        <f>IF($B653="", "", IF(AND($B653&gt;='Client Report'!$BA$3, $B653&lt;='Client Report'!$BA$4), "X", ""))</f>
        <v/>
      </c>
      <c r="AC653" s="25" t="str">
        <f>IF($O653="", "", IF('Client Report'!$AG$3="", "X", IF(Expenses!$C653='Client Report'!$AG$3, "X", "")))</f>
        <v/>
      </c>
      <c r="AD653" s="66" t="str">
        <f t="shared" si="119"/>
        <v/>
      </c>
      <c r="AE653" s="25" t="str">
        <f>IF($AD653="", "", COUNTIF($AD$11:$AD$2510, "&lt;"&amp;$AD653)+1+COUNTIF($AD$11:$AD653, $AD653)-1)</f>
        <v/>
      </c>
      <c r="AF653" s="25" t="str">
        <f t="shared" si="120"/>
        <v/>
      </c>
    </row>
    <row r="654" spans="1:32" x14ac:dyDescent="0.25">
      <c r="A654" s="21"/>
      <c r="B654" s="80"/>
      <c r="C654" s="81"/>
      <c r="D654" s="82"/>
      <c r="E654" s="83"/>
      <c r="F654" s="83"/>
      <c r="G654" s="84"/>
      <c r="H654" s="85"/>
      <c r="I654" s="21"/>
      <c r="J654" s="39" t="str">
        <f t="shared" si="110"/>
        <v/>
      </c>
      <c r="K654" s="21"/>
      <c r="O654" s="25" t="str">
        <f t="shared" si="111"/>
        <v/>
      </c>
      <c r="P654" s="25" t="str">
        <f t="shared" si="112"/>
        <v/>
      </c>
      <c r="Q654" s="25" t="str">
        <f t="shared" si="113"/>
        <v/>
      </c>
      <c r="R654" s="25" t="str">
        <f>IF(COUNTIF($Q$11:$Q654, $Q654)&gt;1, "", $Q654)</f>
        <v/>
      </c>
      <c r="S654" s="58" t="str">
        <f t="shared" si="114"/>
        <v/>
      </c>
      <c r="T654" s="61" t="str">
        <f t="shared" si="115"/>
        <v/>
      </c>
      <c r="U654" s="58" t="str">
        <f t="shared" si="116"/>
        <v/>
      </c>
      <c r="W654" s="25" t="str">
        <f>IF(OR($P654="", NOT($U654="")), "", IF(COUNTIF($P$11:$P654, $P654)&gt;1, "", "X"))</f>
        <v/>
      </c>
      <c r="X654" s="25" t="str">
        <f t="shared" si="117"/>
        <v/>
      </c>
      <c r="Z654" s="25" t="str">
        <f t="shared" si="118"/>
        <v/>
      </c>
      <c r="AB654" s="25" t="str">
        <f>IF($B654="", "", IF(AND($B654&gt;='Client Report'!$BA$3, $B654&lt;='Client Report'!$BA$4), "X", ""))</f>
        <v/>
      </c>
      <c r="AC654" s="25" t="str">
        <f>IF($O654="", "", IF('Client Report'!$AG$3="", "X", IF(Expenses!$C654='Client Report'!$AG$3, "X", "")))</f>
        <v/>
      </c>
      <c r="AD654" s="66" t="str">
        <f t="shared" si="119"/>
        <v/>
      </c>
      <c r="AE654" s="25" t="str">
        <f>IF($AD654="", "", COUNTIF($AD$11:$AD$2510, "&lt;"&amp;$AD654)+1+COUNTIF($AD$11:$AD654, $AD654)-1)</f>
        <v/>
      </c>
      <c r="AF654" s="25" t="str">
        <f t="shared" si="120"/>
        <v/>
      </c>
    </row>
    <row r="655" spans="1:32" x14ac:dyDescent="0.25">
      <c r="A655" s="21"/>
      <c r="B655" s="80"/>
      <c r="C655" s="81"/>
      <c r="D655" s="82"/>
      <c r="E655" s="83"/>
      <c r="F655" s="83"/>
      <c r="G655" s="84"/>
      <c r="H655" s="85"/>
      <c r="I655" s="21"/>
      <c r="J655" s="39" t="str">
        <f t="shared" si="110"/>
        <v/>
      </c>
      <c r="K655" s="21"/>
      <c r="O655" s="25" t="str">
        <f t="shared" si="111"/>
        <v/>
      </c>
      <c r="P655" s="25" t="str">
        <f t="shared" si="112"/>
        <v/>
      </c>
      <c r="Q655" s="25" t="str">
        <f t="shared" si="113"/>
        <v/>
      </c>
      <c r="R655" s="25" t="str">
        <f>IF(COUNTIF($Q$11:$Q655, $Q655)&gt;1, "", $Q655)</f>
        <v/>
      </c>
      <c r="S655" s="58" t="str">
        <f t="shared" si="114"/>
        <v/>
      </c>
      <c r="T655" s="61" t="str">
        <f t="shared" si="115"/>
        <v/>
      </c>
      <c r="U655" s="58" t="str">
        <f t="shared" si="116"/>
        <v/>
      </c>
      <c r="W655" s="25" t="str">
        <f>IF(OR($P655="", NOT($U655="")), "", IF(COUNTIF($P$11:$P655, $P655)&gt;1, "", "X"))</f>
        <v/>
      </c>
      <c r="X655" s="25" t="str">
        <f t="shared" si="117"/>
        <v/>
      </c>
      <c r="Z655" s="25" t="str">
        <f t="shared" si="118"/>
        <v/>
      </c>
      <c r="AB655" s="25" t="str">
        <f>IF($B655="", "", IF(AND($B655&gt;='Client Report'!$BA$3, $B655&lt;='Client Report'!$BA$4), "X", ""))</f>
        <v/>
      </c>
      <c r="AC655" s="25" t="str">
        <f>IF($O655="", "", IF('Client Report'!$AG$3="", "X", IF(Expenses!$C655='Client Report'!$AG$3, "X", "")))</f>
        <v/>
      </c>
      <c r="AD655" s="66" t="str">
        <f t="shared" si="119"/>
        <v/>
      </c>
      <c r="AE655" s="25" t="str">
        <f>IF($AD655="", "", COUNTIF($AD$11:$AD$2510, "&lt;"&amp;$AD655)+1+COUNTIF($AD$11:$AD655, $AD655)-1)</f>
        <v/>
      </c>
      <c r="AF655" s="25" t="str">
        <f t="shared" si="120"/>
        <v/>
      </c>
    </row>
    <row r="656" spans="1:32" x14ac:dyDescent="0.25">
      <c r="A656" s="21"/>
      <c r="B656" s="80"/>
      <c r="C656" s="81"/>
      <c r="D656" s="82"/>
      <c r="E656" s="83"/>
      <c r="F656" s="83"/>
      <c r="G656" s="84"/>
      <c r="H656" s="85"/>
      <c r="I656" s="21"/>
      <c r="J656" s="39" t="str">
        <f t="shared" si="110"/>
        <v/>
      </c>
      <c r="K656" s="21"/>
      <c r="O656" s="25" t="str">
        <f t="shared" si="111"/>
        <v/>
      </c>
      <c r="P656" s="25" t="str">
        <f t="shared" si="112"/>
        <v/>
      </c>
      <c r="Q656" s="25" t="str">
        <f t="shared" si="113"/>
        <v/>
      </c>
      <c r="R656" s="25" t="str">
        <f>IF(COUNTIF($Q$11:$Q656, $Q656)&gt;1, "", $Q656)</f>
        <v/>
      </c>
      <c r="S656" s="58" t="str">
        <f t="shared" si="114"/>
        <v/>
      </c>
      <c r="T656" s="61" t="str">
        <f t="shared" si="115"/>
        <v/>
      </c>
      <c r="U656" s="58" t="str">
        <f t="shared" si="116"/>
        <v/>
      </c>
      <c r="W656" s="25" t="str">
        <f>IF(OR($P656="", NOT($U656="")), "", IF(COUNTIF($P$11:$P656, $P656)&gt;1, "", "X"))</f>
        <v/>
      </c>
      <c r="X656" s="25" t="str">
        <f t="shared" si="117"/>
        <v/>
      </c>
      <c r="Z656" s="25" t="str">
        <f t="shared" si="118"/>
        <v/>
      </c>
      <c r="AB656" s="25" t="str">
        <f>IF($B656="", "", IF(AND($B656&gt;='Client Report'!$BA$3, $B656&lt;='Client Report'!$BA$4), "X", ""))</f>
        <v/>
      </c>
      <c r="AC656" s="25" t="str">
        <f>IF($O656="", "", IF('Client Report'!$AG$3="", "X", IF(Expenses!$C656='Client Report'!$AG$3, "X", "")))</f>
        <v/>
      </c>
      <c r="AD656" s="66" t="str">
        <f t="shared" si="119"/>
        <v/>
      </c>
      <c r="AE656" s="25" t="str">
        <f>IF($AD656="", "", COUNTIF($AD$11:$AD$2510, "&lt;"&amp;$AD656)+1+COUNTIF($AD$11:$AD656, $AD656)-1)</f>
        <v/>
      </c>
      <c r="AF656" s="25" t="str">
        <f t="shared" si="120"/>
        <v/>
      </c>
    </row>
    <row r="657" spans="1:32" x14ac:dyDescent="0.25">
      <c r="A657" s="21"/>
      <c r="B657" s="80"/>
      <c r="C657" s="81"/>
      <c r="D657" s="82"/>
      <c r="E657" s="83"/>
      <c r="F657" s="83"/>
      <c r="G657" s="84"/>
      <c r="H657" s="85"/>
      <c r="I657" s="21"/>
      <c r="J657" s="39" t="str">
        <f t="shared" si="110"/>
        <v/>
      </c>
      <c r="K657" s="21"/>
      <c r="O657" s="25" t="str">
        <f t="shared" si="111"/>
        <v/>
      </c>
      <c r="P657" s="25" t="str">
        <f t="shared" si="112"/>
        <v/>
      </c>
      <c r="Q657" s="25" t="str">
        <f t="shared" si="113"/>
        <v/>
      </c>
      <c r="R657" s="25" t="str">
        <f>IF(COUNTIF($Q$11:$Q657, $Q657)&gt;1, "", $Q657)</f>
        <v/>
      </c>
      <c r="S657" s="58" t="str">
        <f t="shared" si="114"/>
        <v/>
      </c>
      <c r="T657" s="61" t="str">
        <f t="shared" si="115"/>
        <v/>
      </c>
      <c r="U657" s="58" t="str">
        <f t="shared" si="116"/>
        <v/>
      </c>
      <c r="W657" s="25" t="str">
        <f>IF(OR($P657="", NOT($U657="")), "", IF(COUNTIF($P$11:$P657, $P657)&gt;1, "", "X"))</f>
        <v/>
      </c>
      <c r="X657" s="25" t="str">
        <f t="shared" si="117"/>
        <v/>
      </c>
      <c r="Z657" s="25" t="str">
        <f t="shared" si="118"/>
        <v/>
      </c>
      <c r="AB657" s="25" t="str">
        <f>IF($B657="", "", IF(AND($B657&gt;='Client Report'!$BA$3, $B657&lt;='Client Report'!$BA$4), "X", ""))</f>
        <v/>
      </c>
      <c r="AC657" s="25" t="str">
        <f>IF($O657="", "", IF('Client Report'!$AG$3="", "X", IF(Expenses!$C657='Client Report'!$AG$3, "X", "")))</f>
        <v/>
      </c>
      <c r="AD657" s="66" t="str">
        <f t="shared" si="119"/>
        <v/>
      </c>
      <c r="AE657" s="25" t="str">
        <f>IF($AD657="", "", COUNTIF($AD$11:$AD$2510, "&lt;"&amp;$AD657)+1+COUNTIF($AD$11:$AD657, $AD657)-1)</f>
        <v/>
      </c>
      <c r="AF657" s="25" t="str">
        <f t="shared" si="120"/>
        <v/>
      </c>
    </row>
    <row r="658" spans="1:32" x14ac:dyDescent="0.25">
      <c r="A658" s="21"/>
      <c r="B658" s="80"/>
      <c r="C658" s="81"/>
      <c r="D658" s="82"/>
      <c r="E658" s="83"/>
      <c r="F658" s="83"/>
      <c r="G658" s="84"/>
      <c r="H658" s="85"/>
      <c r="I658" s="21"/>
      <c r="J658" s="39" t="str">
        <f t="shared" si="110"/>
        <v/>
      </c>
      <c r="K658" s="21"/>
      <c r="O658" s="25" t="str">
        <f t="shared" si="111"/>
        <v/>
      </c>
      <c r="P658" s="25" t="str">
        <f t="shared" si="112"/>
        <v/>
      </c>
      <c r="Q658" s="25" t="str">
        <f t="shared" si="113"/>
        <v/>
      </c>
      <c r="R658" s="25" t="str">
        <f>IF(COUNTIF($Q$11:$Q658, $Q658)&gt;1, "", $Q658)</f>
        <v/>
      </c>
      <c r="S658" s="58" t="str">
        <f t="shared" si="114"/>
        <v/>
      </c>
      <c r="T658" s="61" t="str">
        <f t="shared" si="115"/>
        <v/>
      </c>
      <c r="U658" s="58" t="str">
        <f t="shared" si="116"/>
        <v/>
      </c>
      <c r="W658" s="25" t="str">
        <f>IF(OR($P658="", NOT($U658="")), "", IF(COUNTIF($P$11:$P658, $P658)&gt;1, "", "X"))</f>
        <v/>
      </c>
      <c r="X658" s="25" t="str">
        <f t="shared" si="117"/>
        <v/>
      </c>
      <c r="Z658" s="25" t="str">
        <f t="shared" si="118"/>
        <v/>
      </c>
      <c r="AB658" s="25" t="str">
        <f>IF($B658="", "", IF(AND($B658&gt;='Client Report'!$BA$3, $B658&lt;='Client Report'!$BA$4), "X", ""))</f>
        <v/>
      </c>
      <c r="AC658" s="25" t="str">
        <f>IF($O658="", "", IF('Client Report'!$AG$3="", "X", IF(Expenses!$C658='Client Report'!$AG$3, "X", "")))</f>
        <v/>
      </c>
      <c r="AD658" s="66" t="str">
        <f t="shared" si="119"/>
        <v/>
      </c>
      <c r="AE658" s="25" t="str">
        <f>IF($AD658="", "", COUNTIF($AD$11:$AD$2510, "&lt;"&amp;$AD658)+1+COUNTIF($AD$11:$AD658, $AD658)-1)</f>
        <v/>
      </c>
      <c r="AF658" s="25" t="str">
        <f t="shared" si="120"/>
        <v/>
      </c>
    </row>
    <row r="659" spans="1:32" x14ac:dyDescent="0.25">
      <c r="A659" s="21"/>
      <c r="B659" s="80"/>
      <c r="C659" s="81"/>
      <c r="D659" s="82"/>
      <c r="E659" s="83"/>
      <c r="F659" s="83"/>
      <c r="G659" s="84"/>
      <c r="H659" s="85"/>
      <c r="I659" s="21"/>
      <c r="J659" s="39" t="str">
        <f t="shared" si="110"/>
        <v/>
      </c>
      <c r="K659" s="21"/>
      <c r="O659" s="25" t="str">
        <f t="shared" si="111"/>
        <v/>
      </c>
      <c r="P659" s="25" t="str">
        <f t="shared" si="112"/>
        <v/>
      </c>
      <c r="Q659" s="25" t="str">
        <f t="shared" si="113"/>
        <v/>
      </c>
      <c r="R659" s="25" t="str">
        <f>IF(COUNTIF($Q$11:$Q659, $Q659)&gt;1, "", $Q659)</f>
        <v/>
      </c>
      <c r="S659" s="58" t="str">
        <f t="shared" si="114"/>
        <v/>
      </c>
      <c r="T659" s="61" t="str">
        <f t="shared" si="115"/>
        <v/>
      </c>
      <c r="U659" s="58" t="str">
        <f t="shared" si="116"/>
        <v/>
      </c>
      <c r="W659" s="25" t="str">
        <f>IF(OR($P659="", NOT($U659="")), "", IF(COUNTIF($P$11:$P659, $P659)&gt;1, "", "X"))</f>
        <v/>
      </c>
      <c r="X659" s="25" t="str">
        <f t="shared" si="117"/>
        <v/>
      </c>
      <c r="Z659" s="25" t="str">
        <f t="shared" si="118"/>
        <v/>
      </c>
      <c r="AB659" s="25" t="str">
        <f>IF($B659="", "", IF(AND($B659&gt;='Client Report'!$BA$3, $B659&lt;='Client Report'!$BA$4), "X", ""))</f>
        <v/>
      </c>
      <c r="AC659" s="25" t="str">
        <f>IF($O659="", "", IF('Client Report'!$AG$3="", "X", IF(Expenses!$C659='Client Report'!$AG$3, "X", "")))</f>
        <v/>
      </c>
      <c r="AD659" s="66" t="str">
        <f t="shared" si="119"/>
        <v/>
      </c>
      <c r="AE659" s="25" t="str">
        <f>IF($AD659="", "", COUNTIF($AD$11:$AD$2510, "&lt;"&amp;$AD659)+1+COUNTIF($AD$11:$AD659, $AD659)-1)</f>
        <v/>
      </c>
      <c r="AF659" s="25" t="str">
        <f t="shared" si="120"/>
        <v/>
      </c>
    </row>
    <row r="660" spans="1:32" x14ac:dyDescent="0.25">
      <c r="A660" s="21"/>
      <c r="B660" s="80"/>
      <c r="C660" s="81"/>
      <c r="D660" s="82"/>
      <c r="E660" s="83"/>
      <c r="F660" s="83"/>
      <c r="G660" s="84"/>
      <c r="H660" s="85"/>
      <c r="I660" s="21"/>
      <c r="J660" s="39" t="str">
        <f t="shared" si="110"/>
        <v/>
      </c>
      <c r="K660" s="21"/>
      <c r="O660" s="25" t="str">
        <f t="shared" si="111"/>
        <v/>
      </c>
      <c r="P660" s="25" t="str">
        <f t="shared" si="112"/>
        <v/>
      </c>
      <c r="Q660" s="25" t="str">
        <f t="shared" si="113"/>
        <v/>
      </c>
      <c r="R660" s="25" t="str">
        <f>IF(COUNTIF($Q$11:$Q660, $Q660)&gt;1, "", $Q660)</f>
        <v/>
      </c>
      <c r="S660" s="58" t="str">
        <f t="shared" si="114"/>
        <v/>
      </c>
      <c r="T660" s="61" t="str">
        <f t="shared" si="115"/>
        <v/>
      </c>
      <c r="U660" s="58" t="str">
        <f t="shared" si="116"/>
        <v/>
      </c>
      <c r="W660" s="25" t="str">
        <f>IF(OR($P660="", NOT($U660="")), "", IF(COUNTIF($P$11:$P660, $P660)&gt;1, "", "X"))</f>
        <v/>
      </c>
      <c r="X660" s="25" t="str">
        <f t="shared" si="117"/>
        <v/>
      </c>
      <c r="Z660" s="25" t="str">
        <f t="shared" si="118"/>
        <v/>
      </c>
      <c r="AB660" s="25" t="str">
        <f>IF($B660="", "", IF(AND($B660&gt;='Client Report'!$BA$3, $B660&lt;='Client Report'!$BA$4), "X", ""))</f>
        <v/>
      </c>
      <c r="AC660" s="25" t="str">
        <f>IF($O660="", "", IF('Client Report'!$AG$3="", "X", IF(Expenses!$C660='Client Report'!$AG$3, "X", "")))</f>
        <v/>
      </c>
      <c r="AD660" s="66" t="str">
        <f t="shared" si="119"/>
        <v/>
      </c>
      <c r="AE660" s="25" t="str">
        <f>IF($AD660="", "", COUNTIF($AD$11:$AD$2510, "&lt;"&amp;$AD660)+1+COUNTIF($AD$11:$AD660, $AD660)-1)</f>
        <v/>
      </c>
      <c r="AF660" s="25" t="str">
        <f t="shared" si="120"/>
        <v/>
      </c>
    </row>
    <row r="661" spans="1:32" x14ac:dyDescent="0.25">
      <c r="A661" s="21"/>
      <c r="B661" s="80"/>
      <c r="C661" s="81"/>
      <c r="D661" s="82"/>
      <c r="E661" s="83"/>
      <c r="F661" s="83"/>
      <c r="G661" s="84"/>
      <c r="H661" s="85"/>
      <c r="I661" s="21"/>
      <c r="J661" s="39" t="str">
        <f t="shared" si="110"/>
        <v/>
      </c>
      <c r="K661" s="21"/>
      <c r="O661" s="25" t="str">
        <f t="shared" si="111"/>
        <v/>
      </c>
      <c r="P661" s="25" t="str">
        <f t="shared" si="112"/>
        <v/>
      </c>
      <c r="Q661" s="25" t="str">
        <f t="shared" si="113"/>
        <v/>
      </c>
      <c r="R661" s="25" t="str">
        <f>IF(COUNTIF($Q$11:$Q661, $Q661)&gt;1, "", $Q661)</f>
        <v/>
      </c>
      <c r="S661" s="58" t="str">
        <f t="shared" si="114"/>
        <v/>
      </c>
      <c r="T661" s="61" t="str">
        <f t="shared" si="115"/>
        <v/>
      </c>
      <c r="U661" s="58" t="str">
        <f t="shared" si="116"/>
        <v/>
      </c>
      <c r="W661" s="25" t="str">
        <f>IF(OR($P661="", NOT($U661="")), "", IF(COUNTIF($P$11:$P661, $P661)&gt;1, "", "X"))</f>
        <v/>
      </c>
      <c r="X661" s="25" t="str">
        <f t="shared" si="117"/>
        <v/>
      </c>
      <c r="Z661" s="25" t="str">
        <f t="shared" si="118"/>
        <v/>
      </c>
      <c r="AB661" s="25" t="str">
        <f>IF($B661="", "", IF(AND($B661&gt;='Client Report'!$BA$3, $B661&lt;='Client Report'!$BA$4), "X", ""))</f>
        <v/>
      </c>
      <c r="AC661" s="25" t="str">
        <f>IF($O661="", "", IF('Client Report'!$AG$3="", "X", IF(Expenses!$C661='Client Report'!$AG$3, "X", "")))</f>
        <v/>
      </c>
      <c r="AD661" s="66" t="str">
        <f t="shared" si="119"/>
        <v/>
      </c>
      <c r="AE661" s="25" t="str">
        <f>IF($AD661="", "", COUNTIF($AD$11:$AD$2510, "&lt;"&amp;$AD661)+1+COUNTIF($AD$11:$AD661, $AD661)-1)</f>
        <v/>
      </c>
      <c r="AF661" s="25" t="str">
        <f t="shared" si="120"/>
        <v/>
      </c>
    </row>
    <row r="662" spans="1:32" x14ac:dyDescent="0.25">
      <c r="A662" s="21"/>
      <c r="B662" s="80"/>
      <c r="C662" s="81"/>
      <c r="D662" s="82"/>
      <c r="E662" s="83"/>
      <c r="F662" s="83"/>
      <c r="G662" s="84"/>
      <c r="H662" s="85"/>
      <c r="I662" s="21"/>
      <c r="J662" s="39" t="str">
        <f t="shared" si="110"/>
        <v/>
      </c>
      <c r="K662" s="21"/>
      <c r="O662" s="25" t="str">
        <f t="shared" si="111"/>
        <v/>
      </c>
      <c r="P662" s="25" t="str">
        <f t="shared" si="112"/>
        <v/>
      </c>
      <c r="Q662" s="25" t="str">
        <f t="shared" si="113"/>
        <v/>
      </c>
      <c r="R662" s="25" t="str">
        <f>IF(COUNTIF($Q$11:$Q662, $Q662)&gt;1, "", $Q662)</f>
        <v/>
      </c>
      <c r="S662" s="58" t="str">
        <f t="shared" si="114"/>
        <v/>
      </c>
      <c r="T662" s="61" t="str">
        <f t="shared" si="115"/>
        <v/>
      </c>
      <c r="U662" s="58" t="str">
        <f t="shared" si="116"/>
        <v/>
      </c>
      <c r="W662" s="25" t="str">
        <f>IF(OR($P662="", NOT($U662="")), "", IF(COUNTIF($P$11:$P662, $P662)&gt;1, "", "X"))</f>
        <v/>
      </c>
      <c r="X662" s="25" t="str">
        <f t="shared" si="117"/>
        <v/>
      </c>
      <c r="Z662" s="25" t="str">
        <f t="shared" si="118"/>
        <v/>
      </c>
      <c r="AB662" s="25" t="str">
        <f>IF($B662="", "", IF(AND($B662&gt;='Client Report'!$BA$3, $B662&lt;='Client Report'!$BA$4), "X", ""))</f>
        <v/>
      </c>
      <c r="AC662" s="25" t="str">
        <f>IF($O662="", "", IF('Client Report'!$AG$3="", "X", IF(Expenses!$C662='Client Report'!$AG$3, "X", "")))</f>
        <v/>
      </c>
      <c r="AD662" s="66" t="str">
        <f t="shared" si="119"/>
        <v/>
      </c>
      <c r="AE662" s="25" t="str">
        <f>IF($AD662="", "", COUNTIF($AD$11:$AD$2510, "&lt;"&amp;$AD662)+1+COUNTIF($AD$11:$AD662, $AD662)-1)</f>
        <v/>
      </c>
      <c r="AF662" s="25" t="str">
        <f t="shared" si="120"/>
        <v/>
      </c>
    </row>
    <row r="663" spans="1:32" x14ac:dyDescent="0.25">
      <c r="A663" s="21"/>
      <c r="B663" s="80"/>
      <c r="C663" s="81"/>
      <c r="D663" s="82"/>
      <c r="E663" s="83"/>
      <c r="F663" s="83"/>
      <c r="G663" s="84"/>
      <c r="H663" s="85"/>
      <c r="I663" s="21"/>
      <c r="J663" s="39" t="str">
        <f t="shared" si="110"/>
        <v/>
      </c>
      <c r="K663" s="21"/>
      <c r="O663" s="25" t="str">
        <f t="shared" si="111"/>
        <v/>
      </c>
      <c r="P663" s="25" t="str">
        <f t="shared" si="112"/>
        <v/>
      </c>
      <c r="Q663" s="25" t="str">
        <f t="shared" si="113"/>
        <v/>
      </c>
      <c r="R663" s="25" t="str">
        <f>IF(COUNTIF($Q$11:$Q663, $Q663)&gt;1, "", $Q663)</f>
        <v/>
      </c>
      <c r="S663" s="58" t="str">
        <f t="shared" si="114"/>
        <v/>
      </c>
      <c r="T663" s="61" t="str">
        <f t="shared" si="115"/>
        <v/>
      </c>
      <c r="U663" s="58" t="str">
        <f t="shared" si="116"/>
        <v/>
      </c>
      <c r="W663" s="25" t="str">
        <f>IF(OR($P663="", NOT($U663="")), "", IF(COUNTIF($P$11:$P663, $P663)&gt;1, "", "X"))</f>
        <v/>
      </c>
      <c r="X663" s="25" t="str">
        <f t="shared" si="117"/>
        <v/>
      </c>
      <c r="Z663" s="25" t="str">
        <f t="shared" si="118"/>
        <v/>
      </c>
      <c r="AB663" s="25" t="str">
        <f>IF($B663="", "", IF(AND($B663&gt;='Client Report'!$BA$3, $B663&lt;='Client Report'!$BA$4), "X", ""))</f>
        <v/>
      </c>
      <c r="AC663" s="25" t="str">
        <f>IF($O663="", "", IF('Client Report'!$AG$3="", "X", IF(Expenses!$C663='Client Report'!$AG$3, "X", "")))</f>
        <v/>
      </c>
      <c r="AD663" s="66" t="str">
        <f t="shared" si="119"/>
        <v/>
      </c>
      <c r="AE663" s="25" t="str">
        <f>IF($AD663="", "", COUNTIF($AD$11:$AD$2510, "&lt;"&amp;$AD663)+1+COUNTIF($AD$11:$AD663, $AD663)-1)</f>
        <v/>
      </c>
      <c r="AF663" s="25" t="str">
        <f t="shared" si="120"/>
        <v/>
      </c>
    </row>
    <row r="664" spans="1:32" x14ac:dyDescent="0.25">
      <c r="A664" s="21"/>
      <c r="B664" s="80"/>
      <c r="C664" s="81"/>
      <c r="D664" s="82"/>
      <c r="E664" s="83"/>
      <c r="F664" s="83"/>
      <c r="G664" s="84"/>
      <c r="H664" s="85"/>
      <c r="I664" s="21"/>
      <c r="J664" s="39" t="str">
        <f t="shared" si="110"/>
        <v/>
      </c>
      <c r="K664" s="21"/>
      <c r="O664" s="25" t="str">
        <f t="shared" si="111"/>
        <v/>
      </c>
      <c r="P664" s="25" t="str">
        <f t="shared" si="112"/>
        <v/>
      </c>
      <c r="Q664" s="25" t="str">
        <f t="shared" si="113"/>
        <v/>
      </c>
      <c r="R664" s="25" t="str">
        <f>IF(COUNTIF($Q$11:$Q664, $Q664)&gt;1, "", $Q664)</f>
        <v/>
      </c>
      <c r="S664" s="58" t="str">
        <f t="shared" si="114"/>
        <v/>
      </c>
      <c r="T664" s="61" t="str">
        <f t="shared" si="115"/>
        <v/>
      </c>
      <c r="U664" s="58" t="str">
        <f t="shared" si="116"/>
        <v/>
      </c>
      <c r="W664" s="25" t="str">
        <f>IF(OR($P664="", NOT($U664="")), "", IF(COUNTIF($P$11:$P664, $P664)&gt;1, "", "X"))</f>
        <v/>
      </c>
      <c r="X664" s="25" t="str">
        <f t="shared" si="117"/>
        <v/>
      </c>
      <c r="Z664" s="25" t="str">
        <f t="shared" si="118"/>
        <v/>
      </c>
      <c r="AB664" s="25" t="str">
        <f>IF($B664="", "", IF(AND($B664&gt;='Client Report'!$BA$3, $B664&lt;='Client Report'!$BA$4), "X", ""))</f>
        <v/>
      </c>
      <c r="AC664" s="25" t="str">
        <f>IF($O664="", "", IF('Client Report'!$AG$3="", "X", IF(Expenses!$C664='Client Report'!$AG$3, "X", "")))</f>
        <v/>
      </c>
      <c r="AD664" s="66" t="str">
        <f t="shared" si="119"/>
        <v/>
      </c>
      <c r="AE664" s="25" t="str">
        <f>IF($AD664="", "", COUNTIF($AD$11:$AD$2510, "&lt;"&amp;$AD664)+1+COUNTIF($AD$11:$AD664, $AD664)-1)</f>
        <v/>
      </c>
      <c r="AF664" s="25" t="str">
        <f t="shared" si="120"/>
        <v/>
      </c>
    </row>
    <row r="665" spans="1:32" x14ac:dyDescent="0.25">
      <c r="A665" s="21"/>
      <c r="B665" s="80"/>
      <c r="C665" s="81"/>
      <c r="D665" s="82"/>
      <c r="E665" s="83"/>
      <c r="F665" s="83"/>
      <c r="G665" s="84"/>
      <c r="H665" s="85"/>
      <c r="I665" s="21"/>
      <c r="J665" s="39" t="str">
        <f t="shared" si="110"/>
        <v/>
      </c>
      <c r="K665" s="21"/>
      <c r="O665" s="25" t="str">
        <f t="shared" si="111"/>
        <v/>
      </c>
      <c r="P665" s="25" t="str">
        <f t="shared" si="112"/>
        <v/>
      </c>
      <c r="Q665" s="25" t="str">
        <f t="shared" si="113"/>
        <v/>
      </c>
      <c r="R665" s="25" t="str">
        <f>IF(COUNTIF($Q$11:$Q665, $Q665)&gt;1, "", $Q665)</f>
        <v/>
      </c>
      <c r="S665" s="58" t="str">
        <f t="shared" si="114"/>
        <v/>
      </c>
      <c r="T665" s="61" t="str">
        <f t="shared" si="115"/>
        <v/>
      </c>
      <c r="U665" s="58" t="str">
        <f t="shared" si="116"/>
        <v/>
      </c>
      <c r="W665" s="25" t="str">
        <f>IF(OR($P665="", NOT($U665="")), "", IF(COUNTIF($P$11:$P665, $P665)&gt;1, "", "X"))</f>
        <v/>
      </c>
      <c r="X665" s="25" t="str">
        <f t="shared" si="117"/>
        <v/>
      </c>
      <c r="Z665" s="25" t="str">
        <f t="shared" si="118"/>
        <v/>
      </c>
      <c r="AB665" s="25" t="str">
        <f>IF($B665="", "", IF(AND($B665&gt;='Client Report'!$BA$3, $B665&lt;='Client Report'!$BA$4), "X", ""))</f>
        <v/>
      </c>
      <c r="AC665" s="25" t="str">
        <f>IF($O665="", "", IF('Client Report'!$AG$3="", "X", IF(Expenses!$C665='Client Report'!$AG$3, "X", "")))</f>
        <v/>
      </c>
      <c r="AD665" s="66" t="str">
        <f t="shared" si="119"/>
        <v/>
      </c>
      <c r="AE665" s="25" t="str">
        <f>IF($AD665="", "", COUNTIF($AD$11:$AD$2510, "&lt;"&amp;$AD665)+1+COUNTIF($AD$11:$AD665, $AD665)-1)</f>
        <v/>
      </c>
      <c r="AF665" s="25" t="str">
        <f t="shared" si="120"/>
        <v/>
      </c>
    </row>
    <row r="666" spans="1:32" x14ac:dyDescent="0.25">
      <c r="A666" s="21"/>
      <c r="B666" s="80"/>
      <c r="C666" s="81"/>
      <c r="D666" s="82"/>
      <c r="E666" s="83"/>
      <c r="F666" s="83"/>
      <c r="G666" s="84"/>
      <c r="H666" s="85"/>
      <c r="I666" s="21"/>
      <c r="J666" s="39" t="str">
        <f t="shared" si="110"/>
        <v/>
      </c>
      <c r="K666" s="21"/>
      <c r="O666" s="25" t="str">
        <f t="shared" si="111"/>
        <v/>
      </c>
      <c r="P666" s="25" t="str">
        <f t="shared" si="112"/>
        <v/>
      </c>
      <c r="Q666" s="25" t="str">
        <f t="shared" si="113"/>
        <v/>
      </c>
      <c r="R666" s="25" t="str">
        <f>IF(COUNTIF($Q$11:$Q666, $Q666)&gt;1, "", $Q666)</f>
        <v/>
      </c>
      <c r="S666" s="58" t="str">
        <f t="shared" si="114"/>
        <v/>
      </c>
      <c r="T666" s="61" t="str">
        <f t="shared" si="115"/>
        <v/>
      </c>
      <c r="U666" s="58" t="str">
        <f t="shared" si="116"/>
        <v/>
      </c>
      <c r="W666" s="25" t="str">
        <f>IF(OR($P666="", NOT($U666="")), "", IF(COUNTIF($P$11:$P666, $P666)&gt;1, "", "X"))</f>
        <v/>
      </c>
      <c r="X666" s="25" t="str">
        <f t="shared" si="117"/>
        <v/>
      </c>
      <c r="Z666" s="25" t="str">
        <f t="shared" si="118"/>
        <v/>
      </c>
      <c r="AB666" s="25" t="str">
        <f>IF($B666="", "", IF(AND($B666&gt;='Client Report'!$BA$3, $B666&lt;='Client Report'!$BA$4), "X", ""))</f>
        <v/>
      </c>
      <c r="AC666" s="25" t="str">
        <f>IF($O666="", "", IF('Client Report'!$AG$3="", "X", IF(Expenses!$C666='Client Report'!$AG$3, "X", "")))</f>
        <v/>
      </c>
      <c r="AD666" s="66" t="str">
        <f t="shared" si="119"/>
        <v/>
      </c>
      <c r="AE666" s="25" t="str">
        <f>IF($AD666="", "", COUNTIF($AD$11:$AD$2510, "&lt;"&amp;$AD666)+1+COUNTIF($AD$11:$AD666, $AD666)-1)</f>
        <v/>
      </c>
      <c r="AF666" s="25" t="str">
        <f t="shared" si="120"/>
        <v/>
      </c>
    </row>
    <row r="667" spans="1:32" x14ac:dyDescent="0.25">
      <c r="A667" s="21"/>
      <c r="B667" s="80"/>
      <c r="C667" s="81"/>
      <c r="D667" s="82"/>
      <c r="E667" s="83"/>
      <c r="F667" s="83"/>
      <c r="G667" s="84"/>
      <c r="H667" s="85"/>
      <c r="I667" s="21"/>
      <c r="J667" s="39" t="str">
        <f t="shared" si="110"/>
        <v/>
      </c>
      <c r="K667" s="21"/>
      <c r="O667" s="25" t="str">
        <f t="shared" si="111"/>
        <v/>
      </c>
      <c r="P667" s="25" t="str">
        <f t="shared" si="112"/>
        <v/>
      </c>
      <c r="Q667" s="25" t="str">
        <f t="shared" si="113"/>
        <v/>
      </c>
      <c r="R667" s="25" t="str">
        <f>IF(COUNTIF($Q$11:$Q667, $Q667)&gt;1, "", $Q667)</f>
        <v/>
      </c>
      <c r="S667" s="58" t="str">
        <f t="shared" si="114"/>
        <v/>
      </c>
      <c r="T667" s="61" t="str">
        <f t="shared" si="115"/>
        <v/>
      </c>
      <c r="U667" s="58" t="str">
        <f t="shared" si="116"/>
        <v/>
      </c>
      <c r="W667" s="25" t="str">
        <f>IF(OR($P667="", NOT($U667="")), "", IF(COUNTIF($P$11:$P667, $P667)&gt;1, "", "X"))</f>
        <v/>
      </c>
      <c r="X667" s="25" t="str">
        <f t="shared" si="117"/>
        <v/>
      </c>
      <c r="Z667" s="25" t="str">
        <f t="shared" si="118"/>
        <v/>
      </c>
      <c r="AB667" s="25" t="str">
        <f>IF($B667="", "", IF(AND($B667&gt;='Client Report'!$BA$3, $B667&lt;='Client Report'!$BA$4), "X", ""))</f>
        <v/>
      </c>
      <c r="AC667" s="25" t="str">
        <f>IF($O667="", "", IF('Client Report'!$AG$3="", "X", IF(Expenses!$C667='Client Report'!$AG$3, "X", "")))</f>
        <v/>
      </c>
      <c r="AD667" s="66" t="str">
        <f t="shared" si="119"/>
        <v/>
      </c>
      <c r="AE667" s="25" t="str">
        <f>IF($AD667="", "", COUNTIF($AD$11:$AD$2510, "&lt;"&amp;$AD667)+1+COUNTIF($AD$11:$AD667, $AD667)-1)</f>
        <v/>
      </c>
      <c r="AF667" s="25" t="str">
        <f t="shared" si="120"/>
        <v/>
      </c>
    </row>
    <row r="668" spans="1:32" x14ac:dyDescent="0.25">
      <c r="A668" s="21"/>
      <c r="B668" s="80"/>
      <c r="C668" s="81"/>
      <c r="D668" s="82"/>
      <c r="E668" s="83"/>
      <c r="F668" s="83"/>
      <c r="G668" s="84"/>
      <c r="H668" s="85"/>
      <c r="I668" s="21"/>
      <c r="J668" s="39" t="str">
        <f t="shared" si="110"/>
        <v/>
      </c>
      <c r="K668" s="21"/>
      <c r="O668" s="25" t="str">
        <f t="shared" si="111"/>
        <v/>
      </c>
      <c r="P668" s="25" t="str">
        <f t="shared" si="112"/>
        <v/>
      </c>
      <c r="Q668" s="25" t="str">
        <f t="shared" si="113"/>
        <v/>
      </c>
      <c r="R668" s="25" t="str">
        <f>IF(COUNTIF($Q$11:$Q668, $Q668)&gt;1, "", $Q668)</f>
        <v/>
      </c>
      <c r="S668" s="58" t="str">
        <f t="shared" si="114"/>
        <v/>
      </c>
      <c r="T668" s="61" t="str">
        <f t="shared" si="115"/>
        <v/>
      </c>
      <c r="U668" s="58" t="str">
        <f t="shared" si="116"/>
        <v/>
      </c>
      <c r="W668" s="25" t="str">
        <f>IF(OR($P668="", NOT($U668="")), "", IF(COUNTIF($P$11:$P668, $P668)&gt;1, "", "X"))</f>
        <v/>
      </c>
      <c r="X668" s="25" t="str">
        <f t="shared" si="117"/>
        <v/>
      </c>
      <c r="Z668" s="25" t="str">
        <f t="shared" si="118"/>
        <v/>
      </c>
      <c r="AB668" s="25" t="str">
        <f>IF($B668="", "", IF(AND($B668&gt;='Client Report'!$BA$3, $B668&lt;='Client Report'!$BA$4), "X", ""))</f>
        <v/>
      </c>
      <c r="AC668" s="25" t="str">
        <f>IF($O668="", "", IF('Client Report'!$AG$3="", "X", IF(Expenses!$C668='Client Report'!$AG$3, "X", "")))</f>
        <v/>
      </c>
      <c r="AD668" s="66" t="str">
        <f t="shared" si="119"/>
        <v/>
      </c>
      <c r="AE668" s="25" t="str">
        <f>IF($AD668="", "", COUNTIF($AD$11:$AD$2510, "&lt;"&amp;$AD668)+1+COUNTIF($AD$11:$AD668, $AD668)-1)</f>
        <v/>
      </c>
      <c r="AF668" s="25" t="str">
        <f t="shared" si="120"/>
        <v/>
      </c>
    </row>
    <row r="669" spans="1:32" x14ac:dyDescent="0.25">
      <c r="A669" s="21"/>
      <c r="B669" s="80"/>
      <c r="C669" s="81"/>
      <c r="D669" s="82"/>
      <c r="E669" s="83"/>
      <c r="F669" s="83"/>
      <c r="G669" s="84"/>
      <c r="H669" s="85"/>
      <c r="I669" s="21"/>
      <c r="J669" s="39" t="str">
        <f t="shared" si="110"/>
        <v/>
      </c>
      <c r="K669" s="21"/>
      <c r="O669" s="25" t="str">
        <f t="shared" si="111"/>
        <v/>
      </c>
      <c r="P669" s="25" t="str">
        <f t="shared" si="112"/>
        <v/>
      </c>
      <c r="Q669" s="25" t="str">
        <f t="shared" si="113"/>
        <v/>
      </c>
      <c r="R669" s="25" t="str">
        <f>IF(COUNTIF($Q$11:$Q669, $Q669)&gt;1, "", $Q669)</f>
        <v/>
      </c>
      <c r="S669" s="58" t="str">
        <f t="shared" si="114"/>
        <v/>
      </c>
      <c r="T669" s="61" t="str">
        <f t="shared" si="115"/>
        <v/>
      </c>
      <c r="U669" s="58" t="str">
        <f t="shared" si="116"/>
        <v/>
      </c>
      <c r="W669" s="25" t="str">
        <f>IF(OR($P669="", NOT($U669="")), "", IF(COUNTIF($P$11:$P669, $P669)&gt;1, "", "X"))</f>
        <v/>
      </c>
      <c r="X669" s="25" t="str">
        <f t="shared" si="117"/>
        <v/>
      </c>
      <c r="Z669" s="25" t="str">
        <f t="shared" si="118"/>
        <v/>
      </c>
      <c r="AB669" s="25" t="str">
        <f>IF($B669="", "", IF(AND($B669&gt;='Client Report'!$BA$3, $B669&lt;='Client Report'!$BA$4), "X", ""))</f>
        <v/>
      </c>
      <c r="AC669" s="25" t="str">
        <f>IF($O669="", "", IF('Client Report'!$AG$3="", "X", IF(Expenses!$C669='Client Report'!$AG$3, "X", "")))</f>
        <v/>
      </c>
      <c r="AD669" s="66" t="str">
        <f t="shared" si="119"/>
        <v/>
      </c>
      <c r="AE669" s="25" t="str">
        <f>IF($AD669="", "", COUNTIF($AD$11:$AD$2510, "&lt;"&amp;$AD669)+1+COUNTIF($AD$11:$AD669, $AD669)-1)</f>
        <v/>
      </c>
      <c r="AF669" s="25" t="str">
        <f t="shared" si="120"/>
        <v/>
      </c>
    </row>
    <row r="670" spans="1:32" x14ac:dyDescent="0.25">
      <c r="A670" s="21"/>
      <c r="B670" s="80"/>
      <c r="C670" s="81"/>
      <c r="D670" s="82"/>
      <c r="E670" s="83"/>
      <c r="F670" s="83"/>
      <c r="G670" s="84"/>
      <c r="H670" s="85"/>
      <c r="I670" s="21"/>
      <c r="J670" s="39" t="str">
        <f t="shared" si="110"/>
        <v/>
      </c>
      <c r="K670" s="21"/>
      <c r="O670" s="25" t="str">
        <f t="shared" si="111"/>
        <v/>
      </c>
      <c r="P670" s="25" t="str">
        <f t="shared" si="112"/>
        <v/>
      </c>
      <c r="Q670" s="25" t="str">
        <f t="shared" si="113"/>
        <v/>
      </c>
      <c r="R670" s="25" t="str">
        <f>IF(COUNTIF($Q$11:$Q670, $Q670)&gt;1, "", $Q670)</f>
        <v/>
      </c>
      <c r="S670" s="58" t="str">
        <f t="shared" si="114"/>
        <v/>
      </c>
      <c r="T670" s="61" t="str">
        <f t="shared" si="115"/>
        <v/>
      </c>
      <c r="U670" s="58" t="str">
        <f t="shared" si="116"/>
        <v/>
      </c>
      <c r="W670" s="25" t="str">
        <f>IF(OR($P670="", NOT($U670="")), "", IF(COUNTIF($P$11:$P670, $P670)&gt;1, "", "X"))</f>
        <v/>
      </c>
      <c r="X670" s="25" t="str">
        <f t="shared" si="117"/>
        <v/>
      </c>
      <c r="Z670" s="25" t="str">
        <f t="shared" si="118"/>
        <v/>
      </c>
      <c r="AB670" s="25" t="str">
        <f>IF($B670="", "", IF(AND($B670&gt;='Client Report'!$BA$3, $B670&lt;='Client Report'!$BA$4), "X", ""))</f>
        <v/>
      </c>
      <c r="AC670" s="25" t="str">
        <f>IF($O670="", "", IF('Client Report'!$AG$3="", "X", IF(Expenses!$C670='Client Report'!$AG$3, "X", "")))</f>
        <v/>
      </c>
      <c r="AD670" s="66" t="str">
        <f t="shared" si="119"/>
        <v/>
      </c>
      <c r="AE670" s="25" t="str">
        <f>IF($AD670="", "", COUNTIF($AD$11:$AD$2510, "&lt;"&amp;$AD670)+1+COUNTIF($AD$11:$AD670, $AD670)-1)</f>
        <v/>
      </c>
      <c r="AF670" s="25" t="str">
        <f t="shared" si="120"/>
        <v/>
      </c>
    </row>
    <row r="671" spans="1:32" x14ac:dyDescent="0.25">
      <c r="A671" s="21"/>
      <c r="B671" s="80"/>
      <c r="C671" s="81"/>
      <c r="D671" s="82"/>
      <c r="E671" s="83"/>
      <c r="F671" s="83"/>
      <c r="G671" s="84"/>
      <c r="H671" s="85"/>
      <c r="I671" s="21"/>
      <c r="J671" s="39" t="str">
        <f t="shared" si="110"/>
        <v/>
      </c>
      <c r="K671" s="21"/>
      <c r="O671" s="25" t="str">
        <f t="shared" si="111"/>
        <v/>
      </c>
      <c r="P671" s="25" t="str">
        <f t="shared" si="112"/>
        <v/>
      </c>
      <c r="Q671" s="25" t="str">
        <f t="shared" si="113"/>
        <v/>
      </c>
      <c r="R671" s="25" t="str">
        <f>IF(COUNTIF($Q$11:$Q671, $Q671)&gt;1, "", $Q671)</f>
        <v/>
      </c>
      <c r="S671" s="58" t="str">
        <f t="shared" si="114"/>
        <v/>
      </c>
      <c r="T671" s="61" t="str">
        <f t="shared" si="115"/>
        <v/>
      </c>
      <c r="U671" s="58" t="str">
        <f t="shared" si="116"/>
        <v/>
      </c>
      <c r="W671" s="25" t="str">
        <f>IF(OR($P671="", NOT($U671="")), "", IF(COUNTIF($P$11:$P671, $P671)&gt;1, "", "X"))</f>
        <v/>
      </c>
      <c r="X671" s="25" t="str">
        <f t="shared" si="117"/>
        <v/>
      </c>
      <c r="Z671" s="25" t="str">
        <f t="shared" si="118"/>
        <v/>
      </c>
      <c r="AB671" s="25" t="str">
        <f>IF($B671="", "", IF(AND($B671&gt;='Client Report'!$BA$3, $B671&lt;='Client Report'!$BA$4), "X", ""))</f>
        <v/>
      </c>
      <c r="AC671" s="25" t="str">
        <f>IF($O671="", "", IF('Client Report'!$AG$3="", "X", IF(Expenses!$C671='Client Report'!$AG$3, "X", "")))</f>
        <v/>
      </c>
      <c r="AD671" s="66" t="str">
        <f t="shared" si="119"/>
        <v/>
      </c>
      <c r="AE671" s="25" t="str">
        <f>IF($AD671="", "", COUNTIF($AD$11:$AD$2510, "&lt;"&amp;$AD671)+1+COUNTIF($AD$11:$AD671, $AD671)-1)</f>
        <v/>
      </c>
      <c r="AF671" s="25" t="str">
        <f t="shared" si="120"/>
        <v/>
      </c>
    </row>
    <row r="672" spans="1:32" x14ac:dyDescent="0.25">
      <c r="A672" s="21"/>
      <c r="B672" s="80"/>
      <c r="C672" s="81"/>
      <c r="D672" s="82"/>
      <c r="E672" s="83"/>
      <c r="F672" s="83"/>
      <c r="G672" s="84"/>
      <c r="H672" s="85"/>
      <c r="I672" s="21"/>
      <c r="J672" s="39" t="str">
        <f t="shared" si="110"/>
        <v/>
      </c>
      <c r="K672" s="21"/>
      <c r="O672" s="25" t="str">
        <f t="shared" si="111"/>
        <v/>
      </c>
      <c r="P672" s="25" t="str">
        <f t="shared" si="112"/>
        <v/>
      </c>
      <c r="Q672" s="25" t="str">
        <f t="shared" si="113"/>
        <v/>
      </c>
      <c r="R672" s="25" t="str">
        <f>IF(COUNTIF($Q$11:$Q672, $Q672)&gt;1, "", $Q672)</f>
        <v/>
      </c>
      <c r="S672" s="58" t="str">
        <f t="shared" si="114"/>
        <v/>
      </c>
      <c r="T672" s="61" t="str">
        <f t="shared" si="115"/>
        <v/>
      </c>
      <c r="U672" s="58" t="str">
        <f t="shared" si="116"/>
        <v/>
      </c>
      <c r="W672" s="25" t="str">
        <f>IF(OR($P672="", NOT($U672="")), "", IF(COUNTIF($P$11:$P672, $P672)&gt;1, "", "X"))</f>
        <v/>
      </c>
      <c r="X672" s="25" t="str">
        <f t="shared" si="117"/>
        <v/>
      </c>
      <c r="Z672" s="25" t="str">
        <f t="shared" si="118"/>
        <v/>
      </c>
      <c r="AB672" s="25" t="str">
        <f>IF($B672="", "", IF(AND($B672&gt;='Client Report'!$BA$3, $B672&lt;='Client Report'!$BA$4), "X", ""))</f>
        <v/>
      </c>
      <c r="AC672" s="25" t="str">
        <f>IF($O672="", "", IF('Client Report'!$AG$3="", "X", IF(Expenses!$C672='Client Report'!$AG$3, "X", "")))</f>
        <v/>
      </c>
      <c r="AD672" s="66" t="str">
        <f t="shared" si="119"/>
        <v/>
      </c>
      <c r="AE672" s="25" t="str">
        <f>IF($AD672="", "", COUNTIF($AD$11:$AD$2510, "&lt;"&amp;$AD672)+1+COUNTIF($AD$11:$AD672, $AD672)-1)</f>
        <v/>
      </c>
      <c r="AF672" s="25" t="str">
        <f t="shared" si="120"/>
        <v/>
      </c>
    </row>
    <row r="673" spans="1:32" x14ac:dyDescent="0.25">
      <c r="A673" s="21"/>
      <c r="B673" s="80"/>
      <c r="C673" s="81"/>
      <c r="D673" s="82"/>
      <c r="E673" s="83"/>
      <c r="F673" s="83"/>
      <c r="G673" s="84"/>
      <c r="H673" s="85"/>
      <c r="I673" s="21"/>
      <c r="J673" s="39" t="str">
        <f t="shared" si="110"/>
        <v/>
      </c>
      <c r="K673" s="21"/>
      <c r="O673" s="25" t="str">
        <f t="shared" si="111"/>
        <v/>
      </c>
      <c r="P673" s="25" t="str">
        <f t="shared" si="112"/>
        <v/>
      </c>
      <c r="Q673" s="25" t="str">
        <f t="shared" si="113"/>
        <v/>
      </c>
      <c r="R673" s="25" t="str">
        <f>IF(COUNTIF($Q$11:$Q673, $Q673)&gt;1, "", $Q673)</f>
        <v/>
      </c>
      <c r="S673" s="58" t="str">
        <f t="shared" si="114"/>
        <v/>
      </c>
      <c r="T673" s="61" t="str">
        <f t="shared" si="115"/>
        <v/>
      </c>
      <c r="U673" s="58" t="str">
        <f t="shared" si="116"/>
        <v/>
      </c>
      <c r="W673" s="25" t="str">
        <f>IF(OR($P673="", NOT($U673="")), "", IF(COUNTIF($P$11:$P673, $P673)&gt;1, "", "X"))</f>
        <v/>
      </c>
      <c r="X673" s="25" t="str">
        <f t="shared" si="117"/>
        <v/>
      </c>
      <c r="Z673" s="25" t="str">
        <f t="shared" si="118"/>
        <v/>
      </c>
      <c r="AB673" s="25" t="str">
        <f>IF($B673="", "", IF(AND($B673&gt;='Client Report'!$BA$3, $B673&lt;='Client Report'!$BA$4), "X", ""))</f>
        <v/>
      </c>
      <c r="AC673" s="25" t="str">
        <f>IF($O673="", "", IF('Client Report'!$AG$3="", "X", IF(Expenses!$C673='Client Report'!$AG$3, "X", "")))</f>
        <v/>
      </c>
      <c r="AD673" s="66" t="str">
        <f t="shared" si="119"/>
        <v/>
      </c>
      <c r="AE673" s="25" t="str">
        <f>IF($AD673="", "", COUNTIF($AD$11:$AD$2510, "&lt;"&amp;$AD673)+1+COUNTIF($AD$11:$AD673, $AD673)-1)</f>
        <v/>
      </c>
      <c r="AF673" s="25" t="str">
        <f t="shared" si="120"/>
        <v/>
      </c>
    </row>
    <row r="674" spans="1:32" x14ac:dyDescent="0.25">
      <c r="A674" s="21"/>
      <c r="B674" s="80"/>
      <c r="C674" s="81"/>
      <c r="D674" s="82"/>
      <c r="E674" s="83"/>
      <c r="F674" s="83"/>
      <c r="G674" s="84"/>
      <c r="H674" s="85"/>
      <c r="I674" s="21"/>
      <c r="J674" s="39" t="str">
        <f t="shared" si="110"/>
        <v/>
      </c>
      <c r="K674" s="21"/>
      <c r="O674" s="25" t="str">
        <f t="shared" si="111"/>
        <v/>
      </c>
      <c r="P674" s="25" t="str">
        <f t="shared" si="112"/>
        <v/>
      </c>
      <c r="Q674" s="25" t="str">
        <f t="shared" si="113"/>
        <v/>
      </c>
      <c r="R674" s="25" t="str">
        <f>IF(COUNTIF($Q$11:$Q674, $Q674)&gt;1, "", $Q674)</f>
        <v/>
      </c>
      <c r="S674" s="58" t="str">
        <f t="shared" si="114"/>
        <v/>
      </c>
      <c r="T674" s="61" t="str">
        <f t="shared" si="115"/>
        <v/>
      </c>
      <c r="U674" s="58" t="str">
        <f t="shared" si="116"/>
        <v/>
      </c>
      <c r="W674" s="25" t="str">
        <f>IF(OR($P674="", NOT($U674="")), "", IF(COUNTIF($P$11:$P674, $P674)&gt;1, "", "X"))</f>
        <v/>
      </c>
      <c r="X674" s="25" t="str">
        <f t="shared" si="117"/>
        <v/>
      </c>
      <c r="Z674" s="25" t="str">
        <f t="shared" si="118"/>
        <v/>
      </c>
      <c r="AB674" s="25" t="str">
        <f>IF($B674="", "", IF(AND($B674&gt;='Client Report'!$BA$3, $B674&lt;='Client Report'!$BA$4), "X", ""))</f>
        <v/>
      </c>
      <c r="AC674" s="25" t="str">
        <f>IF($O674="", "", IF('Client Report'!$AG$3="", "X", IF(Expenses!$C674='Client Report'!$AG$3, "X", "")))</f>
        <v/>
      </c>
      <c r="AD674" s="66" t="str">
        <f t="shared" si="119"/>
        <v/>
      </c>
      <c r="AE674" s="25" t="str">
        <f>IF($AD674="", "", COUNTIF($AD$11:$AD$2510, "&lt;"&amp;$AD674)+1+COUNTIF($AD$11:$AD674, $AD674)-1)</f>
        <v/>
      </c>
      <c r="AF674" s="25" t="str">
        <f t="shared" si="120"/>
        <v/>
      </c>
    </row>
    <row r="675" spans="1:32" x14ac:dyDescent="0.25">
      <c r="A675" s="21"/>
      <c r="B675" s="80"/>
      <c r="C675" s="81"/>
      <c r="D675" s="82"/>
      <c r="E675" s="83"/>
      <c r="F675" s="83"/>
      <c r="G675" s="84"/>
      <c r="H675" s="85"/>
      <c r="I675" s="21"/>
      <c r="J675" s="39" t="str">
        <f t="shared" si="110"/>
        <v/>
      </c>
      <c r="K675" s="21"/>
      <c r="O675" s="25" t="str">
        <f t="shared" si="111"/>
        <v/>
      </c>
      <c r="P675" s="25" t="str">
        <f t="shared" si="112"/>
        <v/>
      </c>
      <c r="Q675" s="25" t="str">
        <f t="shared" si="113"/>
        <v/>
      </c>
      <c r="R675" s="25" t="str">
        <f>IF(COUNTIF($Q$11:$Q675, $Q675)&gt;1, "", $Q675)</f>
        <v/>
      </c>
      <c r="S675" s="58" t="str">
        <f t="shared" si="114"/>
        <v/>
      </c>
      <c r="T675" s="61" t="str">
        <f t="shared" si="115"/>
        <v/>
      </c>
      <c r="U675" s="58" t="str">
        <f t="shared" si="116"/>
        <v/>
      </c>
      <c r="W675" s="25" t="str">
        <f>IF(OR($P675="", NOT($U675="")), "", IF(COUNTIF($P$11:$P675, $P675)&gt;1, "", "X"))</f>
        <v/>
      </c>
      <c r="X675" s="25" t="str">
        <f t="shared" si="117"/>
        <v/>
      </c>
      <c r="Z675" s="25" t="str">
        <f t="shared" si="118"/>
        <v/>
      </c>
      <c r="AB675" s="25" t="str">
        <f>IF($B675="", "", IF(AND($B675&gt;='Client Report'!$BA$3, $B675&lt;='Client Report'!$BA$4), "X", ""))</f>
        <v/>
      </c>
      <c r="AC675" s="25" t="str">
        <f>IF($O675="", "", IF('Client Report'!$AG$3="", "X", IF(Expenses!$C675='Client Report'!$AG$3, "X", "")))</f>
        <v/>
      </c>
      <c r="AD675" s="66" t="str">
        <f t="shared" si="119"/>
        <v/>
      </c>
      <c r="AE675" s="25" t="str">
        <f>IF($AD675="", "", COUNTIF($AD$11:$AD$2510, "&lt;"&amp;$AD675)+1+COUNTIF($AD$11:$AD675, $AD675)-1)</f>
        <v/>
      </c>
      <c r="AF675" s="25" t="str">
        <f t="shared" si="120"/>
        <v/>
      </c>
    </row>
    <row r="676" spans="1:32" x14ac:dyDescent="0.25">
      <c r="A676" s="21"/>
      <c r="B676" s="80"/>
      <c r="C676" s="81"/>
      <c r="D676" s="82"/>
      <c r="E676" s="83"/>
      <c r="F676" s="83"/>
      <c r="G676" s="84"/>
      <c r="H676" s="85"/>
      <c r="I676" s="21"/>
      <c r="J676" s="39" t="str">
        <f t="shared" si="110"/>
        <v/>
      </c>
      <c r="K676" s="21"/>
      <c r="O676" s="25" t="str">
        <f t="shared" si="111"/>
        <v/>
      </c>
      <c r="P676" s="25" t="str">
        <f t="shared" si="112"/>
        <v/>
      </c>
      <c r="Q676" s="25" t="str">
        <f t="shared" si="113"/>
        <v/>
      </c>
      <c r="R676" s="25" t="str">
        <f>IF(COUNTIF($Q$11:$Q676, $Q676)&gt;1, "", $Q676)</f>
        <v/>
      </c>
      <c r="S676" s="58" t="str">
        <f t="shared" si="114"/>
        <v/>
      </c>
      <c r="T676" s="61" t="str">
        <f t="shared" si="115"/>
        <v/>
      </c>
      <c r="U676" s="58" t="str">
        <f t="shared" si="116"/>
        <v/>
      </c>
      <c r="W676" s="25" t="str">
        <f>IF(OR($P676="", NOT($U676="")), "", IF(COUNTIF($P$11:$P676, $P676)&gt;1, "", "X"))</f>
        <v/>
      </c>
      <c r="X676" s="25" t="str">
        <f t="shared" si="117"/>
        <v/>
      </c>
      <c r="Z676" s="25" t="str">
        <f t="shared" si="118"/>
        <v/>
      </c>
      <c r="AB676" s="25" t="str">
        <f>IF($B676="", "", IF(AND($B676&gt;='Client Report'!$BA$3, $B676&lt;='Client Report'!$BA$4), "X", ""))</f>
        <v/>
      </c>
      <c r="AC676" s="25" t="str">
        <f>IF($O676="", "", IF('Client Report'!$AG$3="", "X", IF(Expenses!$C676='Client Report'!$AG$3, "X", "")))</f>
        <v/>
      </c>
      <c r="AD676" s="66" t="str">
        <f t="shared" si="119"/>
        <v/>
      </c>
      <c r="AE676" s="25" t="str">
        <f>IF($AD676="", "", COUNTIF($AD$11:$AD$2510, "&lt;"&amp;$AD676)+1+COUNTIF($AD$11:$AD676, $AD676)-1)</f>
        <v/>
      </c>
      <c r="AF676" s="25" t="str">
        <f t="shared" si="120"/>
        <v/>
      </c>
    </row>
    <row r="677" spans="1:32" x14ac:dyDescent="0.25">
      <c r="A677" s="21"/>
      <c r="B677" s="80"/>
      <c r="C677" s="81"/>
      <c r="D677" s="82"/>
      <c r="E677" s="83"/>
      <c r="F677" s="83"/>
      <c r="G677" s="84"/>
      <c r="H677" s="85"/>
      <c r="I677" s="21"/>
      <c r="J677" s="39" t="str">
        <f t="shared" si="110"/>
        <v/>
      </c>
      <c r="K677" s="21"/>
      <c r="O677" s="25" t="str">
        <f t="shared" si="111"/>
        <v/>
      </c>
      <c r="P677" s="25" t="str">
        <f t="shared" si="112"/>
        <v/>
      </c>
      <c r="Q677" s="25" t="str">
        <f t="shared" si="113"/>
        <v/>
      </c>
      <c r="R677" s="25" t="str">
        <f>IF(COUNTIF($Q$11:$Q677, $Q677)&gt;1, "", $Q677)</f>
        <v/>
      </c>
      <c r="S677" s="58" t="str">
        <f t="shared" si="114"/>
        <v/>
      </c>
      <c r="T677" s="61" t="str">
        <f t="shared" si="115"/>
        <v/>
      </c>
      <c r="U677" s="58" t="str">
        <f t="shared" si="116"/>
        <v/>
      </c>
      <c r="W677" s="25" t="str">
        <f>IF(OR($P677="", NOT($U677="")), "", IF(COUNTIF($P$11:$P677, $P677)&gt;1, "", "X"))</f>
        <v/>
      </c>
      <c r="X677" s="25" t="str">
        <f t="shared" si="117"/>
        <v/>
      </c>
      <c r="Z677" s="25" t="str">
        <f t="shared" si="118"/>
        <v/>
      </c>
      <c r="AB677" s="25" t="str">
        <f>IF($B677="", "", IF(AND($B677&gt;='Client Report'!$BA$3, $B677&lt;='Client Report'!$BA$4), "X", ""))</f>
        <v/>
      </c>
      <c r="AC677" s="25" t="str">
        <f>IF($O677="", "", IF('Client Report'!$AG$3="", "X", IF(Expenses!$C677='Client Report'!$AG$3, "X", "")))</f>
        <v/>
      </c>
      <c r="AD677" s="66" t="str">
        <f t="shared" si="119"/>
        <v/>
      </c>
      <c r="AE677" s="25" t="str">
        <f>IF($AD677="", "", COUNTIF($AD$11:$AD$2510, "&lt;"&amp;$AD677)+1+COUNTIF($AD$11:$AD677, $AD677)-1)</f>
        <v/>
      </c>
      <c r="AF677" s="25" t="str">
        <f t="shared" si="120"/>
        <v/>
      </c>
    </row>
    <row r="678" spans="1:32" x14ac:dyDescent="0.25">
      <c r="A678" s="21"/>
      <c r="B678" s="80"/>
      <c r="C678" s="81"/>
      <c r="D678" s="82"/>
      <c r="E678" s="83"/>
      <c r="F678" s="83"/>
      <c r="G678" s="84"/>
      <c r="H678" s="85"/>
      <c r="I678" s="21"/>
      <c r="J678" s="39" t="str">
        <f t="shared" si="110"/>
        <v/>
      </c>
      <c r="K678" s="21"/>
      <c r="O678" s="25" t="str">
        <f t="shared" si="111"/>
        <v/>
      </c>
      <c r="P678" s="25" t="str">
        <f t="shared" si="112"/>
        <v/>
      </c>
      <c r="Q678" s="25" t="str">
        <f t="shared" si="113"/>
        <v/>
      </c>
      <c r="R678" s="25" t="str">
        <f>IF(COUNTIF($Q$11:$Q678, $Q678)&gt;1, "", $Q678)</f>
        <v/>
      </c>
      <c r="S678" s="58" t="str">
        <f t="shared" si="114"/>
        <v/>
      </c>
      <c r="T678" s="61" t="str">
        <f t="shared" si="115"/>
        <v/>
      </c>
      <c r="U678" s="58" t="str">
        <f t="shared" si="116"/>
        <v/>
      </c>
      <c r="W678" s="25" t="str">
        <f>IF(OR($P678="", NOT($U678="")), "", IF(COUNTIF($P$11:$P678, $P678)&gt;1, "", "X"))</f>
        <v/>
      </c>
      <c r="X678" s="25" t="str">
        <f t="shared" si="117"/>
        <v/>
      </c>
      <c r="Z678" s="25" t="str">
        <f t="shared" si="118"/>
        <v/>
      </c>
      <c r="AB678" s="25" t="str">
        <f>IF($B678="", "", IF(AND($B678&gt;='Client Report'!$BA$3, $B678&lt;='Client Report'!$BA$4), "X", ""))</f>
        <v/>
      </c>
      <c r="AC678" s="25" t="str">
        <f>IF($O678="", "", IF('Client Report'!$AG$3="", "X", IF(Expenses!$C678='Client Report'!$AG$3, "X", "")))</f>
        <v/>
      </c>
      <c r="AD678" s="66" t="str">
        <f t="shared" si="119"/>
        <v/>
      </c>
      <c r="AE678" s="25" t="str">
        <f>IF($AD678="", "", COUNTIF($AD$11:$AD$2510, "&lt;"&amp;$AD678)+1+COUNTIF($AD$11:$AD678, $AD678)-1)</f>
        <v/>
      </c>
      <c r="AF678" s="25" t="str">
        <f t="shared" si="120"/>
        <v/>
      </c>
    </row>
    <row r="679" spans="1:32" x14ac:dyDescent="0.25">
      <c r="A679" s="21"/>
      <c r="B679" s="80"/>
      <c r="C679" s="81"/>
      <c r="D679" s="82"/>
      <c r="E679" s="83"/>
      <c r="F679" s="83"/>
      <c r="G679" s="84"/>
      <c r="H679" s="85"/>
      <c r="I679" s="21"/>
      <c r="J679" s="39" t="str">
        <f t="shared" si="110"/>
        <v/>
      </c>
      <c r="K679" s="21"/>
      <c r="O679" s="25" t="str">
        <f t="shared" si="111"/>
        <v/>
      </c>
      <c r="P679" s="25" t="str">
        <f t="shared" si="112"/>
        <v/>
      </c>
      <c r="Q679" s="25" t="str">
        <f t="shared" si="113"/>
        <v/>
      </c>
      <c r="R679" s="25" t="str">
        <f>IF(COUNTIF($Q$11:$Q679, $Q679)&gt;1, "", $Q679)</f>
        <v/>
      </c>
      <c r="S679" s="58" t="str">
        <f t="shared" si="114"/>
        <v/>
      </c>
      <c r="T679" s="61" t="str">
        <f t="shared" si="115"/>
        <v/>
      </c>
      <c r="U679" s="58" t="str">
        <f t="shared" si="116"/>
        <v/>
      </c>
      <c r="W679" s="25" t="str">
        <f>IF(OR($P679="", NOT($U679="")), "", IF(COUNTIF($P$11:$P679, $P679)&gt;1, "", "X"))</f>
        <v/>
      </c>
      <c r="X679" s="25" t="str">
        <f t="shared" si="117"/>
        <v/>
      </c>
      <c r="Z679" s="25" t="str">
        <f t="shared" si="118"/>
        <v/>
      </c>
      <c r="AB679" s="25" t="str">
        <f>IF($B679="", "", IF(AND($B679&gt;='Client Report'!$BA$3, $B679&lt;='Client Report'!$BA$4), "X", ""))</f>
        <v/>
      </c>
      <c r="AC679" s="25" t="str">
        <f>IF($O679="", "", IF('Client Report'!$AG$3="", "X", IF(Expenses!$C679='Client Report'!$AG$3, "X", "")))</f>
        <v/>
      </c>
      <c r="AD679" s="66" t="str">
        <f t="shared" si="119"/>
        <v/>
      </c>
      <c r="AE679" s="25" t="str">
        <f>IF($AD679="", "", COUNTIF($AD$11:$AD$2510, "&lt;"&amp;$AD679)+1+COUNTIF($AD$11:$AD679, $AD679)-1)</f>
        <v/>
      </c>
      <c r="AF679" s="25" t="str">
        <f t="shared" si="120"/>
        <v/>
      </c>
    </row>
    <row r="680" spans="1:32" x14ac:dyDescent="0.25">
      <c r="A680" s="21"/>
      <c r="B680" s="80"/>
      <c r="C680" s="81"/>
      <c r="D680" s="82"/>
      <c r="E680" s="83"/>
      <c r="F680" s="83"/>
      <c r="G680" s="84"/>
      <c r="H680" s="85"/>
      <c r="I680" s="21"/>
      <c r="J680" s="39" t="str">
        <f t="shared" si="110"/>
        <v/>
      </c>
      <c r="K680" s="21"/>
      <c r="O680" s="25" t="str">
        <f t="shared" si="111"/>
        <v/>
      </c>
      <c r="P680" s="25" t="str">
        <f t="shared" si="112"/>
        <v/>
      </c>
      <c r="Q680" s="25" t="str">
        <f t="shared" si="113"/>
        <v/>
      </c>
      <c r="R680" s="25" t="str">
        <f>IF(COUNTIF($Q$11:$Q680, $Q680)&gt;1, "", $Q680)</f>
        <v/>
      </c>
      <c r="S680" s="58" t="str">
        <f t="shared" si="114"/>
        <v/>
      </c>
      <c r="T680" s="61" t="str">
        <f t="shared" si="115"/>
        <v/>
      </c>
      <c r="U680" s="58" t="str">
        <f t="shared" si="116"/>
        <v/>
      </c>
      <c r="W680" s="25" t="str">
        <f>IF(OR($P680="", NOT($U680="")), "", IF(COUNTIF($P$11:$P680, $P680)&gt;1, "", "X"))</f>
        <v/>
      </c>
      <c r="X680" s="25" t="str">
        <f t="shared" si="117"/>
        <v/>
      </c>
      <c r="Z680" s="25" t="str">
        <f t="shared" si="118"/>
        <v/>
      </c>
      <c r="AB680" s="25" t="str">
        <f>IF($B680="", "", IF(AND($B680&gt;='Client Report'!$BA$3, $B680&lt;='Client Report'!$BA$4), "X", ""))</f>
        <v/>
      </c>
      <c r="AC680" s="25" t="str">
        <f>IF($O680="", "", IF('Client Report'!$AG$3="", "X", IF(Expenses!$C680='Client Report'!$AG$3, "X", "")))</f>
        <v/>
      </c>
      <c r="AD680" s="66" t="str">
        <f t="shared" si="119"/>
        <v/>
      </c>
      <c r="AE680" s="25" t="str">
        <f>IF($AD680="", "", COUNTIF($AD$11:$AD$2510, "&lt;"&amp;$AD680)+1+COUNTIF($AD$11:$AD680, $AD680)-1)</f>
        <v/>
      </c>
      <c r="AF680" s="25" t="str">
        <f t="shared" si="120"/>
        <v/>
      </c>
    </row>
    <row r="681" spans="1:32" x14ac:dyDescent="0.25">
      <c r="A681" s="21"/>
      <c r="B681" s="80"/>
      <c r="C681" s="81"/>
      <c r="D681" s="82"/>
      <c r="E681" s="83"/>
      <c r="F681" s="83"/>
      <c r="G681" s="84"/>
      <c r="H681" s="85"/>
      <c r="I681" s="21"/>
      <c r="J681" s="39" t="str">
        <f t="shared" si="110"/>
        <v/>
      </c>
      <c r="K681" s="21"/>
      <c r="O681" s="25" t="str">
        <f t="shared" si="111"/>
        <v/>
      </c>
      <c r="P681" s="25" t="str">
        <f t="shared" si="112"/>
        <v/>
      </c>
      <c r="Q681" s="25" t="str">
        <f t="shared" si="113"/>
        <v/>
      </c>
      <c r="R681" s="25" t="str">
        <f>IF(COUNTIF($Q$11:$Q681, $Q681)&gt;1, "", $Q681)</f>
        <v/>
      </c>
      <c r="S681" s="58" t="str">
        <f t="shared" si="114"/>
        <v/>
      </c>
      <c r="T681" s="61" t="str">
        <f t="shared" si="115"/>
        <v/>
      </c>
      <c r="U681" s="58" t="str">
        <f t="shared" si="116"/>
        <v/>
      </c>
      <c r="W681" s="25" t="str">
        <f>IF(OR($P681="", NOT($U681="")), "", IF(COUNTIF($P$11:$P681, $P681)&gt;1, "", "X"))</f>
        <v/>
      </c>
      <c r="X681" s="25" t="str">
        <f t="shared" si="117"/>
        <v/>
      </c>
      <c r="Z681" s="25" t="str">
        <f t="shared" si="118"/>
        <v/>
      </c>
      <c r="AB681" s="25" t="str">
        <f>IF($B681="", "", IF(AND($B681&gt;='Client Report'!$BA$3, $B681&lt;='Client Report'!$BA$4), "X", ""))</f>
        <v/>
      </c>
      <c r="AC681" s="25" t="str">
        <f>IF($O681="", "", IF('Client Report'!$AG$3="", "X", IF(Expenses!$C681='Client Report'!$AG$3, "X", "")))</f>
        <v/>
      </c>
      <c r="AD681" s="66" t="str">
        <f t="shared" si="119"/>
        <v/>
      </c>
      <c r="AE681" s="25" t="str">
        <f>IF($AD681="", "", COUNTIF($AD$11:$AD$2510, "&lt;"&amp;$AD681)+1+COUNTIF($AD$11:$AD681, $AD681)-1)</f>
        <v/>
      </c>
      <c r="AF681" s="25" t="str">
        <f t="shared" si="120"/>
        <v/>
      </c>
    </row>
    <row r="682" spans="1:32" x14ac:dyDescent="0.25">
      <c r="A682" s="21"/>
      <c r="B682" s="80"/>
      <c r="C682" s="81"/>
      <c r="D682" s="82"/>
      <c r="E682" s="83"/>
      <c r="F682" s="83"/>
      <c r="G682" s="84"/>
      <c r="H682" s="85"/>
      <c r="I682" s="21"/>
      <c r="J682" s="39" t="str">
        <f t="shared" si="110"/>
        <v/>
      </c>
      <c r="K682" s="21"/>
      <c r="O682" s="25" t="str">
        <f t="shared" si="111"/>
        <v/>
      </c>
      <c r="P682" s="25" t="str">
        <f t="shared" si="112"/>
        <v/>
      </c>
      <c r="Q682" s="25" t="str">
        <f t="shared" si="113"/>
        <v/>
      </c>
      <c r="R682" s="25" t="str">
        <f>IF(COUNTIF($Q$11:$Q682, $Q682)&gt;1, "", $Q682)</f>
        <v/>
      </c>
      <c r="S682" s="58" t="str">
        <f t="shared" si="114"/>
        <v/>
      </c>
      <c r="T682" s="61" t="str">
        <f t="shared" si="115"/>
        <v/>
      </c>
      <c r="U682" s="58" t="str">
        <f t="shared" si="116"/>
        <v/>
      </c>
      <c r="W682" s="25" t="str">
        <f>IF(OR($P682="", NOT($U682="")), "", IF(COUNTIF($P$11:$P682, $P682)&gt;1, "", "X"))</f>
        <v/>
      </c>
      <c r="X682" s="25" t="str">
        <f t="shared" si="117"/>
        <v/>
      </c>
      <c r="Z682" s="25" t="str">
        <f t="shared" si="118"/>
        <v/>
      </c>
      <c r="AB682" s="25" t="str">
        <f>IF($B682="", "", IF(AND($B682&gt;='Client Report'!$BA$3, $B682&lt;='Client Report'!$BA$4), "X", ""))</f>
        <v/>
      </c>
      <c r="AC682" s="25" t="str">
        <f>IF($O682="", "", IF('Client Report'!$AG$3="", "X", IF(Expenses!$C682='Client Report'!$AG$3, "X", "")))</f>
        <v/>
      </c>
      <c r="AD682" s="66" t="str">
        <f t="shared" si="119"/>
        <v/>
      </c>
      <c r="AE682" s="25" t="str">
        <f>IF($AD682="", "", COUNTIF($AD$11:$AD$2510, "&lt;"&amp;$AD682)+1+COUNTIF($AD$11:$AD682, $AD682)-1)</f>
        <v/>
      </c>
      <c r="AF682" s="25" t="str">
        <f t="shared" si="120"/>
        <v/>
      </c>
    </row>
    <row r="683" spans="1:32" x14ac:dyDescent="0.25">
      <c r="A683" s="21"/>
      <c r="B683" s="80"/>
      <c r="C683" s="81"/>
      <c r="D683" s="82"/>
      <c r="E683" s="83"/>
      <c r="F683" s="83"/>
      <c r="G683" s="84"/>
      <c r="H683" s="85"/>
      <c r="I683" s="21"/>
      <c r="J683" s="39" t="str">
        <f t="shared" si="110"/>
        <v/>
      </c>
      <c r="K683" s="21"/>
      <c r="O683" s="25" t="str">
        <f t="shared" si="111"/>
        <v/>
      </c>
      <c r="P683" s="25" t="str">
        <f t="shared" si="112"/>
        <v/>
      </c>
      <c r="Q683" s="25" t="str">
        <f t="shared" si="113"/>
        <v/>
      </c>
      <c r="R683" s="25" t="str">
        <f>IF(COUNTIF($Q$11:$Q683, $Q683)&gt;1, "", $Q683)</f>
        <v/>
      </c>
      <c r="S683" s="58" t="str">
        <f t="shared" si="114"/>
        <v/>
      </c>
      <c r="T683" s="61" t="str">
        <f t="shared" si="115"/>
        <v/>
      </c>
      <c r="U683" s="58" t="str">
        <f t="shared" si="116"/>
        <v/>
      </c>
      <c r="W683" s="25" t="str">
        <f>IF(OR($P683="", NOT($U683="")), "", IF(COUNTIF($P$11:$P683, $P683)&gt;1, "", "X"))</f>
        <v/>
      </c>
      <c r="X683" s="25" t="str">
        <f t="shared" si="117"/>
        <v/>
      </c>
      <c r="Z683" s="25" t="str">
        <f t="shared" si="118"/>
        <v/>
      </c>
      <c r="AB683" s="25" t="str">
        <f>IF($B683="", "", IF(AND($B683&gt;='Client Report'!$BA$3, $B683&lt;='Client Report'!$BA$4), "X", ""))</f>
        <v/>
      </c>
      <c r="AC683" s="25" t="str">
        <f>IF($O683="", "", IF('Client Report'!$AG$3="", "X", IF(Expenses!$C683='Client Report'!$AG$3, "X", "")))</f>
        <v/>
      </c>
      <c r="AD683" s="66" t="str">
        <f t="shared" si="119"/>
        <v/>
      </c>
      <c r="AE683" s="25" t="str">
        <f>IF($AD683="", "", COUNTIF($AD$11:$AD$2510, "&lt;"&amp;$AD683)+1+COUNTIF($AD$11:$AD683, $AD683)-1)</f>
        <v/>
      </c>
      <c r="AF683" s="25" t="str">
        <f t="shared" si="120"/>
        <v/>
      </c>
    </row>
    <row r="684" spans="1:32" x14ac:dyDescent="0.25">
      <c r="A684" s="21"/>
      <c r="B684" s="80"/>
      <c r="C684" s="81"/>
      <c r="D684" s="82"/>
      <c r="E684" s="83"/>
      <c r="F684" s="83"/>
      <c r="G684" s="84"/>
      <c r="H684" s="85"/>
      <c r="I684" s="21"/>
      <c r="J684" s="39" t="str">
        <f t="shared" si="110"/>
        <v/>
      </c>
      <c r="K684" s="21"/>
      <c r="O684" s="25" t="str">
        <f t="shared" si="111"/>
        <v/>
      </c>
      <c r="P684" s="25" t="str">
        <f t="shared" si="112"/>
        <v/>
      </c>
      <c r="Q684" s="25" t="str">
        <f t="shared" si="113"/>
        <v/>
      </c>
      <c r="R684" s="25" t="str">
        <f>IF(COUNTIF($Q$11:$Q684, $Q684)&gt;1, "", $Q684)</f>
        <v/>
      </c>
      <c r="S684" s="58" t="str">
        <f t="shared" si="114"/>
        <v/>
      </c>
      <c r="T684" s="61" t="str">
        <f t="shared" si="115"/>
        <v/>
      </c>
      <c r="U684" s="58" t="str">
        <f t="shared" si="116"/>
        <v/>
      </c>
      <c r="W684" s="25" t="str">
        <f>IF(OR($P684="", NOT($U684="")), "", IF(COUNTIF($P$11:$P684, $P684)&gt;1, "", "X"))</f>
        <v/>
      </c>
      <c r="X684" s="25" t="str">
        <f t="shared" si="117"/>
        <v/>
      </c>
      <c r="Z684" s="25" t="str">
        <f t="shared" si="118"/>
        <v/>
      </c>
      <c r="AB684" s="25" t="str">
        <f>IF($B684="", "", IF(AND($B684&gt;='Client Report'!$BA$3, $B684&lt;='Client Report'!$BA$4), "X", ""))</f>
        <v/>
      </c>
      <c r="AC684" s="25" t="str">
        <f>IF($O684="", "", IF('Client Report'!$AG$3="", "X", IF(Expenses!$C684='Client Report'!$AG$3, "X", "")))</f>
        <v/>
      </c>
      <c r="AD684" s="66" t="str">
        <f t="shared" si="119"/>
        <v/>
      </c>
      <c r="AE684" s="25" t="str">
        <f>IF($AD684="", "", COUNTIF($AD$11:$AD$2510, "&lt;"&amp;$AD684)+1+COUNTIF($AD$11:$AD684, $AD684)-1)</f>
        <v/>
      </c>
      <c r="AF684" s="25" t="str">
        <f t="shared" si="120"/>
        <v/>
      </c>
    </row>
    <row r="685" spans="1:32" x14ac:dyDescent="0.25">
      <c r="A685" s="21"/>
      <c r="B685" s="80"/>
      <c r="C685" s="81"/>
      <c r="D685" s="82"/>
      <c r="E685" s="83"/>
      <c r="F685" s="83"/>
      <c r="G685" s="84"/>
      <c r="H685" s="85"/>
      <c r="I685" s="21"/>
      <c r="J685" s="39" t="str">
        <f t="shared" si="110"/>
        <v/>
      </c>
      <c r="K685" s="21"/>
      <c r="O685" s="25" t="str">
        <f t="shared" si="111"/>
        <v/>
      </c>
      <c r="P685" s="25" t="str">
        <f t="shared" si="112"/>
        <v/>
      </c>
      <c r="Q685" s="25" t="str">
        <f t="shared" si="113"/>
        <v/>
      </c>
      <c r="R685" s="25" t="str">
        <f>IF(COUNTIF($Q$11:$Q685, $Q685)&gt;1, "", $Q685)</f>
        <v/>
      </c>
      <c r="S685" s="58" t="str">
        <f t="shared" si="114"/>
        <v/>
      </c>
      <c r="T685" s="61" t="str">
        <f t="shared" si="115"/>
        <v/>
      </c>
      <c r="U685" s="58" t="str">
        <f t="shared" si="116"/>
        <v/>
      </c>
      <c r="W685" s="25" t="str">
        <f>IF(OR($P685="", NOT($U685="")), "", IF(COUNTIF($P$11:$P685, $P685)&gt;1, "", "X"))</f>
        <v/>
      </c>
      <c r="X685" s="25" t="str">
        <f t="shared" si="117"/>
        <v/>
      </c>
      <c r="Z685" s="25" t="str">
        <f t="shared" si="118"/>
        <v/>
      </c>
      <c r="AB685" s="25" t="str">
        <f>IF($B685="", "", IF(AND($B685&gt;='Client Report'!$BA$3, $B685&lt;='Client Report'!$BA$4), "X", ""))</f>
        <v/>
      </c>
      <c r="AC685" s="25" t="str">
        <f>IF($O685="", "", IF('Client Report'!$AG$3="", "X", IF(Expenses!$C685='Client Report'!$AG$3, "X", "")))</f>
        <v/>
      </c>
      <c r="AD685" s="66" t="str">
        <f t="shared" si="119"/>
        <v/>
      </c>
      <c r="AE685" s="25" t="str">
        <f>IF($AD685="", "", COUNTIF($AD$11:$AD$2510, "&lt;"&amp;$AD685)+1+COUNTIF($AD$11:$AD685, $AD685)-1)</f>
        <v/>
      </c>
      <c r="AF685" s="25" t="str">
        <f t="shared" si="120"/>
        <v/>
      </c>
    </row>
    <row r="686" spans="1:32" x14ac:dyDescent="0.25">
      <c r="A686" s="21"/>
      <c r="B686" s="80"/>
      <c r="C686" s="81"/>
      <c r="D686" s="82"/>
      <c r="E686" s="83"/>
      <c r="F686" s="83"/>
      <c r="G686" s="84"/>
      <c r="H686" s="85"/>
      <c r="I686" s="21"/>
      <c r="J686" s="39" t="str">
        <f t="shared" si="110"/>
        <v/>
      </c>
      <c r="K686" s="21"/>
      <c r="O686" s="25" t="str">
        <f t="shared" si="111"/>
        <v/>
      </c>
      <c r="P686" s="25" t="str">
        <f t="shared" si="112"/>
        <v/>
      </c>
      <c r="Q686" s="25" t="str">
        <f t="shared" si="113"/>
        <v/>
      </c>
      <c r="R686" s="25" t="str">
        <f>IF(COUNTIF($Q$11:$Q686, $Q686)&gt;1, "", $Q686)</f>
        <v/>
      </c>
      <c r="S686" s="58" t="str">
        <f t="shared" si="114"/>
        <v/>
      </c>
      <c r="T686" s="61" t="str">
        <f t="shared" si="115"/>
        <v/>
      </c>
      <c r="U686" s="58" t="str">
        <f t="shared" si="116"/>
        <v/>
      </c>
      <c r="W686" s="25" t="str">
        <f>IF(OR($P686="", NOT($U686="")), "", IF(COUNTIF($P$11:$P686, $P686)&gt;1, "", "X"))</f>
        <v/>
      </c>
      <c r="X686" s="25" t="str">
        <f t="shared" si="117"/>
        <v/>
      </c>
      <c r="Z686" s="25" t="str">
        <f t="shared" si="118"/>
        <v/>
      </c>
      <c r="AB686" s="25" t="str">
        <f>IF($B686="", "", IF(AND($B686&gt;='Client Report'!$BA$3, $B686&lt;='Client Report'!$BA$4), "X", ""))</f>
        <v/>
      </c>
      <c r="AC686" s="25" t="str">
        <f>IF($O686="", "", IF('Client Report'!$AG$3="", "X", IF(Expenses!$C686='Client Report'!$AG$3, "X", "")))</f>
        <v/>
      </c>
      <c r="AD686" s="66" t="str">
        <f t="shared" si="119"/>
        <v/>
      </c>
      <c r="AE686" s="25" t="str">
        <f>IF($AD686="", "", COUNTIF($AD$11:$AD$2510, "&lt;"&amp;$AD686)+1+COUNTIF($AD$11:$AD686, $AD686)-1)</f>
        <v/>
      </c>
      <c r="AF686" s="25" t="str">
        <f t="shared" si="120"/>
        <v/>
      </c>
    </row>
    <row r="687" spans="1:32" x14ac:dyDescent="0.25">
      <c r="A687" s="21"/>
      <c r="B687" s="80"/>
      <c r="C687" s="81"/>
      <c r="D687" s="82"/>
      <c r="E687" s="83"/>
      <c r="F687" s="83"/>
      <c r="G687" s="84"/>
      <c r="H687" s="85"/>
      <c r="I687" s="21"/>
      <c r="J687" s="39" t="str">
        <f t="shared" si="110"/>
        <v/>
      </c>
      <c r="K687" s="21"/>
      <c r="O687" s="25" t="str">
        <f t="shared" si="111"/>
        <v/>
      </c>
      <c r="P687" s="25" t="str">
        <f t="shared" si="112"/>
        <v/>
      </c>
      <c r="Q687" s="25" t="str">
        <f t="shared" si="113"/>
        <v/>
      </c>
      <c r="R687" s="25" t="str">
        <f>IF(COUNTIF($Q$11:$Q687, $Q687)&gt;1, "", $Q687)</f>
        <v/>
      </c>
      <c r="S687" s="58" t="str">
        <f t="shared" si="114"/>
        <v/>
      </c>
      <c r="T687" s="61" t="str">
        <f t="shared" si="115"/>
        <v/>
      </c>
      <c r="U687" s="58" t="str">
        <f t="shared" si="116"/>
        <v/>
      </c>
      <c r="W687" s="25" t="str">
        <f>IF(OR($P687="", NOT($U687="")), "", IF(COUNTIF($P$11:$P687, $P687)&gt;1, "", "X"))</f>
        <v/>
      </c>
      <c r="X687" s="25" t="str">
        <f t="shared" si="117"/>
        <v/>
      </c>
      <c r="Z687" s="25" t="str">
        <f t="shared" si="118"/>
        <v/>
      </c>
      <c r="AB687" s="25" t="str">
        <f>IF($B687="", "", IF(AND($B687&gt;='Client Report'!$BA$3, $B687&lt;='Client Report'!$BA$4), "X", ""))</f>
        <v/>
      </c>
      <c r="AC687" s="25" t="str">
        <f>IF($O687="", "", IF('Client Report'!$AG$3="", "X", IF(Expenses!$C687='Client Report'!$AG$3, "X", "")))</f>
        <v/>
      </c>
      <c r="AD687" s="66" t="str">
        <f t="shared" si="119"/>
        <v/>
      </c>
      <c r="AE687" s="25" t="str">
        <f>IF($AD687="", "", COUNTIF($AD$11:$AD$2510, "&lt;"&amp;$AD687)+1+COUNTIF($AD$11:$AD687, $AD687)-1)</f>
        <v/>
      </c>
      <c r="AF687" s="25" t="str">
        <f t="shared" si="120"/>
        <v/>
      </c>
    </row>
    <row r="688" spans="1:32" x14ac:dyDescent="0.25">
      <c r="A688" s="21"/>
      <c r="B688" s="80"/>
      <c r="C688" s="81"/>
      <c r="D688" s="82"/>
      <c r="E688" s="83"/>
      <c r="F688" s="83"/>
      <c r="G688" s="84"/>
      <c r="H688" s="85"/>
      <c r="I688" s="21"/>
      <c r="J688" s="39" t="str">
        <f t="shared" si="110"/>
        <v/>
      </c>
      <c r="K688" s="21"/>
      <c r="O688" s="25" t="str">
        <f t="shared" si="111"/>
        <v/>
      </c>
      <c r="P688" s="25" t="str">
        <f t="shared" si="112"/>
        <v/>
      </c>
      <c r="Q688" s="25" t="str">
        <f t="shared" si="113"/>
        <v/>
      </c>
      <c r="R688" s="25" t="str">
        <f>IF(COUNTIF($Q$11:$Q688, $Q688)&gt;1, "", $Q688)</f>
        <v/>
      </c>
      <c r="S688" s="58" t="str">
        <f t="shared" si="114"/>
        <v/>
      </c>
      <c r="T688" s="61" t="str">
        <f t="shared" si="115"/>
        <v/>
      </c>
      <c r="U688" s="58" t="str">
        <f t="shared" si="116"/>
        <v/>
      </c>
      <c r="W688" s="25" t="str">
        <f>IF(OR($P688="", NOT($U688="")), "", IF(COUNTIF($P$11:$P688, $P688)&gt;1, "", "X"))</f>
        <v/>
      </c>
      <c r="X688" s="25" t="str">
        <f t="shared" si="117"/>
        <v/>
      </c>
      <c r="Z688" s="25" t="str">
        <f t="shared" si="118"/>
        <v/>
      </c>
      <c r="AB688" s="25" t="str">
        <f>IF($B688="", "", IF(AND($B688&gt;='Client Report'!$BA$3, $B688&lt;='Client Report'!$BA$4), "X", ""))</f>
        <v/>
      </c>
      <c r="AC688" s="25" t="str">
        <f>IF($O688="", "", IF('Client Report'!$AG$3="", "X", IF(Expenses!$C688='Client Report'!$AG$3, "X", "")))</f>
        <v/>
      </c>
      <c r="AD688" s="66" t="str">
        <f t="shared" si="119"/>
        <v/>
      </c>
      <c r="AE688" s="25" t="str">
        <f>IF($AD688="", "", COUNTIF($AD$11:$AD$2510, "&lt;"&amp;$AD688)+1+COUNTIF($AD$11:$AD688, $AD688)-1)</f>
        <v/>
      </c>
      <c r="AF688" s="25" t="str">
        <f t="shared" si="120"/>
        <v/>
      </c>
    </row>
    <row r="689" spans="1:32" x14ac:dyDescent="0.25">
      <c r="A689" s="21"/>
      <c r="B689" s="80"/>
      <c r="C689" s="81"/>
      <c r="D689" s="82"/>
      <c r="E689" s="83"/>
      <c r="F689" s="83"/>
      <c r="G689" s="84"/>
      <c r="H689" s="85"/>
      <c r="I689" s="21"/>
      <c r="J689" s="39" t="str">
        <f t="shared" si="110"/>
        <v/>
      </c>
      <c r="K689" s="21"/>
      <c r="O689" s="25" t="str">
        <f t="shared" si="111"/>
        <v/>
      </c>
      <c r="P689" s="25" t="str">
        <f t="shared" si="112"/>
        <v/>
      </c>
      <c r="Q689" s="25" t="str">
        <f t="shared" si="113"/>
        <v/>
      </c>
      <c r="R689" s="25" t="str">
        <f>IF(COUNTIF($Q$11:$Q689, $Q689)&gt;1, "", $Q689)</f>
        <v/>
      </c>
      <c r="S689" s="58" t="str">
        <f t="shared" si="114"/>
        <v/>
      </c>
      <c r="T689" s="61" t="str">
        <f t="shared" si="115"/>
        <v/>
      </c>
      <c r="U689" s="58" t="str">
        <f t="shared" si="116"/>
        <v/>
      </c>
      <c r="W689" s="25" t="str">
        <f>IF(OR($P689="", NOT($U689="")), "", IF(COUNTIF($P$11:$P689, $P689)&gt;1, "", "X"))</f>
        <v/>
      </c>
      <c r="X689" s="25" t="str">
        <f t="shared" si="117"/>
        <v/>
      </c>
      <c r="Z689" s="25" t="str">
        <f t="shared" si="118"/>
        <v/>
      </c>
      <c r="AB689" s="25" t="str">
        <f>IF($B689="", "", IF(AND($B689&gt;='Client Report'!$BA$3, $B689&lt;='Client Report'!$BA$4), "X", ""))</f>
        <v/>
      </c>
      <c r="AC689" s="25" t="str">
        <f>IF($O689="", "", IF('Client Report'!$AG$3="", "X", IF(Expenses!$C689='Client Report'!$AG$3, "X", "")))</f>
        <v/>
      </c>
      <c r="AD689" s="66" t="str">
        <f t="shared" si="119"/>
        <v/>
      </c>
      <c r="AE689" s="25" t="str">
        <f>IF($AD689="", "", COUNTIF($AD$11:$AD$2510, "&lt;"&amp;$AD689)+1+COUNTIF($AD$11:$AD689, $AD689)-1)</f>
        <v/>
      </c>
      <c r="AF689" s="25" t="str">
        <f t="shared" si="120"/>
        <v/>
      </c>
    </row>
    <row r="690" spans="1:32" x14ac:dyDescent="0.25">
      <c r="A690" s="21"/>
      <c r="B690" s="80"/>
      <c r="C690" s="81"/>
      <c r="D690" s="82"/>
      <c r="E690" s="83"/>
      <c r="F690" s="83"/>
      <c r="G690" s="84"/>
      <c r="H690" s="85"/>
      <c r="I690" s="21"/>
      <c r="J690" s="39" t="str">
        <f t="shared" si="110"/>
        <v/>
      </c>
      <c r="K690" s="21"/>
      <c r="O690" s="25" t="str">
        <f t="shared" si="111"/>
        <v/>
      </c>
      <c r="P690" s="25" t="str">
        <f t="shared" si="112"/>
        <v/>
      </c>
      <c r="Q690" s="25" t="str">
        <f t="shared" si="113"/>
        <v/>
      </c>
      <c r="R690" s="25" t="str">
        <f>IF(COUNTIF($Q$11:$Q690, $Q690)&gt;1, "", $Q690)</f>
        <v/>
      </c>
      <c r="S690" s="58" t="str">
        <f t="shared" si="114"/>
        <v/>
      </c>
      <c r="T690" s="61" t="str">
        <f t="shared" si="115"/>
        <v/>
      </c>
      <c r="U690" s="58" t="str">
        <f t="shared" si="116"/>
        <v/>
      </c>
      <c r="W690" s="25" t="str">
        <f>IF(OR($P690="", NOT($U690="")), "", IF(COUNTIF($P$11:$P690, $P690)&gt;1, "", "X"))</f>
        <v/>
      </c>
      <c r="X690" s="25" t="str">
        <f t="shared" si="117"/>
        <v/>
      </c>
      <c r="Z690" s="25" t="str">
        <f t="shared" si="118"/>
        <v/>
      </c>
      <c r="AB690" s="25" t="str">
        <f>IF($B690="", "", IF(AND($B690&gt;='Client Report'!$BA$3, $B690&lt;='Client Report'!$BA$4), "X", ""))</f>
        <v/>
      </c>
      <c r="AC690" s="25" t="str">
        <f>IF($O690="", "", IF('Client Report'!$AG$3="", "X", IF(Expenses!$C690='Client Report'!$AG$3, "X", "")))</f>
        <v/>
      </c>
      <c r="AD690" s="66" t="str">
        <f t="shared" si="119"/>
        <v/>
      </c>
      <c r="AE690" s="25" t="str">
        <f>IF($AD690="", "", COUNTIF($AD$11:$AD$2510, "&lt;"&amp;$AD690)+1+COUNTIF($AD$11:$AD690, $AD690)-1)</f>
        <v/>
      </c>
      <c r="AF690" s="25" t="str">
        <f t="shared" si="120"/>
        <v/>
      </c>
    </row>
    <row r="691" spans="1:32" x14ac:dyDescent="0.25">
      <c r="A691" s="21"/>
      <c r="B691" s="80"/>
      <c r="C691" s="81"/>
      <c r="D691" s="82"/>
      <c r="E691" s="83"/>
      <c r="F691" s="83"/>
      <c r="G691" s="84"/>
      <c r="H691" s="85"/>
      <c r="I691" s="21"/>
      <c r="J691" s="39" t="str">
        <f t="shared" si="110"/>
        <v/>
      </c>
      <c r="K691" s="21"/>
      <c r="O691" s="25" t="str">
        <f t="shared" si="111"/>
        <v/>
      </c>
      <c r="P691" s="25" t="str">
        <f t="shared" si="112"/>
        <v/>
      </c>
      <c r="Q691" s="25" t="str">
        <f t="shared" si="113"/>
        <v/>
      </c>
      <c r="R691" s="25" t="str">
        <f>IF(COUNTIF($Q$11:$Q691, $Q691)&gt;1, "", $Q691)</f>
        <v/>
      </c>
      <c r="S691" s="58" t="str">
        <f t="shared" si="114"/>
        <v/>
      </c>
      <c r="T691" s="61" t="str">
        <f t="shared" si="115"/>
        <v/>
      </c>
      <c r="U691" s="58" t="str">
        <f t="shared" si="116"/>
        <v/>
      </c>
      <c r="W691" s="25" t="str">
        <f>IF(OR($P691="", NOT($U691="")), "", IF(COUNTIF($P$11:$P691, $P691)&gt;1, "", "X"))</f>
        <v/>
      </c>
      <c r="X691" s="25" t="str">
        <f t="shared" si="117"/>
        <v/>
      </c>
      <c r="Z691" s="25" t="str">
        <f t="shared" si="118"/>
        <v/>
      </c>
      <c r="AB691" s="25" t="str">
        <f>IF($B691="", "", IF(AND($B691&gt;='Client Report'!$BA$3, $B691&lt;='Client Report'!$BA$4), "X", ""))</f>
        <v/>
      </c>
      <c r="AC691" s="25" t="str">
        <f>IF($O691="", "", IF('Client Report'!$AG$3="", "X", IF(Expenses!$C691='Client Report'!$AG$3, "X", "")))</f>
        <v/>
      </c>
      <c r="AD691" s="66" t="str">
        <f t="shared" si="119"/>
        <v/>
      </c>
      <c r="AE691" s="25" t="str">
        <f>IF($AD691="", "", COUNTIF($AD$11:$AD$2510, "&lt;"&amp;$AD691)+1+COUNTIF($AD$11:$AD691, $AD691)-1)</f>
        <v/>
      </c>
      <c r="AF691" s="25" t="str">
        <f t="shared" si="120"/>
        <v/>
      </c>
    </row>
    <row r="692" spans="1:32" x14ac:dyDescent="0.25">
      <c r="A692" s="21"/>
      <c r="B692" s="80"/>
      <c r="C692" s="81"/>
      <c r="D692" s="82"/>
      <c r="E692" s="83"/>
      <c r="F692" s="83"/>
      <c r="G692" s="84"/>
      <c r="H692" s="85"/>
      <c r="I692" s="21"/>
      <c r="J692" s="39" t="str">
        <f t="shared" si="110"/>
        <v/>
      </c>
      <c r="K692" s="21"/>
      <c r="O692" s="25" t="str">
        <f t="shared" si="111"/>
        <v/>
      </c>
      <c r="P692" s="25" t="str">
        <f t="shared" si="112"/>
        <v/>
      </c>
      <c r="Q692" s="25" t="str">
        <f t="shared" si="113"/>
        <v/>
      </c>
      <c r="R692" s="25" t="str">
        <f>IF(COUNTIF($Q$11:$Q692, $Q692)&gt;1, "", $Q692)</f>
        <v/>
      </c>
      <c r="S692" s="58" t="str">
        <f t="shared" si="114"/>
        <v/>
      </c>
      <c r="T692" s="61" t="str">
        <f t="shared" si="115"/>
        <v/>
      </c>
      <c r="U692" s="58" t="str">
        <f t="shared" si="116"/>
        <v/>
      </c>
      <c r="W692" s="25" t="str">
        <f>IF(OR($P692="", NOT($U692="")), "", IF(COUNTIF($P$11:$P692, $P692)&gt;1, "", "X"))</f>
        <v/>
      </c>
      <c r="X692" s="25" t="str">
        <f t="shared" si="117"/>
        <v/>
      </c>
      <c r="Z692" s="25" t="str">
        <f t="shared" si="118"/>
        <v/>
      </c>
      <c r="AB692" s="25" t="str">
        <f>IF($B692="", "", IF(AND($B692&gt;='Client Report'!$BA$3, $B692&lt;='Client Report'!$BA$4), "X", ""))</f>
        <v/>
      </c>
      <c r="AC692" s="25" t="str">
        <f>IF($O692="", "", IF('Client Report'!$AG$3="", "X", IF(Expenses!$C692='Client Report'!$AG$3, "X", "")))</f>
        <v/>
      </c>
      <c r="AD692" s="66" t="str">
        <f t="shared" si="119"/>
        <v/>
      </c>
      <c r="AE692" s="25" t="str">
        <f>IF($AD692="", "", COUNTIF($AD$11:$AD$2510, "&lt;"&amp;$AD692)+1+COUNTIF($AD$11:$AD692, $AD692)-1)</f>
        <v/>
      </c>
      <c r="AF692" s="25" t="str">
        <f t="shared" si="120"/>
        <v/>
      </c>
    </row>
    <row r="693" spans="1:32" x14ac:dyDescent="0.25">
      <c r="A693" s="21"/>
      <c r="B693" s="80"/>
      <c r="C693" s="81"/>
      <c r="D693" s="82"/>
      <c r="E693" s="83"/>
      <c r="F693" s="83"/>
      <c r="G693" s="84"/>
      <c r="H693" s="85"/>
      <c r="I693" s="21"/>
      <c r="J693" s="39" t="str">
        <f t="shared" si="110"/>
        <v/>
      </c>
      <c r="K693" s="21"/>
      <c r="O693" s="25" t="str">
        <f t="shared" si="111"/>
        <v/>
      </c>
      <c r="P693" s="25" t="str">
        <f t="shared" si="112"/>
        <v/>
      </c>
      <c r="Q693" s="25" t="str">
        <f t="shared" si="113"/>
        <v/>
      </c>
      <c r="R693" s="25" t="str">
        <f>IF(COUNTIF($Q$11:$Q693, $Q693)&gt;1, "", $Q693)</f>
        <v/>
      </c>
      <c r="S693" s="58" t="str">
        <f t="shared" si="114"/>
        <v/>
      </c>
      <c r="T693" s="61" t="str">
        <f t="shared" si="115"/>
        <v/>
      </c>
      <c r="U693" s="58" t="str">
        <f t="shared" si="116"/>
        <v/>
      </c>
      <c r="W693" s="25" t="str">
        <f>IF(OR($P693="", NOT($U693="")), "", IF(COUNTIF($P$11:$P693, $P693)&gt;1, "", "X"))</f>
        <v/>
      </c>
      <c r="X693" s="25" t="str">
        <f t="shared" si="117"/>
        <v/>
      </c>
      <c r="Z693" s="25" t="str">
        <f t="shared" si="118"/>
        <v/>
      </c>
      <c r="AB693" s="25" t="str">
        <f>IF($B693="", "", IF(AND($B693&gt;='Client Report'!$BA$3, $B693&lt;='Client Report'!$BA$4), "X", ""))</f>
        <v/>
      </c>
      <c r="AC693" s="25" t="str">
        <f>IF($O693="", "", IF('Client Report'!$AG$3="", "X", IF(Expenses!$C693='Client Report'!$AG$3, "X", "")))</f>
        <v/>
      </c>
      <c r="AD693" s="66" t="str">
        <f t="shared" si="119"/>
        <v/>
      </c>
      <c r="AE693" s="25" t="str">
        <f>IF($AD693="", "", COUNTIF($AD$11:$AD$2510, "&lt;"&amp;$AD693)+1+COUNTIF($AD$11:$AD693, $AD693)-1)</f>
        <v/>
      </c>
      <c r="AF693" s="25" t="str">
        <f t="shared" si="120"/>
        <v/>
      </c>
    </row>
    <row r="694" spans="1:32" x14ac:dyDescent="0.25">
      <c r="A694" s="21"/>
      <c r="B694" s="80"/>
      <c r="C694" s="81"/>
      <c r="D694" s="82"/>
      <c r="E694" s="83"/>
      <c r="F694" s="83"/>
      <c r="G694" s="84"/>
      <c r="H694" s="85"/>
      <c r="I694" s="21"/>
      <c r="J694" s="39" t="str">
        <f t="shared" si="110"/>
        <v/>
      </c>
      <c r="K694" s="21"/>
      <c r="O694" s="25" t="str">
        <f t="shared" si="111"/>
        <v/>
      </c>
      <c r="P694" s="25" t="str">
        <f t="shared" si="112"/>
        <v/>
      </c>
      <c r="Q694" s="25" t="str">
        <f t="shared" si="113"/>
        <v/>
      </c>
      <c r="R694" s="25" t="str">
        <f>IF(COUNTIF($Q$11:$Q694, $Q694)&gt;1, "", $Q694)</f>
        <v/>
      </c>
      <c r="S694" s="58" t="str">
        <f t="shared" si="114"/>
        <v/>
      </c>
      <c r="T694" s="61" t="str">
        <f t="shared" si="115"/>
        <v/>
      </c>
      <c r="U694" s="58" t="str">
        <f t="shared" si="116"/>
        <v/>
      </c>
      <c r="W694" s="25" t="str">
        <f>IF(OR($P694="", NOT($U694="")), "", IF(COUNTIF($P$11:$P694, $P694)&gt;1, "", "X"))</f>
        <v/>
      </c>
      <c r="X694" s="25" t="str">
        <f t="shared" si="117"/>
        <v/>
      </c>
      <c r="Z694" s="25" t="str">
        <f t="shared" si="118"/>
        <v/>
      </c>
      <c r="AB694" s="25" t="str">
        <f>IF($B694="", "", IF(AND($B694&gt;='Client Report'!$BA$3, $B694&lt;='Client Report'!$BA$4), "X", ""))</f>
        <v/>
      </c>
      <c r="AC694" s="25" t="str">
        <f>IF($O694="", "", IF('Client Report'!$AG$3="", "X", IF(Expenses!$C694='Client Report'!$AG$3, "X", "")))</f>
        <v/>
      </c>
      <c r="AD694" s="66" t="str">
        <f t="shared" si="119"/>
        <v/>
      </c>
      <c r="AE694" s="25" t="str">
        <f>IF($AD694="", "", COUNTIF($AD$11:$AD$2510, "&lt;"&amp;$AD694)+1+COUNTIF($AD$11:$AD694, $AD694)-1)</f>
        <v/>
      </c>
      <c r="AF694" s="25" t="str">
        <f t="shared" si="120"/>
        <v/>
      </c>
    </row>
    <row r="695" spans="1:32" x14ac:dyDescent="0.25">
      <c r="A695" s="21"/>
      <c r="B695" s="80"/>
      <c r="C695" s="81"/>
      <c r="D695" s="82"/>
      <c r="E695" s="83"/>
      <c r="F695" s="83"/>
      <c r="G695" s="84"/>
      <c r="H695" s="85"/>
      <c r="I695" s="21"/>
      <c r="J695" s="39" t="str">
        <f t="shared" si="110"/>
        <v/>
      </c>
      <c r="K695" s="21"/>
      <c r="O695" s="25" t="str">
        <f t="shared" si="111"/>
        <v/>
      </c>
      <c r="P695" s="25" t="str">
        <f t="shared" si="112"/>
        <v/>
      </c>
      <c r="Q695" s="25" t="str">
        <f t="shared" si="113"/>
        <v/>
      </c>
      <c r="R695" s="25" t="str">
        <f>IF(COUNTIF($Q$11:$Q695, $Q695)&gt;1, "", $Q695)</f>
        <v/>
      </c>
      <c r="S695" s="58" t="str">
        <f t="shared" si="114"/>
        <v/>
      </c>
      <c r="T695" s="61" t="str">
        <f t="shared" si="115"/>
        <v/>
      </c>
      <c r="U695" s="58" t="str">
        <f t="shared" si="116"/>
        <v/>
      </c>
      <c r="W695" s="25" t="str">
        <f>IF(OR($P695="", NOT($U695="")), "", IF(COUNTIF($P$11:$P695, $P695)&gt;1, "", "X"))</f>
        <v/>
      </c>
      <c r="X695" s="25" t="str">
        <f t="shared" si="117"/>
        <v/>
      </c>
      <c r="Z695" s="25" t="str">
        <f t="shared" si="118"/>
        <v/>
      </c>
      <c r="AB695" s="25" t="str">
        <f>IF($B695="", "", IF(AND($B695&gt;='Client Report'!$BA$3, $B695&lt;='Client Report'!$BA$4), "X", ""))</f>
        <v/>
      </c>
      <c r="AC695" s="25" t="str">
        <f>IF($O695="", "", IF('Client Report'!$AG$3="", "X", IF(Expenses!$C695='Client Report'!$AG$3, "X", "")))</f>
        <v/>
      </c>
      <c r="AD695" s="66" t="str">
        <f t="shared" si="119"/>
        <v/>
      </c>
      <c r="AE695" s="25" t="str">
        <f>IF($AD695="", "", COUNTIF($AD$11:$AD$2510, "&lt;"&amp;$AD695)+1+COUNTIF($AD$11:$AD695, $AD695)-1)</f>
        <v/>
      </c>
      <c r="AF695" s="25" t="str">
        <f t="shared" si="120"/>
        <v/>
      </c>
    </row>
    <row r="696" spans="1:32" x14ac:dyDescent="0.25">
      <c r="A696" s="21"/>
      <c r="B696" s="80"/>
      <c r="C696" s="81"/>
      <c r="D696" s="82"/>
      <c r="E696" s="83"/>
      <c r="F696" s="83"/>
      <c r="G696" s="84"/>
      <c r="H696" s="85"/>
      <c r="I696" s="21"/>
      <c r="J696" s="39" t="str">
        <f t="shared" si="110"/>
        <v/>
      </c>
      <c r="K696" s="21"/>
      <c r="O696" s="25" t="str">
        <f t="shared" si="111"/>
        <v/>
      </c>
      <c r="P696" s="25" t="str">
        <f t="shared" si="112"/>
        <v/>
      </c>
      <c r="Q696" s="25" t="str">
        <f t="shared" si="113"/>
        <v/>
      </c>
      <c r="R696" s="25" t="str">
        <f>IF(COUNTIF($Q$11:$Q696, $Q696)&gt;1, "", $Q696)</f>
        <v/>
      </c>
      <c r="S696" s="58" t="str">
        <f t="shared" si="114"/>
        <v/>
      </c>
      <c r="T696" s="61" t="str">
        <f t="shared" si="115"/>
        <v/>
      </c>
      <c r="U696" s="58" t="str">
        <f t="shared" si="116"/>
        <v/>
      </c>
      <c r="W696" s="25" t="str">
        <f>IF(OR($P696="", NOT($U696="")), "", IF(COUNTIF($P$11:$P696, $P696)&gt;1, "", "X"))</f>
        <v/>
      </c>
      <c r="X696" s="25" t="str">
        <f t="shared" si="117"/>
        <v/>
      </c>
      <c r="Z696" s="25" t="str">
        <f t="shared" si="118"/>
        <v/>
      </c>
      <c r="AB696" s="25" t="str">
        <f>IF($B696="", "", IF(AND($B696&gt;='Client Report'!$BA$3, $B696&lt;='Client Report'!$BA$4), "X", ""))</f>
        <v/>
      </c>
      <c r="AC696" s="25" t="str">
        <f>IF($O696="", "", IF('Client Report'!$AG$3="", "X", IF(Expenses!$C696='Client Report'!$AG$3, "X", "")))</f>
        <v/>
      </c>
      <c r="AD696" s="66" t="str">
        <f t="shared" si="119"/>
        <v/>
      </c>
      <c r="AE696" s="25" t="str">
        <f>IF($AD696="", "", COUNTIF($AD$11:$AD$2510, "&lt;"&amp;$AD696)+1+COUNTIF($AD$11:$AD696, $AD696)-1)</f>
        <v/>
      </c>
      <c r="AF696" s="25" t="str">
        <f t="shared" si="120"/>
        <v/>
      </c>
    </row>
    <row r="697" spans="1:32" x14ac:dyDescent="0.25">
      <c r="A697" s="21"/>
      <c r="B697" s="80"/>
      <c r="C697" s="81"/>
      <c r="D697" s="82"/>
      <c r="E697" s="83"/>
      <c r="F697" s="83"/>
      <c r="G697" s="84"/>
      <c r="H697" s="85"/>
      <c r="I697" s="21"/>
      <c r="J697" s="39" t="str">
        <f t="shared" si="110"/>
        <v/>
      </c>
      <c r="K697" s="21"/>
      <c r="O697" s="25" t="str">
        <f t="shared" si="111"/>
        <v/>
      </c>
      <c r="P697" s="25" t="str">
        <f t="shared" si="112"/>
        <v/>
      </c>
      <c r="Q697" s="25" t="str">
        <f t="shared" si="113"/>
        <v/>
      </c>
      <c r="R697" s="25" t="str">
        <f>IF(COUNTIF($Q$11:$Q697, $Q697)&gt;1, "", $Q697)</f>
        <v/>
      </c>
      <c r="S697" s="58" t="str">
        <f t="shared" si="114"/>
        <v/>
      </c>
      <c r="T697" s="61" t="str">
        <f t="shared" si="115"/>
        <v/>
      </c>
      <c r="U697" s="58" t="str">
        <f t="shared" si="116"/>
        <v/>
      </c>
      <c r="W697" s="25" t="str">
        <f>IF(OR($P697="", NOT($U697="")), "", IF(COUNTIF($P$11:$P697, $P697)&gt;1, "", "X"))</f>
        <v/>
      </c>
      <c r="X697" s="25" t="str">
        <f t="shared" si="117"/>
        <v/>
      </c>
      <c r="Z697" s="25" t="str">
        <f t="shared" si="118"/>
        <v/>
      </c>
      <c r="AB697" s="25" t="str">
        <f>IF($B697="", "", IF(AND($B697&gt;='Client Report'!$BA$3, $B697&lt;='Client Report'!$BA$4), "X", ""))</f>
        <v/>
      </c>
      <c r="AC697" s="25" t="str">
        <f>IF($O697="", "", IF('Client Report'!$AG$3="", "X", IF(Expenses!$C697='Client Report'!$AG$3, "X", "")))</f>
        <v/>
      </c>
      <c r="AD697" s="66" t="str">
        <f t="shared" si="119"/>
        <v/>
      </c>
      <c r="AE697" s="25" t="str">
        <f>IF($AD697="", "", COUNTIF($AD$11:$AD$2510, "&lt;"&amp;$AD697)+1+COUNTIF($AD$11:$AD697, $AD697)-1)</f>
        <v/>
      </c>
      <c r="AF697" s="25" t="str">
        <f t="shared" si="120"/>
        <v/>
      </c>
    </row>
    <row r="698" spans="1:32" x14ac:dyDescent="0.25">
      <c r="A698" s="21"/>
      <c r="B698" s="80"/>
      <c r="C698" s="81"/>
      <c r="D698" s="82"/>
      <c r="E698" s="83"/>
      <c r="F698" s="83"/>
      <c r="G698" s="84"/>
      <c r="H698" s="85"/>
      <c r="I698" s="21"/>
      <c r="J698" s="39" t="str">
        <f t="shared" si="110"/>
        <v/>
      </c>
      <c r="K698" s="21"/>
      <c r="O698" s="25" t="str">
        <f t="shared" si="111"/>
        <v/>
      </c>
      <c r="P698" s="25" t="str">
        <f t="shared" si="112"/>
        <v/>
      </c>
      <c r="Q698" s="25" t="str">
        <f t="shared" si="113"/>
        <v/>
      </c>
      <c r="R698" s="25" t="str">
        <f>IF(COUNTIF($Q$11:$Q698, $Q698)&gt;1, "", $Q698)</f>
        <v/>
      </c>
      <c r="S698" s="58" t="str">
        <f t="shared" si="114"/>
        <v/>
      </c>
      <c r="T698" s="61" t="str">
        <f t="shared" si="115"/>
        <v/>
      </c>
      <c r="U698" s="58" t="str">
        <f t="shared" si="116"/>
        <v/>
      </c>
      <c r="W698" s="25" t="str">
        <f>IF(OR($P698="", NOT($U698="")), "", IF(COUNTIF($P$11:$P698, $P698)&gt;1, "", "X"))</f>
        <v/>
      </c>
      <c r="X698" s="25" t="str">
        <f t="shared" si="117"/>
        <v/>
      </c>
      <c r="Z698" s="25" t="str">
        <f t="shared" si="118"/>
        <v/>
      </c>
      <c r="AB698" s="25" t="str">
        <f>IF($B698="", "", IF(AND($B698&gt;='Client Report'!$BA$3, $B698&lt;='Client Report'!$BA$4), "X", ""))</f>
        <v/>
      </c>
      <c r="AC698" s="25" t="str">
        <f>IF($O698="", "", IF('Client Report'!$AG$3="", "X", IF(Expenses!$C698='Client Report'!$AG$3, "X", "")))</f>
        <v/>
      </c>
      <c r="AD698" s="66" t="str">
        <f t="shared" si="119"/>
        <v/>
      </c>
      <c r="AE698" s="25" t="str">
        <f>IF($AD698="", "", COUNTIF($AD$11:$AD$2510, "&lt;"&amp;$AD698)+1+COUNTIF($AD$11:$AD698, $AD698)-1)</f>
        <v/>
      </c>
      <c r="AF698" s="25" t="str">
        <f t="shared" si="120"/>
        <v/>
      </c>
    </row>
    <row r="699" spans="1:32" x14ac:dyDescent="0.25">
      <c r="A699" s="21"/>
      <c r="B699" s="80"/>
      <c r="C699" s="81"/>
      <c r="D699" s="82"/>
      <c r="E699" s="83"/>
      <c r="F699" s="83"/>
      <c r="G699" s="84"/>
      <c r="H699" s="85"/>
      <c r="I699" s="21"/>
      <c r="J699" s="39" t="str">
        <f t="shared" si="110"/>
        <v/>
      </c>
      <c r="K699" s="21"/>
      <c r="O699" s="25" t="str">
        <f t="shared" si="111"/>
        <v/>
      </c>
      <c r="P699" s="25" t="str">
        <f t="shared" si="112"/>
        <v/>
      </c>
      <c r="Q699" s="25" t="str">
        <f t="shared" si="113"/>
        <v/>
      </c>
      <c r="R699" s="25" t="str">
        <f>IF(COUNTIF($Q$11:$Q699, $Q699)&gt;1, "", $Q699)</f>
        <v/>
      </c>
      <c r="S699" s="58" t="str">
        <f t="shared" si="114"/>
        <v/>
      </c>
      <c r="T699" s="61" t="str">
        <f t="shared" si="115"/>
        <v/>
      </c>
      <c r="U699" s="58" t="str">
        <f t="shared" si="116"/>
        <v/>
      </c>
      <c r="W699" s="25" t="str">
        <f>IF(OR($P699="", NOT($U699="")), "", IF(COUNTIF($P$11:$P699, $P699)&gt;1, "", "X"))</f>
        <v/>
      </c>
      <c r="X699" s="25" t="str">
        <f t="shared" si="117"/>
        <v/>
      </c>
      <c r="Z699" s="25" t="str">
        <f t="shared" si="118"/>
        <v/>
      </c>
      <c r="AB699" s="25" t="str">
        <f>IF($B699="", "", IF(AND($B699&gt;='Client Report'!$BA$3, $B699&lt;='Client Report'!$BA$4), "X", ""))</f>
        <v/>
      </c>
      <c r="AC699" s="25" t="str">
        <f>IF($O699="", "", IF('Client Report'!$AG$3="", "X", IF(Expenses!$C699='Client Report'!$AG$3, "X", "")))</f>
        <v/>
      </c>
      <c r="AD699" s="66" t="str">
        <f t="shared" si="119"/>
        <v/>
      </c>
      <c r="AE699" s="25" t="str">
        <f>IF($AD699="", "", COUNTIF($AD$11:$AD$2510, "&lt;"&amp;$AD699)+1+COUNTIF($AD$11:$AD699, $AD699)-1)</f>
        <v/>
      </c>
      <c r="AF699" s="25" t="str">
        <f t="shared" si="120"/>
        <v/>
      </c>
    </row>
    <row r="700" spans="1:32" x14ac:dyDescent="0.25">
      <c r="A700" s="21"/>
      <c r="B700" s="80"/>
      <c r="C700" s="81"/>
      <c r="D700" s="82"/>
      <c r="E700" s="83"/>
      <c r="F700" s="83"/>
      <c r="G700" s="84"/>
      <c r="H700" s="85"/>
      <c r="I700" s="21"/>
      <c r="J700" s="39" t="str">
        <f t="shared" si="110"/>
        <v/>
      </c>
      <c r="K700" s="21"/>
      <c r="O700" s="25" t="str">
        <f t="shared" si="111"/>
        <v/>
      </c>
      <c r="P700" s="25" t="str">
        <f t="shared" si="112"/>
        <v/>
      </c>
      <c r="Q700" s="25" t="str">
        <f t="shared" si="113"/>
        <v/>
      </c>
      <c r="R700" s="25" t="str">
        <f>IF(COUNTIF($Q$11:$Q700, $Q700)&gt;1, "", $Q700)</f>
        <v/>
      </c>
      <c r="S700" s="58" t="str">
        <f t="shared" si="114"/>
        <v/>
      </c>
      <c r="T700" s="61" t="str">
        <f t="shared" si="115"/>
        <v/>
      </c>
      <c r="U700" s="58" t="str">
        <f t="shared" si="116"/>
        <v/>
      </c>
      <c r="W700" s="25" t="str">
        <f>IF(OR($P700="", NOT($U700="")), "", IF(COUNTIF($P$11:$P700, $P700)&gt;1, "", "X"))</f>
        <v/>
      </c>
      <c r="X700" s="25" t="str">
        <f t="shared" si="117"/>
        <v/>
      </c>
      <c r="Z700" s="25" t="str">
        <f t="shared" si="118"/>
        <v/>
      </c>
      <c r="AB700" s="25" t="str">
        <f>IF($B700="", "", IF(AND($B700&gt;='Client Report'!$BA$3, $B700&lt;='Client Report'!$BA$4), "X", ""))</f>
        <v/>
      </c>
      <c r="AC700" s="25" t="str">
        <f>IF($O700="", "", IF('Client Report'!$AG$3="", "X", IF(Expenses!$C700='Client Report'!$AG$3, "X", "")))</f>
        <v/>
      </c>
      <c r="AD700" s="66" t="str">
        <f t="shared" si="119"/>
        <v/>
      </c>
      <c r="AE700" s="25" t="str">
        <f>IF($AD700="", "", COUNTIF($AD$11:$AD$2510, "&lt;"&amp;$AD700)+1+COUNTIF($AD$11:$AD700, $AD700)-1)</f>
        <v/>
      </c>
      <c r="AF700" s="25" t="str">
        <f t="shared" si="120"/>
        <v/>
      </c>
    </row>
    <row r="701" spans="1:32" x14ac:dyDescent="0.25">
      <c r="A701" s="21"/>
      <c r="B701" s="80"/>
      <c r="C701" s="81"/>
      <c r="D701" s="82"/>
      <c r="E701" s="83"/>
      <c r="F701" s="83"/>
      <c r="G701" s="84"/>
      <c r="H701" s="85"/>
      <c r="I701" s="21"/>
      <c r="J701" s="39" t="str">
        <f t="shared" si="110"/>
        <v/>
      </c>
      <c r="K701" s="21"/>
      <c r="O701" s="25" t="str">
        <f t="shared" si="111"/>
        <v/>
      </c>
      <c r="P701" s="25" t="str">
        <f t="shared" si="112"/>
        <v/>
      </c>
      <c r="Q701" s="25" t="str">
        <f t="shared" si="113"/>
        <v/>
      </c>
      <c r="R701" s="25" t="str">
        <f>IF(COUNTIF($Q$11:$Q701, $Q701)&gt;1, "", $Q701)</f>
        <v/>
      </c>
      <c r="S701" s="58" t="str">
        <f t="shared" si="114"/>
        <v/>
      </c>
      <c r="T701" s="61" t="str">
        <f t="shared" si="115"/>
        <v/>
      </c>
      <c r="U701" s="58" t="str">
        <f t="shared" si="116"/>
        <v/>
      </c>
      <c r="W701" s="25" t="str">
        <f>IF(OR($P701="", NOT($U701="")), "", IF(COUNTIF($P$11:$P701, $P701)&gt;1, "", "X"))</f>
        <v/>
      </c>
      <c r="X701" s="25" t="str">
        <f t="shared" si="117"/>
        <v/>
      </c>
      <c r="Z701" s="25" t="str">
        <f t="shared" si="118"/>
        <v/>
      </c>
      <c r="AB701" s="25" t="str">
        <f>IF($B701="", "", IF(AND($B701&gt;='Client Report'!$BA$3, $B701&lt;='Client Report'!$BA$4), "X", ""))</f>
        <v/>
      </c>
      <c r="AC701" s="25" t="str">
        <f>IF($O701="", "", IF('Client Report'!$AG$3="", "X", IF(Expenses!$C701='Client Report'!$AG$3, "X", "")))</f>
        <v/>
      </c>
      <c r="AD701" s="66" t="str">
        <f t="shared" si="119"/>
        <v/>
      </c>
      <c r="AE701" s="25" t="str">
        <f>IF($AD701="", "", COUNTIF($AD$11:$AD$2510, "&lt;"&amp;$AD701)+1+COUNTIF($AD$11:$AD701, $AD701)-1)</f>
        <v/>
      </c>
      <c r="AF701" s="25" t="str">
        <f t="shared" si="120"/>
        <v/>
      </c>
    </row>
    <row r="702" spans="1:32" x14ac:dyDescent="0.25">
      <c r="A702" s="21"/>
      <c r="B702" s="80"/>
      <c r="C702" s="81"/>
      <c r="D702" s="82"/>
      <c r="E702" s="83"/>
      <c r="F702" s="83"/>
      <c r="G702" s="84"/>
      <c r="H702" s="85"/>
      <c r="I702" s="21"/>
      <c r="J702" s="39" t="str">
        <f t="shared" si="110"/>
        <v/>
      </c>
      <c r="K702" s="21"/>
      <c r="O702" s="25" t="str">
        <f t="shared" si="111"/>
        <v/>
      </c>
      <c r="P702" s="25" t="str">
        <f t="shared" si="112"/>
        <v/>
      </c>
      <c r="Q702" s="25" t="str">
        <f t="shared" si="113"/>
        <v/>
      </c>
      <c r="R702" s="25" t="str">
        <f>IF(COUNTIF($Q$11:$Q702, $Q702)&gt;1, "", $Q702)</f>
        <v/>
      </c>
      <c r="S702" s="58" t="str">
        <f t="shared" si="114"/>
        <v/>
      </c>
      <c r="T702" s="61" t="str">
        <f t="shared" si="115"/>
        <v/>
      </c>
      <c r="U702" s="58" t="str">
        <f t="shared" si="116"/>
        <v/>
      </c>
      <c r="W702" s="25" t="str">
        <f>IF(OR($P702="", NOT($U702="")), "", IF(COUNTIF($P$11:$P702, $P702)&gt;1, "", "X"))</f>
        <v/>
      </c>
      <c r="X702" s="25" t="str">
        <f t="shared" si="117"/>
        <v/>
      </c>
      <c r="Z702" s="25" t="str">
        <f t="shared" si="118"/>
        <v/>
      </c>
      <c r="AB702" s="25" t="str">
        <f>IF($B702="", "", IF(AND($B702&gt;='Client Report'!$BA$3, $B702&lt;='Client Report'!$BA$4), "X", ""))</f>
        <v/>
      </c>
      <c r="AC702" s="25" t="str">
        <f>IF($O702="", "", IF('Client Report'!$AG$3="", "X", IF(Expenses!$C702='Client Report'!$AG$3, "X", "")))</f>
        <v/>
      </c>
      <c r="AD702" s="66" t="str">
        <f t="shared" si="119"/>
        <v/>
      </c>
      <c r="AE702" s="25" t="str">
        <f>IF($AD702="", "", COUNTIF($AD$11:$AD$2510, "&lt;"&amp;$AD702)+1+COUNTIF($AD$11:$AD702, $AD702)-1)</f>
        <v/>
      </c>
      <c r="AF702" s="25" t="str">
        <f t="shared" si="120"/>
        <v/>
      </c>
    </row>
    <row r="703" spans="1:32" x14ac:dyDescent="0.25">
      <c r="A703" s="21"/>
      <c r="B703" s="80"/>
      <c r="C703" s="81"/>
      <c r="D703" s="82"/>
      <c r="E703" s="83"/>
      <c r="F703" s="83"/>
      <c r="G703" s="84"/>
      <c r="H703" s="85"/>
      <c r="I703" s="21"/>
      <c r="J703" s="39" t="str">
        <f t="shared" si="110"/>
        <v/>
      </c>
      <c r="K703" s="21"/>
      <c r="O703" s="25" t="str">
        <f t="shared" si="111"/>
        <v/>
      </c>
      <c r="P703" s="25" t="str">
        <f t="shared" si="112"/>
        <v/>
      </c>
      <c r="Q703" s="25" t="str">
        <f t="shared" si="113"/>
        <v/>
      </c>
      <c r="R703" s="25" t="str">
        <f>IF(COUNTIF($Q$11:$Q703, $Q703)&gt;1, "", $Q703)</f>
        <v/>
      </c>
      <c r="S703" s="58" t="str">
        <f t="shared" si="114"/>
        <v/>
      </c>
      <c r="T703" s="61" t="str">
        <f t="shared" si="115"/>
        <v/>
      </c>
      <c r="U703" s="58" t="str">
        <f t="shared" si="116"/>
        <v/>
      </c>
      <c r="W703" s="25" t="str">
        <f>IF(OR($P703="", NOT($U703="")), "", IF(COUNTIF($P$11:$P703, $P703)&gt;1, "", "X"))</f>
        <v/>
      </c>
      <c r="X703" s="25" t="str">
        <f t="shared" si="117"/>
        <v/>
      </c>
      <c r="Z703" s="25" t="str">
        <f t="shared" si="118"/>
        <v/>
      </c>
      <c r="AB703" s="25" t="str">
        <f>IF($B703="", "", IF(AND($B703&gt;='Client Report'!$BA$3, $B703&lt;='Client Report'!$BA$4), "X", ""))</f>
        <v/>
      </c>
      <c r="AC703" s="25" t="str">
        <f>IF($O703="", "", IF('Client Report'!$AG$3="", "X", IF(Expenses!$C703='Client Report'!$AG$3, "X", "")))</f>
        <v/>
      </c>
      <c r="AD703" s="66" t="str">
        <f t="shared" si="119"/>
        <v/>
      </c>
      <c r="AE703" s="25" t="str">
        <f>IF($AD703="", "", COUNTIF($AD$11:$AD$2510, "&lt;"&amp;$AD703)+1+COUNTIF($AD$11:$AD703, $AD703)-1)</f>
        <v/>
      </c>
      <c r="AF703" s="25" t="str">
        <f t="shared" si="120"/>
        <v/>
      </c>
    </row>
    <row r="704" spans="1:32" x14ac:dyDescent="0.25">
      <c r="A704" s="21"/>
      <c r="B704" s="80"/>
      <c r="C704" s="81"/>
      <c r="D704" s="82"/>
      <c r="E704" s="83"/>
      <c r="F704" s="83"/>
      <c r="G704" s="84"/>
      <c r="H704" s="85"/>
      <c r="I704" s="21"/>
      <c r="J704" s="39" t="str">
        <f t="shared" si="110"/>
        <v/>
      </c>
      <c r="K704" s="21"/>
      <c r="O704" s="25" t="str">
        <f t="shared" si="111"/>
        <v/>
      </c>
      <c r="P704" s="25" t="str">
        <f t="shared" si="112"/>
        <v/>
      </c>
      <c r="Q704" s="25" t="str">
        <f t="shared" si="113"/>
        <v/>
      </c>
      <c r="R704" s="25" t="str">
        <f>IF(COUNTIF($Q$11:$Q704, $Q704)&gt;1, "", $Q704)</f>
        <v/>
      </c>
      <c r="S704" s="58" t="str">
        <f t="shared" si="114"/>
        <v/>
      </c>
      <c r="T704" s="61" t="str">
        <f t="shared" si="115"/>
        <v/>
      </c>
      <c r="U704" s="58" t="str">
        <f t="shared" si="116"/>
        <v/>
      </c>
      <c r="W704" s="25" t="str">
        <f>IF(OR($P704="", NOT($U704="")), "", IF(COUNTIF($P$11:$P704, $P704)&gt;1, "", "X"))</f>
        <v/>
      </c>
      <c r="X704" s="25" t="str">
        <f t="shared" si="117"/>
        <v/>
      </c>
      <c r="Z704" s="25" t="str">
        <f t="shared" si="118"/>
        <v/>
      </c>
      <c r="AB704" s="25" t="str">
        <f>IF($B704="", "", IF(AND($B704&gt;='Client Report'!$BA$3, $B704&lt;='Client Report'!$BA$4), "X", ""))</f>
        <v/>
      </c>
      <c r="AC704" s="25" t="str">
        <f>IF($O704="", "", IF('Client Report'!$AG$3="", "X", IF(Expenses!$C704='Client Report'!$AG$3, "X", "")))</f>
        <v/>
      </c>
      <c r="AD704" s="66" t="str">
        <f t="shared" si="119"/>
        <v/>
      </c>
      <c r="AE704" s="25" t="str">
        <f>IF($AD704="", "", COUNTIF($AD$11:$AD$2510, "&lt;"&amp;$AD704)+1+COUNTIF($AD$11:$AD704, $AD704)-1)</f>
        <v/>
      </c>
      <c r="AF704" s="25" t="str">
        <f t="shared" si="120"/>
        <v/>
      </c>
    </row>
    <row r="705" spans="1:32" x14ac:dyDescent="0.25">
      <c r="A705" s="21"/>
      <c r="B705" s="80"/>
      <c r="C705" s="81"/>
      <c r="D705" s="82"/>
      <c r="E705" s="83"/>
      <c r="F705" s="83"/>
      <c r="G705" s="84"/>
      <c r="H705" s="85"/>
      <c r="I705" s="21"/>
      <c r="J705" s="39" t="str">
        <f t="shared" si="110"/>
        <v/>
      </c>
      <c r="K705" s="21"/>
      <c r="O705" s="25" t="str">
        <f t="shared" si="111"/>
        <v/>
      </c>
      <c r="P705" s="25" t="str">
        <f t="shared" si="112"/>
        <v/>
      </c>
      <c r="Q705" s="25" t="str">
        <f t="shared" si="113"/>
        <v/>
      </c>
      <c r="R705" s="25" t="str">
        <f>IF(COUNTIF($Q$11:$Q705, $Q705)&gt;1, "", $Q705)</f>
        <v/>
      </c>
      <c r="S705" s="58" t="str">
        <f t="shared" si="114"/>
        <v/>
      </c>
      <c r="T705" s="61" t="str">
        <f t="shared" si="115"/>
        <v/>
      </c>
      <c r="U705" s="58" t="str">
        <f t="shared" si="116"/>
        <v/>
      </c>
      <c r="W705" s="25" t="str">
        <f>IF(OR($P705="", NOT($U705="")), "", IF(COUNTIF($P$11:$P705, $P705)&gt;1, "", "X"))</f>
        <v/>
      </c>
      <c r="X705" s="25" t="str">
        <f t="shared" si="117"/>
        <v/>
      </c>
      <c r="Z705" s="25" t="str">
        <f t="shared" si="118"/>
        <v/>
      </c>
      <c r="AB705" s="25" t="str">
        <f>IF($B705="", "", IF(AND($B705&gt;='Client Report'!$BA$3, $B705&lt;='Client Report'!$BA$4), "X", ""))</f>
        <v/>
      </c>
      <c r="AC705" s="25" t="str">
        <f>IF($O705="", "", IF('Client Report'!$AG$3="", "X", IF(Expenses!$C705='Client Report'!$AG$3, "X", "")))</f>
        <v/>
      </c>
      <c r="AD705" s="66" t="str">
        <f t="shared" si="119"/>
        <v/>
      </c>
      <c r="AE705" s="25" t="str">
        <f>IF($AD705="", "", COUNTIF($AD$11:$AD$2510, "&lt;"&amp;$AD705)+1+COUNTIF($AD$11:$AD705, $AD705)-1)</f>
        <v/>
      </c>
      <c r="AF705" s="25" t="str">
        <f t="shared" si="120"/>
        <v/>
      </c>
    </row>
    <row r="706" spans="1:32" x14ac:dyDescent="0.25">
      <c r="A706" s="21"/>
      <c r="B706" s="80"/>
      <c r="C706" s="81"/>
      <c r="D706" s="82"/>
      <c r="E706" s="83"/>
      <c r="F706" s="83"/>
      <c r="G706" s="84"/>
      <c r="H706" s="85"/>
      <c r="I706" s="21"/>
      <c r="J706" s="39" t="str">
        <f t="shared" si="110"/>
        <v/>
      </c>
      <c r="K706" s="21"/>
      <c r="O706" s="25" t="str">
        <f t="shared" si="111"/>
        <v/>
      </c>
      <c r="P706" s="25" t="str">
        <f t="shared" si="112"/>
        <v/>
      </c>
      <c r="Q706" s="25" t="str">
        <f t="shared" si="113"/>
        <v/>
      </c>
      <c r="R706" s="25" t="str">
        <f>IF(COUNTIF($Q$11:$Q706, $Q706)&gt;1, "", $Q706)</f>
        <v/>
      </c>
      <c r="S706" s="58" t="str">
        <f t="shared" si="114"/>
        <v/>
      </c>
      <c r="T706" s="61" t="str">
        <f t="shared" si="115"/>
        <v/>
      </c>
      <c r="U706" s="58" t="str">
        <f t="shared" si="116"/>
        <v/>
      </c>
      <c r="W706" s="25" t="str">
        <f>IF(OR($P706="", NOT($U706="")), "", IF(COUNTIF($P$11:$P706, $P706)&gt;1, "", "X"))</f>
        <v/>
      </c>
      <c r="X706" s="25" t="str">
        <f t="shared" si="117"/>
        <v/>
      </c>
      <c r="Z706" s="25" t="str">
        <f t="shared" si="118"/>
        <v/>
      </c>
      <c r="AB706" s="25" t="str">
        <f>IF($B706="", "", IF(AND($B706&gt;='Client Report'!$BA$3, $B706&lt;='Client Report'!$BA$4), "X", ""))</f>
        <v/>
      </c>
      <c r="AC706" s="25" t="str">
        <f>IF($O706="", "", IF('Client Report'!$AG$3="", "X", IF(Expenses!$C706='Client Report'!$AG$3, "X", "")))</f>
        <v/>
      </c>
      <c r="AD706" s="66" t="str">
        <f t="shared" si="119"/>
        <v/>
      </c>
      <c r="AE706" s="25" t="str">
        <f>IF($AD706="", "", COUNTIF($AD$11:$AD$2510, "&lt;"&amp;$AD706)+1+COUNTIF($AD$11:$AD706, $AD706)-1)</f>
        <v/>
      </c>
      <c r="AF706" s="25" t="str">
        <f t="shared" si="120"/>
        <v/>
      </c>
    </row>
    <row r="707" spans="1:32" x14ac:dyDescent="0.25">
      <c r="A707" s="21"/>
      <c r="B707" s="80"/>
      <c r="C707" s="81"/>
      <c r="D707" s="82"/>
      <c r="E707" s="83"/>
      <c r="F707" s="83"/>
      <c r="G707" s="84"/>
      <c r="H707" s="85"/>
      <c r="I707" s="21"/>
      <c r="J707" s="39" t="str">
        <f t="shared" si="110"/>
        <v/>
      </c>
      <c r="K707" s="21"/>
      <c r="O707" s="25" t="str">
        <f t="shared" si="111"/>
        <v/>
      </c>
      <c r="P707" s="25" t="str">
        <f t="shared" si="112"/>
        <v/>
      </c>
      <c r="Q707" s="25" t="str">
        <f t="shared" si="113"/>
        <v/>
      </c>
      <c r="R707" s="25" t="str">
        <f>IF(COUNTIF($Q$11:$Q707, $Q707)&gt;1, "", $Q707)</f>
        <v/>
      </c>
      <c r="S707" s="58" t="str">
        <f t="shared" si="114"/>
        <v/>
      </c>
      <c r="T707" s="61" t="str">
        <f t="shared" si="115"/>
        <v/>
      </c>
      <c r="U707" s="58" t="str">
        <f t="shared" si="116"/>
        <v/>
      </c>
      <c r="W707" s="25" t="str">
        <f>IF(OR($P707="", NOT($U707="")), "", IF(COUNTIF($P$11:$P707, $P707)&gt;1, "", "X"))</f>
        <v/>
      </c>
      <c r="X707" s="25" t="str">
        <f t="shared" si="117"/>
        <v/>
      </c>
      <c r="Z707" s="25" t="str">
        <f t="shared" si="118"/>
        <v/>
      </c>
      <c r="AB707" s="25" t="str">
        <f>IF($B707="", "", IF(AND($B707&gt;='Client Report'!$BA$3, $B707&lt;='Client Report'!$BA$4), "X", ""))</f>
        <v/>
      </c>
      <c r="AC707" s="25" t="str">
        <f>IF($O707="", "", IF('Client Report'!$AG$3="", "X", IF(Expenses!$C707='Client Report'!$AG$3, "X", "")))</f>
        <v/>
      </c>
      <c r="AD707" s="66" t="str">
        <f t="shared" si="119"/>
        <v/>
      </c>
      <c r="AE707" s="25" t="str">
        <f>IF($AD707="", "", COUNTIF($AD$11:$AD$2510, "&lt;"&amp;$AD707)+1+COUNTIF($AD$11:$AD707, $AD707)-1)</f>
        <v/>
      </c>
      <c r="AF707" s="25" t="str">
        <f t="shared" si="120"/>
        <v/>
      </c>
    </row>
    <row r="708" spans="1:32" x14ac:dyDescent="0.25">
      <c r="A708" s="21"/>
      <c r="B708" s="80"/>
      <c r="C708" s="81"/>
      <c r="D708" s="82"/>
      <c r="E708" s="83"/>
      <c r="F708" s="83"/>
      <c r="G708" s="84"/>
      <c r="H708" s="85"/>
      <c r="I708" s="21"/>
      <c r="J708" s="39" t="str">
        <f t="shared" si="110"/>
        <v/>
      </c>
      <c r="K708" s="21"/>
      <c r="O708" s="25" t="str">
        <f t="shared" si="111"/>
        <v/>
      </c>
      <c r="P708" s="25" t="str">
        <f t="shared" si="112"/>
        <v/>
      </c>
      <c r="Q708" s="25" t="str">
        <f t="shared" si="113"/>
        <v/>
      </c>
      <c r="R708" s="25" t="str">
        <f>IF(COUNTIF($Q$11:$Q708, $Q708)&gt;1, "", $Q708)</f>
        <v/>
      </c>
      <c r="S708" s="58" t="str">
        <f t="shared" si="114"/>
        <v/>
      </c>
      <c r="T708" s="61" t="str">
        <f t="shared" si="115"/>
        <v/>
      </c>
      <c r="U708" s="58" t="str">
        <f t="shared" si="116"/>
        <v/>
      </c>
      <c r="W708" s="25" t="str">
        <f>IF(OR($P708="", NOT($U708="")), "", IF(COUNTIF($P$11:$P708, $P708)&gt;1, "", "X"))</f>
        <v/>
      </c>
      <c r="X708" s="25" t="str">
        <f t="shared" si="117"/>
        <v/>
      </c>
      <c r="Z708" s="25" t="str">
        <f t="shared" si="118"/>
        <v/>
      </c>
      <c r="AB708" s="25" t="str">
        <f>IF($B708="", "", IF(AND($B708&gt;='Client Report'!$BA$3, $B708&lt;='Client Report'!$BA$4), "X", ""))</f>
        <v/>
      </c>
      <c r="AC708" s="25" t="str">
        <f>IF($O708="", "", IF('Client Report'!$AG$3="", "X", IF(Expenses!$C708='Client Report'!$AG$3, "X", "")))</f>
        <v/>
      </c>
      <c r="AD708" s="66" t="str">
        <f t="shared" si="119"/>
        <v/>
      </c>
      <c r="AE708" s="25" t="str">
        <f>IF($AD708="", "", COUNTIF($AD$11:$AD$2510, "&lt;"&amp;$AD708)+1+COUNTIF($AD$11:$AD708, $AD708)-1)</f>
        <v/>
      </c>
      <c r="AF708" s="25" t="str">
        <f t="shared" si="120"/>
        <v/>
      </c>
    </row>
    <row r="709" spans="1:32" x14ac:dyDescent="0.25">
      <c r="A709" s="21"/>
      <c r="B709" s="80"/>
      <c r="C709" s="81"/>
      <c r="D709" s="82"/>
      <c r="E709" s="83"/>
      <c r="F709" s="83"/>
      <c r="G709" s="84"/>
      <c r="H709" s="85"/>
      <c r="I709" s="21"/>
      <c r="J709" s="39" t="str">
        <f t="shared" si="110"/>
        <v/>
      </c>
      <c r="K709" s="21"/>
      <c r="O709" s="25" t="str">
        <f t="shared" si="111"/>
        <v/>
      </c>
      <c r="P709" s="25" t="str">
        <f t="shared" si="112"/>
        <v/>
      </c>
      <c r="Q709" s="25" t="str">
        <f t="shared" si="113"/>
        <v/>
      </c>
      <c r="R709" s="25" t="str">
        <f>IF(COUNTIF($Q$11:$Q709, $Q709)&gt;1, "", $Q709)</f>
        <v/>
      </c>
      <c r="S709" s="58" t="str">
        <f t="shared" si="114"/>
        <v/>
      </c>
      <c r="T709" s="61" t="str">
        <f t="shared" si="115"/>
        <v/>
      </c>
      <c r="U709" s="58" t="str">
        <f t="shared" si="116"/>
        <v/>
      </c>
      <c r="W709" s="25" t="str">
        <f>IF(OR($P709="", NOT($U709="")), "", IF(COUNTIF($P$11:$P709, $P709)&gt;1, "", "X"))</f>
        <v/>
      </c>
      <c r="X709" s="25" t="str">
        <f t="shared" si="117"/>
        <v/>
      </c>
      <c r="Z709" s="25" t="str">
        <f t="shared" si="118"/>
        <v/>
      </c>
      <c r="AB709" s="25" t="str">
        <f>IF($B709="", "", IF(AND($B709&gt;='Client Report'!$BA$3, $B709&lt;='Client Report'!$BA$4), "X", ""))</f>
        <v/>
      </c>
      <c r="AC709" s="25" t="str">
        <f>IF($O709="", "", IF('Client Report'!$AG$3="", "X", IF(Expenses!$C709='Client Report'!$AG$3, "X", "")))</f>
        <v/>
      </c>
      <c r="AD709" s="66" t="str">
        <f t="shared" si="119"/>
        <v/>
      </c>
      <c r="AE709" s="25" t="str">
        <f>IF($AD709="", "", COUNTIF($AD$11:$AD$2510, "&lt;"&amp;$AD709)+1+COUNTIF($AD$11:$AD709, $AD709)-1)</f>
        <v/>
      </c>
      <c r="AF709" s="25" t="str">
        <f t="shared" si="120"/>
        <v/>
      </c>
    </row>
    <row r="710" spans="1:32" x14ac:dyDescent="0.25">
      <c r="A710" s="21"/>
      <c r="B710" s="80"/>
      <c r="C710" s="81"/>
      <c r="D710" s="82"/>
      <c r="E710" s="83"/>
      <c r="F710" s="83"/>
      <c r="G710" s="84"/>
      <c r="H710" s="85"/>
      <c r="I710" s="21"/>
      <c r="J710" s="39" t="str">
        <f t="shared" si="110"/>
        <v/>
      </c>
      <c r="K710" s="21"/>
      <c r="O710" s="25" t="str">
        <f t="shared" si="111"/>
        <v/>
      </c>
      <c r="P710" s="25" t="str">
        <f t="shared" si="112"/>
        <v/>
      </c>
      <c r="Q710" s="25" t="str">
        <f t="shared" si="113"/>
        <v/>
      </c>
      <c r="R710" s="25" t="str">
        <f>IF(COUNTIF($Q$11:$Q710, $Q710)&gt;1, "", $Q710)</f>
        <v/>
      </c>
      <c r="S710" s="58" t="str">
        <f t="shared" si="114"/>
        <v/>
      </c>
      <c r="T710" s="61" t="str">
        <f t="shared" si="115"/>
        <v/>
      </c>
      <c r="U710" s="58" t="str">
        <f t="shared" si="116"/>
        <v/>
      </c>
      <c r="W710" s="25" t="str">
        <f>IF(OR($P710="", NOT($U710="")), "", IF(COUNTIF($P$11:$P710, $P710)&gt;1, "", "X"))</f>
        <v/>
      </c>
      <c r="X710" s="25" t="str">
        <f t="shared" si="117"/>
        <v/>
      </c>
      <c r="Z710" s="25" t="str">
        <f t="shared" si="118"/>
        <v/>
      </c>
      <c r="AB710" s="25" t="str">
        <f>IF($B710="", "", IF(AND($B710&gt;='Client Report'!$BA$3, $B710&lt;='Client Report'!$BA$4), "X", ""))</f>
        <v/>
      </c>
      <c r="AC710" s="25" t="str">
        <f>IF($O710="", "", IF('Client Report'!$AG$3="", "X", IF(Expenses!$C710='Client Report'!$AG$3, "X", "")))</f>
        <v/>
      </c>
      <c r="AD710" s="66" t="str">
        <f t="shared" si="119"/>
        <v/>
      </c>
      <c r="AE710" s="25" t="str">
        <f>IF($AD710="", "", COUNTIF($AD$11:$AD$2510, "&lt;"&amp;$AD710)+1+COUNTIF($AD$11:$AD710, $AD710)-1)</f>
        <v/>
      </c>
      <c r="AF710" s="25" t="str">
        <f t="shared" si="120"/>
        <v/>
      </c>
    </row>
    <row r="711" spans="1:32" x14ac:dyDescent="0.25">
      <c r="A711" s="21"/>
      <c r="B711" s="80"/>
      <c r="C711" s="81"/>
      <c r="D711" s="82"/>
      <c r="E711" s="83"/>
      <c r="F711" s="83"/>
      <c r="G711" s="84"/>
      <c r="H711" s="85"/>
      <c r="I711" s="21"/>
      <c r="J711" s="39" t="str">
        <f t="shared" si="110"/>
        <v/>
      </c>
      <c r="K711" s="21"/>
      <c r="O711" s="25" t="str">
        <f t="shared" si="111"/>
        <v/>
      </c>
      <c r="P711" s="25" t="str">
        <f t="shared" si="112"/>
        <v/>
      </c>
      <c r="Q711" s="25" t="str">
        <f t="shared" si="113"/>
        <v/>
      </c>
      <c r="R711" s="25" t="str">
        <f>IF(COUNTIF($Q$11:$Q711, $Q711)&gt;1, "", $Q711)</f>
        <v/>
      </c>
      <c r="S711" s="58" t="str">
        <f t="shared" si="114"/>
        <v/>
      </c>
      <c r="T711" s="61" t="str">
        <f t="shared" si="115"/>
        <v/>
      </c>
      <c r="U711" s="58" t="str">
        <f t="shared" si="116"/>
        <v/>
      </c>
      <c r="W711" s="25" t="str">
        <f>IF(OR($P711="", NOT($U711="")), "", IF(COUNTIF($P$11:$P711, $P711)&gt;1, "", "X"))</f>
        <v/>
      </c>
      <c r="X711" s="25" t="str">
        <f t="shared" si="117"/>
        <v/>
      </c>
      <c r="Z711" s="25" t="str">
        <f t="shared" si="118"/>
        <v/>
      </c>
      <c r="AB711" s="25" t="str">
        <f>IF($B711="", "", IF(AND($B711&gt;='Client Report'!$BA$3, $B711&lt;='Client Report'!$BA$4), "X", ""))</f>
        <v/>
      </c>
      <c r="AC711" s="25" t="str">
        <f>IF($O711="", "", IF('Client Report'!$AG$3="", "X", IF(Expenses!$C711='Client Report'!$AG$3, "X", "")))</f>
        <v/>
      </c>
      <c r="AD711" s="66" t="str">
        <f t="shared" si="119"/>
        <v/>
      </c>
      <c r="AE711" s="25" t="str">
        <f>IF($AD711="", "", COUNTIF($AD$11:$AD$2510, "&lt;"&amp;$AD711)+1+COUNTIF($AD$11:$AD711, $AD711)-1)</f>
        <v/>
      </c>
      <c r="AF711" s="25" t="str">
        <f t="shared" si="120"/>
        <v/>
      </c>
    </row>
    <row r="712" spans="1:32" x14ac:dyDescent="0.25">
      <c r="A712" s="21"/>
      <c r="B712" s="80"/>
      <c r="C712" s="81"/>
      <c r="D712" s="82"/>
      <c r="E712" s="83"/>
      <c r="F712" s="83"/>
      <c r="G712" s="84"/>
      <c r="H712" s="85"/>
      <c r="I712" s="21"/>
      <c r="J712" s="39" t="str">
        <f t="shared" si="110"/>
        <v/>
      </c>
      <c r="K712" s="21"/>
      <c r="O712" s="25" t="str">
        <f t="shared" si="111"/>
        <v/>
      </c>
      <c r="P712" s="25" t="str">
        <f t="shared" si="112"/>
        <v/>
      </c>
      <c r="Q712" s="25" t="str">
        <f t="shared" si="113"/>
        <v/>
      </c>
      <c r="R712" s="25" t="str">
        <f>IF(COUNTIF($Q$11:$Q712, $Q712)&gt;1, "", $Q712)</f>
        <v/>
      </c>
      <c r="S712" s="58" t="str">
        <f t="shared" si="114"/>
        <v/>
      </c>
      <c r="T712" s="61" t="str">
        <f t="shared" si="115"/>
        <v/>
      </c>
      <c r="U712" s="58" t="str">
        <f t="shared" si="116"/>
        <v/>
      </c>
      <c r="W712" s="25" t="str">
        <f>IF(OR($P712="", NOT($U712="")), "", IF(COUNTIF($P$11:$P712, $P712)&gt;1, "", "X"))</f>
        <v/>
      </c>
      <c r="X712" s="25" t="str">
        <f t="shared" si="117"/>
        <v/>
      </c>
      <c r="Z712" s="25" t="str">
        <f t="shared" si="118"/>
        <v/>
      </c>
      <c r="AB712" s="25" t="str">
        <f>IF($B712="", "", IF(AND($B712&gt;='Client Report'!$BA$3, $B712&lt;='Client Report'!$BA$4), "X", ""))</f>
        <v/>
      </c>
      <c r="AC712" s="25" t="str">
        <f>IF($O712="", "", IF('Client Report'!$AG$3="", "X", IF(Expenses!$C712='Client Report'!$AG$3, "X", "")))</f>
        <v/>
      </c>
      <c r="AD712" s="66" t="str">
        <f t="shared" si="119"/>
        <v/>
      </c>
      <c r="AE712" s="25" t="str">
        <f>IF($AD712="", "", COUNTIF($AD$11:$AD$2510, "&lt;"&amp;$AD712)+1+COUNTIF($AD$11:$AD712, $AD712)-1)</f>
        <v/>
      </c>
      <c r="AF712" s="25" t="str">
        <f t="shared" si="120"/>
        <v/>
      </c>
    </row>
    <row r="713" spans="1:32" x14ac:dyDescent="0.25">
      <c r="A713" s="21"/>
      <c r="B713" s="80"/>
      <c r="C713" s="81"/>
      <c r="D713" s="82"/>
      <c r="E713" s="83"/>
      <c r="F713" s="83"/>
      <c r="G713" s="84"/>
      <c r="H713" s="85"/>
      <c r="I713" s="21"/>
      <c r="J713" s="39" t="str">
        <f t="shared" si="110"/>
        <v/>
      </c>
      <c r="K713" s="21"/>
      <c r="O713" s="25" t="str">
        <f t="shared" si="111"/>
        <v/>
      </c>
      <c r="P713" s="25" t="str">
        <f t="shared" si="112"/>
        <v/>
      </c>
      <c r="Q713" s="25" t="str">
        <f t="shared" si="113"/>
        <v/>
      </c>
      <c r="R713" s="25" t="str">
        <f>IF(COUNTIF($Q$11:$Q713, $Q713)&gt;1, "", $Q713)</f>
        <v/>
      </c>
      <c r="S713" s="58" t="str">
        <f t="shared" si="114"/>
        <v/>
      </c>
      <c r="T713" s="61" t="str">
        <f t="shared" si="115"/>
        <v/>
      </c>
      <c r="U713" s="58" t="str">
        <f t="shared" si="116"/>
        <v/>
      </c>
      <c r="W713" s="25" t="str">
        <f>IF(OR($P713="", NOT($U713="")), "", IF(COUNTIF($P$11:$P713, $P713)&gt;1, "", "X"))</f>
        <v/>
      </c>
      <c r="X713" s="25" t="str">
        <f t="shared" si="117"/>
        <v/>
      </c>
      <c r="Z713" s="25" t="str">
        <f t="shared" si="118"/>
        <v/>
      </c>
      <c r="AB713" s="25" t="str">
        <f>IF($B713="", "", IF(AND($B713&gt;='Client Report'!$BA$3, $B713&lt;='Client Report'!$BA$4), "X", ""))</f>
        <v/>
      </c>
      <c r="AC713" s="25" t="str">
        <f>IF($O713="", "", IF('Client Report'!$AG$3="", "X", IF(Expenses!$C713='Client Report'!$AG$3, "X", "")))</f>
        <v/>
      </c>
      <c r="AD713" s="66" t="str">
        <f t="shared" si="119"/>
        <v/>
      </c>
      <c r="AE713" s="25" t="str">
        <f>IF($AD713="", "", COUNTIF($AD$11:$AD$2510, "&lt;"&amp;$AD713)+1+COUNTIF($AD$11:$AD713, $AD713)-1)</f>
        <v/>
      </c>
      <c r="AF713" s="25" t="str">
        <f t="shared" si="120"/>
        <v/>
      </c>
    </row>
    <row r="714" spans="1:32" x14ac:dyDescent="0.25">
      <c r="A714" s="21"/>
      <c r="B714" s="80"/>
      <c r="C714" s="81"/>
      <c r="D714" s="82"/>
      <c r="E714" s="83"/>
      <c r="F714" s="83"/>
      <c r="G714" s="84"/>
      <c r="H714" s="85"/>
      <c r="I714" s="21"/>
      <c r="J714" s="39" t="str">
        <f t="shared" si="110"/>
        <v/>
      </c>
      <c r="K714" s="21"/>
      <c r="O714" s="25" t="str">
        <f t="shared" si="111"/>
        <v/>
      </c>
      <c r="P714" s="25" t="str">
        <f t="shared" si="112"/>
        <v/>
      </c>
      <c r="Q714" s="25" t="str">
        <f t="shared" si="113"/>
        <v/>
      </c>
      <c r="R714" s="25" t="str">
        <f>IF(COUNTIF($Q$11:$Q714, $Q714)&gt;1, "", $Q714)</f>
        <v/>
      </c>
      <c r="S714" s="58" t="str">
        <f t="shared" si="114"/>
        <v/>
      </c>
      <c r="T714" s="61" t="str">
        <f t="shared" si="115"/>
        <v/>
      </c>
      <c r="U714" s="58" t="str">
        <f t="shared" si="116"/>
        <v/>
      </c>
      <c r="W714" s="25" t="str">
        <f>IF(OR($P714="", NOT($U714="")), "", IF(COUNTIF($P$11:$P714, $P714)&gt;1, "", "X"))</f>
        <v/>
      </c>
      <c r="X714" s="25" t="str">
        <f t="shared" si="117"/>
        <v/>
      </c>
      <c r="Z714" s="25" t="str">
        <f t="shared" si="118"/>
        <v/>
      </c>
      <c r="AB714" s="25" t="str">
        <f>IF($B714="", "", IF(AND($B714&gt;='Client Report'!$BA$3, $B714&lt;='Client Report'!$BA$4), "X", ""))</f>
        <v/>
      </c>
      <c r="AC714" s="25" t="str">
        <f>IF($O714="", "", IF('Client Report'!$AG$3="", "X", IF(Expenses!$C714='Client Report'!$AG$3, "X", "")))</f>
        <v/>
      </c>
      <c r="AD714" s="66" t="str">
        <f t="shared" si="119"/>
        <v/>
      </c>
      <c r="AE714" s="25" t="str">
        <f>IF($AD714="", "", COUNTIF($AD$11:$AD$2510, "&lt;"&amp;$AD714)+1+COUNTIF($AD$11:$AD714, $AD714)-1)</f>
        <v/>
      </c>
      <c r="AF714" s="25" t="str">
        <f t="shared" si="120"/>
        <v/>
      </c>
    </row>
    <row r="715" spans="1:32" x14ac:dyDescent="0.25">
      <c r="A715" s="21"/>
      <c r="B715" s="80"/>
      <c r="C715" s="81"/>
      <c r="D715" s="82"/>
      <c r="E715" s="83"/>
      <c r="F715" s="83"/>
      <c r="G715" s="84"/>
      <c r="H715" s="85"/>
      <c r="I715" s="21"/>
      <c r="J715" s="39" t="str">
        <f t="shared" si="110"/>
        <v/>
      </c>
      <c r="K715" s="21"/>
      <c r="O715" s="25" t="str">
        <f t="shared" si="111"/>
        <v/>
      </c>
      <c r="P715" s="25" t="str">
        <f t="shared" si="112"/>
        <v/>
      </c>
      <c r="Q715" s="25" t="str">
        <f t="shared" si="113"/>
        <v/>
      </c>
      <c r="R715" s="25" t="str">
        <f>IF(COUNTIF($Q$11:$Q715, $Q715)&gt;1, "", $Q715)</f>
        <v/>
      </c>
      <c r="S715" s="58" t="str">
        <f t="shared" si="114"/>
        <v/>
      </c>
      <c r="T715" s="61" t="str">
        <f t="shared" si="115"/>
        <v/>
      </c>
      <c r="U715" s="58" t="str">
        <f t="shared" si="116"/>
        <v/>
      </c>
      <c r="W715" s="25" t="str">
        <f>IF(OR($P715="", NOT($U715="")), "", IF(COUNTIF($P$11:$P715, $P715)&gt;1, "", "X"))</f>
        <v/>
      </c>
      <c r="X715" s="25" t="str">
        <f t="shared" si="117"/>
        <v/>
      </c>
      <c r="Z715" s="25" t="str">
        <f t="shared" si="118"/>
        <v/>
      </c>
      <c r="AB715" s="25" t="str">
        <f>IF($B715="", "", IF(AND($B715&gt;='Client Report'!$BA$3, $B715&lt;='Client Report'!$BA$4), "X", ""))</f>
        <v/>
      </c>
      <c r="AC715" s="25" t="str">
        <f>IF($O715="", "", IF('Client Report'!$AG$3="", "X", IF(Expenses!$C715='Client Report'!$AG$3, "X", "")))</f>
        <v/>
      </c>
      <c r="AD715" s="66" t="str">
        <f t="shared" si="119"/>
        <v/>
      </c>
      <c r="AE715" s="25" t="str">
        <f>IF($AD715="", "", COUNTIF($AD$11:$AD$2510, "&lt;"&amp;$AD715)+1+COUNTIF($AD$11:$AD715, $AD715)-1)</f>
        <v/>
      </c>
      <c r="AF715" s="25" t="str">
        <f t="shared" si="120"/>
        <v/>
      </c>
    </row>
    <row r="716" spans="1:32" x14ac:dyDescent="0.25">
      <c r="A716" s="21"/>
      <c r="B716" s="80"/>
      <c r="C716" s="81"/>
      <c r="D716" s="82"/>
      <c r="E716" s="83"/>
      <c r="F716" s="83"/>
      <c r="G716" s="84"/>
      <c r="H716" s="85"/>
      <c r="I716" s="21"/>
      <c r="J716" s="39" t="str">
        <f t="shared" ref="J716:J779" si="121">IFERROR(IF($G716="", "", IF($F716="", $G716, ROUND($G716*$U716, 2))), "")</f>
        <v/>
      </c>
      <c r="K716" s="21"/>
      <c r="O716" s="25" t="str">
        <f t="shared" ref="O716:O779" si="122">IF(COUNTIF($B716:$H716, "")&lt;7, "X", "")</f>
        <v/>
      </c>
      <c r="P716" s="25" t="str">
        <f t="shared" ref="P716:P779" si="123">IF(AND(NOT($B716=""), NOT($F716="")), _xlfn.CONCAT($B716, " - ", $F716), "")</f>
        <v/>
      </c>
      <c r="Q716" s="25" t="str">
        <f t="shared" ref="Q716:Q779" si="124">IF(AND(NOT($B716=""), NOT($F716=""), NOT($H716="")), _xlfn.CONCAT($B716, " - ", $F716), "")</f>
        <v/>
      </c>
      <c r="R716" s="25" t="str">
        <f>IF(COUNTIF($Q$11:$Q716, $Q716)&gt;1, "", $Q716)</f>
        <v/>
      </c>
      <c r="S716" s="58" t="str">
        <f t="shared" ref="S716:S779" si="125">IF($R716="", "", $H716)</f>
        <v/>
      </c>
      <c r="T716" s="61" t="str">
        <f t="shared" ref="T716:T779" si="126">IF(P716="", "", IFERROR(INDEX($S$11:$S$2510, MATCH($P716, $R$11:$R$2510, 0)), ""))</f>
        <v/>
      </c>
      <c r="U716" s="58" t="str">
        <f t="shared" ref="U716:U779" si="127">IF($P716="", "", IF($H716="", $T716, $H716))</f>
        <v/>
      </c>
      <c r="W716" s="25" t="str">
        <f>IF(OR($P716="", NOT($U716="")), "", IF(COUNTIF($P$11:$P716, $P716)&gt;1, "", "X"))</f>
        <v/>
      </c>
      <c r="X716" s="25" t="str">
        <f t="shared" ref="X716:X779" si="128">IF(T716=U716, "", "X")</f>
        <v/>
      </c>
      <c r="Z716" s="25" t="str">
        <f t="shared" ref="Z716:Z779" si="129">IF(OR($B716="", $C716=""), "", _xlfn.CONCAT($C716, " - ", TEXT($B716, "mmm yyyy")))</f>
        <v/>
      </c>
      <c r="AB716" s="25" t="str">
        <f>IF($B716="", "", IF(AND($B716&gt;='Client Report'!$BA$3, $B716&lt;='Client Report'!$BA$4), "X", ""))</f>
        <v/>
      </c>
      <c r="AC716" s="25" t="str">
        <f>IF($O716="", "", IF('Client Report'!$AG$3="", "X", IF(Expenses!$C716='Client Report'!$AG$3, "X", "")))</f>
        <v/>
      </c>
      <c r="AD716" s="66" t="str">
        <f t="shared" ref="AD716:AD779" si="130">IF(OR($AB716="", $AC716=""), "", $B716)</f>
        <v/>
      </c>
      <c r="AE716" s="25" t="str">
        <f>IF($AD716="", "", COUNTIF($AD$11:$AD$2510, "&lt;"&amp;$AD716)+1+COUNTIF($AD$11:$AD716, $AD716)-1)</f>
        <v/>
      </c>
      <c r="AF716" s="25" t="str">
        <f t="shared" ref="AF716:AF779" si="131">IF($AE716="", "", "X")</f>
        <v/>
      </c>
    </row>
    <row r="717" spans="1:32" x14ac:dyDescent="0.25">
      <c r="A717" s="21"/>
      <c r="B717" s="80"/>
      <c r="C717" s="81"/>
      <c r="D717" s="82"/>
      <c r="E717" s="83"/>
      <c r="F717" s="83"/>
      <c r="G717" s="84"/>
      <c r="H717" s="85"/>
      <c r="I717" s="21"/>
      <c r="J717" s="39" t="str">
        <f t="shared" si="121"/>
        <v/>
      </c>
      <c r="K717" s="21"/>
      <c r="O717" s="25" t="str">
        <f t="shared" si="122"/>
        <v/>
      </c>
      <c r="P717" s="25" t="str">
        <f t="shared" si="123"/>
        <v/>
      </c>
      <c r="Q717" s="25" t="str">
        <f t="shared" si="124"/>
        <v/>
      </c>
      <c r="R717" s="25" t="str">
        <f>IF(COUNTIF($Q$11:$Q717, $Q717)&gt;1, "", $Q717)</f>
        <v/>
      </c>
      <c r="S717" s="58" t="str">
        <f t="shared" si="125"/>
        <v/>
      </c>
      <c r="T717" s="61" t="str">
        <f t="shared" si="126"/>
        <v/>
      </c>
      <c r="U717" s="58" t="str">
        <f t="shared" si="127"/>
        <v/>
      </c>
      <c r="W717" s="25" t="str">
        <f>IF(OR($P717="", NOT($U717="")), "", IF(COUNTIF($P$11:$P717, $P717)&gt;1, "", "X"))</f>
        <v/>
      </c>
      <c r="X717" s="25" t="str">
        <f t="shared" si="128"/>
        <v/>
      </c>
      <c r="Z717" s="25" t="str">
        <f t="shared" si="129"/>
        <v/>
      </c>
      <c r="AB717" s="25" t="str">
        <f>IF($B717="", "", IF(AND($B717&gt;='Client Report'!$BA$3, $B717&lt;='Client Report'!$BA$4), "X", ""))</f>
        <v/>
      </c>
      <c r="AC717" s="25" t="str">
        <f>IF($O717="", "", IF('Client Report'!$AG$3="", "X", IF(Expenses!$C717='Client Report'!$AG$3, "X", "")))</f>
        <v/>
      </c>
      <c r="AD717" s="66" t="str">
        <f t="shared" si="130"/>
        <v/>
      </c>
      <c r="AE717" s="25" t="str">
        <f>IF($AD717="", "", COUNTIF($AD$11:$AD$2510, "&lt;"&amp;$AD717)+1+COUNTIF($AD$11:$AD717, $AD717)-1)</f>
        <v/>
      </c>
      <c r="AF717" s="25" t="str">
        <f t="shared" si="131"/>
        <v/>
      </c>
    </row>
    <row r="718" spans="1:32" x14ac:dyDescent="0.25">
      <c r="A718" s="21"/>
      <c r="B718" s="80"/>
      <c r="C718" s="81"/>
      <c r="D718" s="82"/>
      <c r="E718" s="83"/>
      <c r="F718" s="83"/>
      <c r="G718" s="84"/>
      <c r="H718" s="85"/>
      <c r="I718" s="21"/>
      <c r="J718" s="39" t="str">
        <f t="shared" si="121"/>
        <v/>
      </c>
      <c r="K718" s="21"/>
      <c r="O718" s="25" t="str">
        <f t="shared" si="122"/>
        <v/>
      </c>
      <c r="P718" s="25" t="str">
        <f t="shared" si="123"/>
        <v/>
      </c>
      <c r="Q718" s="25" t="str">
        <f t="shared" si="124"/>
        <v/>
      </c>
      <c r="R718" s="25" t="str">
        <f>IF(COUNTIF($Q$11:$Q718, $Q718)&gt;1, "", $Q718)</f>
        <v/>
      </c>
      <c r="S718" s="58" t="str">
        <f t="shared" si="125"/>
        <v/>
      </c>
      <c r="T718" s="61" t="str">
        <f t="shared" si="126"/>
        <v/>
      </c>
      <c r="U718" s="58" t="str">
        <f t="shared" si="127"/>
        <v/>
      </c>
      <c r="W718" s="25" t="str">
        <f>IF(OR($P718="", NOT($U718="")), "", IF(COUNTIF($P$11:$P718, $P718)&gt;1, "", "X"))</f>
        <v/>
      </c>
      <c r="X718" s="25" t="str">
        <f t="shared" si="128"/>
        <v/>
      </c>
      <c r="Z718" s="25" t="str">
        <f t="shared" si="129"/>
        <v/>
      </c>
      <c r="AB718" s="25" t="str">
        <f>IF($B718="", "", IF(AND($B718&gt;='Client Report'!$BA$3, $B718&lt;='Client Report'!$BA$4), "X", ""))</f>
        <v/>
      </c>
      <c r="AC718" s="25" t="str">
        <f>IF($O718="", "", IF('Client Report'!$AG$3="", "X", IF(Expenses!$C718='Client Report'!$AG$3, "X", "")))</f>
        <v/>
      </c>
      <c r="AD718" s="66" t="str">
        <f t="shared" si="130"/>
        <v/>
      </c>
      <c r="AE718" s="25" t="str">
        <f>IF($AD718="", "", COUNTIF($AD$11:$AD$2510, "&lt;"&amp;$AD718)+1+COUNTIF($AD$11:$AD718, $AD718)-1)</f>
        <v/>
      </c>
      <c r="AF718" s="25" t="str">
        <f t="shared" si="131"/>
        <v/>
      </c>
    </row>
    <row r="719" spans="1:32" x14ac:dyDescent="0.25">
      <c r="A719" s="21"/>
      <c r="B719" s="80"/>
      <c r="C719" s="81"/>
      <c r="D719" s="82"/>
      <c r="E719" s="83"/>
      <c r="F719" s="83"/>
      <c r="G719" s="84"/>
      <c r="H719" s="85"/>
      <c r="I719" s="21"/>
      <c r="J719" s="39" t="str">
        <f t="shared" si="121"/>
        <v/>
      </c>
      <c r="K719" s="21"/>
      <c r="O719" s="25" t="str">
        <f t="shared" si="122"/>
        <v/>
      </c>
      <c r="P719" s="25" t="str">
        <f t="shared" si="123"/>
        <v/>
      </c>
      <c r="Q719" s="25" t="str">
        <f t="shared" si="124"/>
        <v/>
      </c>
      <c r="R719" s="25" t="str">
        <f>IF(COUNTIF($Q$11:$Q719, $Q719)&gt;1, "", $Q719)</f>
        <v/>
      </c>
      <c r="S719" s="58" t="str">
        <f t="shared" si="125"/>
        <v/>
      </c>
      <c r="T719" s="61" t="str">
        <f t="shared" si="126"/>
        <v/>
      </c>
      <c r="U719" s="58" t="str">
        <f t="shared" si="127"/>
        <v/>
      </c>
      <c r="W719" s="25" t="str">
        <f>IF(OR($P719="", NOT($U719="")), "", IF(COUNTIF($P$11:$P719, $P719)&gt;1, "", "X"))</f>
        <v/>
      </c>
      <c r="X719" s="25" t="str">
        <f t="shared" si="128"/>
        <v/>
      </c>
      <c r="Z719" s="25" t="str">
        <f t="shared" si="129"/>
        <v/>
      </c>
      <c r="AB719" s="25" t="str">
        <f>IF($B719="", "", IF(AND($B719&gt;='Client Report'!$BA$3, $B719&lt;='Client Report'!$BA$4), "X", ""))</f>
        <v/>
      </c>
      <c r="AC719" s="25" t="str">
        <f>IF($O719="", "", IF('Client Report'!$AG$3="", "X", IF(Expenses!$C719='Client Report'!$AG$3, "X", "")))</f>
        <v/>
      </c>
      <c r="AD719" s="66" t="str">
        <f t="shared" si="130"/>
        <v/>
      </c>
      <c r="AE719" s="25" t="str">
        <f>IF($AD719="", "", COUNTIF($AD$11:$AD$2510, "&lt;"&amp;$AD719)+1+COUNTIF($AD$11:$AD719, $AD719)-1)</f>
        <v/>
      </c>
      <c r="AF719" s="25" t="str">
        <f t="shared" si="131"/>
        <v/>
      </c>
    </row>
    <row r="720" spans="1:32" x14ac:dyDescent="0.25">
      <c r="A720" s="21"/>
      <c r="B720" s="80"/>
      <c r="C720" s="81"/>
      <c r="D720" s="82"/>
      <c r="E720" s="83"/>
      <c r="F720" s="83"/>
      <c r="G720" s="84"/>
      <c r="H720" s="85"/>
      <c r="I720" s="21"/>
      <c r="J720" s="39" t="str">
        <f t="shared" si="121"/>
        <v/>
      </c>
      <c r="K720" s="21"/>
      <c r="O720" s="25" t="str">
        <f t="shared" si="122"/>
        <v/>
      </c>
      <c r="P720" s="25" t="str">
        <f t="shared" si="123"/>
        <v/>
      </c>
      <c r="Q720" s="25" t="str">
        <f t="shared" si="124"/>
        <v/>
      </c>
      <c r="R720" s="25" t="str">
        <f>IF(COUNTIF($Q$11:$Q720, $Q720)&gt;1, "", $Q720)</f>
        <v/>
      </c>
      <c r="S720" s="58" t="str">
        <f t="shared" si="125"/>
        <v/>
      </c>
      <c r="T720" s="61" t="str">
        <f t="shared" si="126"/>
        <v/>
      </c>
      <c r="U720" s="58" t="str">
        <f t="shared" si="127"/>
        <v/>
      </c>
      <c r="W720" s="25" t="str">
        <f>IF(OR($P720="", NOT($U720="")), "", IF(COUNTIF($P$11:$P720, $P720)&gt;1, "", "X"))</f>
        <v/>
      </c>
      <c r="X720" s="25" t="str">
        <f t="shared" si="128"/>
        <v/>
      </c>
      <c r="Z720" s="25" t="str">
        <f t="shared" si="129"/>
        <v/>
      </c>
      <c r="AB720" s="25" t="str">
        <f>IF($B720="", "", IF(AND($B720&gt;='Client Report'!$BA$3, $B720&lt;='Client Report'!$BA$4), "X", ""))</f>
        <v/>
      </c>
      <c r="AC720" s="25" t="str">
        <f>IF($O720="", "", IF('Client Report'!$AG$3="", "X", IF(Expenses!$C720='Client Report'!$AG$3, "X", "")))</f>
        <v/>
      </c>
      <c r="AD720" s="66" t="str">
        <f t="shared" si="130"/>
        <v/>
      </c>
      <c r="AE720" s="25" t="str">
        <f>IF($AD720="", "", COUNTIF($AD$11:$AD$2510, "&lt;"&amp;$AD720)+1+COUNTIF($AD$11:$AD720, $AD720)-1)</f>
        <v/>
      </c>
      <c r="AF720" s="25" t="str">
        <f t="shared" si="131"/>
        <v/>
      </c>
    </row>
    <row r="721" spans="1:32" x14ac:dyDescent="0.25">
      <c r="A721" s="21"/>
      <c r="B721" s="80"/>
      <c r="C721" s="81"/>
      <c r="D721" s="82"/>
      <c r="E721" s="83"/>
      <c r="F721" s="83"/>
      <c r="G721" s="84"/>
      <c r="H721" s="85"/>
      <c r="I721" s="21"/>
      <c r="J721" s="39" t="str">
        <f t="shared" si="121"/>
        <v/>
      </c>
      <c r="K721" s="21"/>
      <c r="O721" s="25" t="str">
        <f t="shared" si="122"/>
        <v/>
      </c>
      <c r="P721" s="25" t="str">
        <f t="shared" si="123"/>
        <v/>
      </c>
      <c r="Q721" s="25" t="str">
        <f t="shared" si="124"/>
        <v/>
      </c>
      <c r="R721" s="25" t="str">
        <f>IF(COUNTIF($Q$11:$Q721, $Q721)&gt;1, "", $Q721)</f>
        <v/>
      </c>
      <c r="S721" s="58" t="str">
        <f t="shared" si="125"/>
        <v/>
      </c>
      <c r="T721" s="61" t="str">
        <f t="shared" si="126"/>
        <v/>
      </c>
      <c r="U721" s="58" t="str">
        <f t="shared" si="127"/>
        <v/>
      </c>
      <c r="W721" s="25" t="str">
        <f>IF(OR($P721="", NOT($U721="")), "", IF(COUNTIF($P$11:$P721, $P721)&gt;1, "", "X"))</f>
        <v/>
      </c>
      <c r="X721" s="25" t="str">
        <f t="shared" si="128"/>
        <v/>
      </c>
      <c r="Z721" s="25" t="str">
        <f t="shared" si="129"/>
        <v/>
      </c>
      <c r="AB721" s="25" t="str">
        <f>IF($B721="", "", IF(AND($B721&gt;='Client Report'!$BA$3, $B721&lt;='Client Report'!$BA$4), "X", ""))</f>
        <v/>
      </c>
      <c r="AC721" s="25" t="str">
        <f>IF($O721="", "", IF('Client Report'!$AG$3="", "X", IF(Expenses!$C721='Client Report'!$AG$3, "X", "")))</f>
        <v/>
      </c>
      <c r="AD721" s="66" t="str">
        <f t="shared" si="130"/>
        <v/>
      </c>
      <c r="AE721" s="25" t="str">
        <f>IF($AD721="", "", COUNTIF($AD$11:$AD$2510, "&lt;"&amp;$AD721)+1+COUNTIF($AD$11:$AD721, $AD721)-1)</f>
        <v/>
      </c>
      <c r="AF721" s="25" t="str">
        <f t="shared" si="131"/>
        <v/>
      </c>
    </row>
    <row r="722" spans="1:32" x14ac:dyDescent="0.25">
      <c r="A722" s="21"/>
      <c r="B722" s="80"/>
      <c r="C722" s="81"/>
      <c r="D722" s="82"/>
      <c r="E722" s="83"/>
      <c r="F722" s="83"/>
      <c r="G722" s="84"/>
      <c r="H722" s="85"/>
      <c r="I722" s="21"/>
      <c r="J722" s="39" t="str">
        <f t="shared" si="121"/>
        <v/>
      </c>
      <c r="K722" s="21"/>
      <c r="O722" s="25" t="str">
        <f t="shared" si="122"/>
        <v/>
      </c>
      <c r="P722" s="25" t="str">
        <f t="shared" si="123"/>
        <v/>
      </c>
      <c r="Q722" s="25" t="str">
        <f t="shared" si="124"/>
        <v/>
      </c>
      <c r="R722" s="25" t="str">
        <f>IF(COUNTIF($Q$11:$Q722, $Q722)&gt;1, "", $Q722)</f>
        <v/>
      </c>
      <c r="S722" s="58" t="str">
        <f t="shared" si="125"/>
        <v/>
      </c>
      <c r="T722" s="61" t="str">
        <f t="shared" si="126"/>
        <v/>
      </c>
      <c r="U722" s="58" t="str">
        <f t="shared" si="127"/>
        <v/>
      </c>
      <c r="W722" s="25" t="str">
        <f>IF(OR($P722="", NOT($U722="")), "", IF(COUNTIF($P$11:$P722, $P722)&gt;1, "", "X"))</f>
        <v/>
      </c>
      <c r="X722" s="25" t="str">
        <f t="shared" si="128"/>
        <v/>
      </c>
      <c r="Z722" s="25" t="str">
        <f t="shared" si="129"/>
        <v/>
      </c>
      <c r="AB722" s="25" t="str">
        <f>IF($B722="", "", IF(AND($B722&gt;='Client Report'!$BA$3, $B722&lt;='Client Report'!$BA$4), "X", ""))</f>
        <v/>
      </c>
      <c r="AC722" s="25" t="str">
        <f>IF($O722="", "", IF('Client Report'!$AG$3="", "X", IF(Expenses!$C722='Client Report'!$AG$3, "X", "")))</f>
        <v/>
      </c>
      <c r="AD722" s="66" t="str">
        <f t="shared" si="130"/>
        <v/>
      </c>
      <c r="AE722" s="25" t="str">
        <f>IF($AD722="", "", COUNTIF($AD$11:$AD$2510, "&lt;"&amp;$AD722)+1+COUNTIF($AD$11:$AD722, $AD722)-1)</f>
        <v/>
      </c>
      <c r="AF722" s="25" t="str">
        <f t="shared" si="131"/>
        <v/>
      </c>
    </row>
    <row r="723" spans="1:32" x14ac:dyDescent="0.25">
      <c r="A723" s="21"/>
      <c r="B723" s="80"/>
      <c r="C723" s="81"/>
      <c r="D723" s="82"/>
      <c r="E723" s="83"/>
      <c r="F723" s="83"/>
      <c r="G723" s="84"/>
      <c r="H723" s="85"/>
      <c r="I723" s="21"/>
      <c r="J723" s="39" t="str">
        <f t="shared" si="121"/>
        <v/>
      </c>
      <c r="K723" s="21"/>
      <c r="O723" s="25" t="str">
        <f t="shared" si="122"/>
        <v/>
      </c>
      <c r="P723" s="25" t="str">
        <f t="shared" si="123"/>
        <v/>
      </c>
      <c r="Q723" s="25" t="str">
        <f t="shared" si="124"/>
        <v/>
      </c>
      <c r="R723" s="25" t="str">
        <f>IF(COUNTIF($Q$11:$Q723, $Q723)&gt;1, "", $Q723)</f>
        <v/>
      </c>
      <c r="S723" s="58" t="str">
        <f t="shared" si="125"/>
        <v/>
      </c>
      <c r="T723" s="61" t="str">
        <f t="shared" si="126"/>
        <v/>
      </c>
      <c r="U723" s="58" t="str">
        <f t="shared" si="127"/>
        <v/>
      </c>
      <c r="W723" s="25" t="str">
        <f>IF(OR($P723="", NOT($U723="")), "", IF(COUNTIF($P$11:$P723, $P723)&gt;1, "", "X"))</f>
        <v/>
      </c>
      <c r="X723" s="25" t="str">
        <f t="shared" si="128"/>
        <v/>
      </c>
      <c r="Z723" s="25" t="str">
        <f t="shared" si="129"/>
        <v/>
      </c>
      <c r="AB723" s="25" t="str">
        <f>IF($B723="", "", IF(AND($B723&gt;='Client Report'!$BA$3, $B723&lt;='Client Report'!$BA$4), "X", ""))</f>
        <v/>
      </c>
      <c r="AC723" s="25" t="str">
        <f>IF($O723="", "", IF('Client Report'!$AG$3="", "X", IF(Expenses!$C723='Client Report'!$AG$3, "X", "")))</f>
        <v/>
      </c>
      <c r="AD723" s="66" t="str">
        <f t="shared" si="130"/>
        <v/>
      </c>
      <c r="AE723" s="25" t="str">
        <f>IF($AD723="", "", COUNTIF($AD$11:$AD$2510, "&lt;"&amp;$AD723)+1+COUNTIF($AD$11:$AD723, $AD723)-1)</f>
        <v/>
      </c>
      <c r="AF723" s="25" t="str">
        <f t="shared" si="131"/>
        <v/>
      </c>
    </row>
    <row r="724" spans="1:32" x14ac:dyDescent="0.25">
      <c r="A724" s="21"/>
      <c r="B724" s="80"/>
      <c r="C724" s="81"/>
      <c r="D724" s="82"/>
      <c r="E724" s="83"/>
      <c r="F724" s="83"/>
      <c r="G724" s="84"/>
      <c r="H724" s="85"/>
      <c r="I724" s="21"/>
      <c r="J724" s="39" t="str">
        <f t="shared" si="121"/>
        <v/>
      </c>
      <c r="K724" s="21"/>
      <c r="O724" s="25" t="str">
        <f t="shared" si="122"/>
        <v/>
      </c>
      <c r="P724" s="25" t="str">
        <f t="shared" si="123"/>
        <v/>
      </c>
      <c r="Q724" s="25" t="str">
        <f t="shared" si="124"/>
        <v/>
      </c>
      <c r="R724" s="25" t="str">
        <f>IF(COUNTIF($Q$11:$Q724, $Q724)&gt;1, "", $Q724)</f>
        <v/>
      </c>
      <c r="S724" s="58" t="str">
        <f t="shared" si="125"/>
        <v/>
      </c>
      <c r="T724" s="61" t="str">
        <f t="shared" si="126"/>
        <v/>
      </c>
      <c r="U724" s="58" t="str">
        <f t="shared" si="127"/>
        <v/>
      </c>
      <c r="W724" s="25" t="str">
        <f>IF(OR($P724="", NOT($U724="")), "", IF(COUNTIF($P$11:$P724, $P724)&gt;1, "", "X"))</f>
        <v/>
      </c>
      <c r="X724" s="25" t="str">
        <f t="shared" si="128"/>
        <v/>
      </c>
      <c r="Z724" s="25" t="str">
        <f t="shared" si="129"/>
        <v/>
      </c>
      <c r="AB724" s="25" t="str">
        <f>IF($B724="", "", IF(AND($B724&gt;='Client Report'!$BA$3, $B724&lt;='Client Report'!$BA$4), "X", ""))</f>
        <v/>
      </c>
      <c r="AC724" s="25" t="str">
        <f>IF($O724="", "", IF('Client Report'!$AG$3="", "X", IF(Expenses!$C724='Client Report'!$AG$3, "X", "")))</f>
        <v/>
      </c>
      <c r="AD724" s="66" t="str">
        <f t="shared" si="130"/>
        <v/>
      </c>
      <c r="AE724" s="25" t="str">
        <f>IF($AD724="", "", COUNTIF($AD$11:$AD$2510, "&lt;"&amp;$AD724)+1+COUNTIF($AD$11:$AD724, $AD724)-1)</f>
        <v/>
      </c>
      <c r="AF724" s="25" t="str">
        <f t="shared" si="131"/>
        <v/>
      </c>
    </row>
    <row r="725" spans="1:32" x14ac:dyDescent="0.25">
      <c r="A725" s="21"/>
      <c r="B725" s="80"/>
      <c r="C725" s="81"/>
      <c r="D725" s="82"/>
      <c r="E725" s="83"/>
      <c r="F725" s="83"/>
      <c r="G725" s="84"/>
      <c r="H725" s="85"/>
      <c r="I725" s="21"/>
      <c r="J725" s="39" t="str">
        <f t="shared" si="121"/>
        <v/>
      </c>
      <c r="K725" s="21"/>
      <c r="O725" s="25" t="str">
        <f t="shared" si="122"/>
        <v/>
      </c>
      <c r="P725" s="25" t="str">
        <f t="shared" si="123"/>
        <v/>
      </c>
      <c r="Q725" s="25" t="str">
        <f t="shared" si="124"/>
        <v/>
      </c>
      <c r="R725" s="25" t="str">
        <f>IF(COUNTIF($Q$11:$Q725, $Q725)&gt;1, "", $Q725)</f>
        <v/>
      </c>
      <c r="S725" s="58" t="str">
        <f t="shared" si="125"/>
        <v/>
      </c>
      <c r="T725" s="61" t="str">
        <f t="shared" si="126"/>
        <v/>
      </c>
      <c r="U725" s="58" t="str">
        <f t="shared" si="127"/>
        <v/>
      </c>
      <c r="W725" s="25" t="str">
        <f>IF(OR($P725="", NOT($U725="")), "", IF(COUNTIF($P$11:$P725, $P725)&gt;1, "", "X"))</f>
        <v/>
      </c>
      <c r="X725" s="25" t="str">
        <f t="shared" si="128"/>
        <v/>
      </c>
      <c r="Z725" s="25" t="str">
        <f t="shared" si="129"/>
        <v/>
      </c>
      <c r="AB725" s="25" t="str">
        <f>IF($B725="", "", IF(AND($B725&gt;='Client Report'!$BA$3, $B725&lt;='Client Report'!$BA$4), "X", ""))</f>
        <v/>
      </c>
      <c r="AC725" s="25" t="str">
        <f>IF($O725="", "", IF('Client Report'!$AG$3="", "X", IF(Expenses!$C725='Client Report'!$AG$3, "X", "")))</f>
        <v/>
      </c>
      <c r="AD725" s="66" t="str">
        <f t="shared" si="130"/>
        <v/>
      </c>
      <c r="AE725" s="25" t="str">
        <f>IF($AD725="", "", COUNTIF($AD$11:$AD$2510, "&lt;"&amp;$AD725)+1+COUNTIF($AD$11:$AD725, $AD725)-1)</f>
        <v/>
      </c>
      <c r="AF725" s="25" t="str">
        <f t="shared" si="131"/>
        <v/>
      </c>
    </row>
    <row r="726" spans="1:32" x14ac:dyDescent="0.25">
      <c r="A726" s="21"/>
      <c r="B726" s="80"/>
      <c r="C726" s="81"/>
      <c r="D726" s="82"/>
      <c r="E726" s="83"/>
      <c r="F726" s="83"/>
      <c r="G726" s="84"/>
      <c r="H726" s="85"/>
      <c r="I726" s="21"/>
      <c r="J726" s="39" t="str">
        <f t="shared" si="121"/>
        <v/>
      </c>
      <c r="K726" s="21"/>
      <c r="O726" s="25" t="str">
        <f t="shared" si="122"/>
        <v/>
      </c>
      <c r="P726" s="25" t="str">
        <f t="shared" si="123"/>
        <v/>
      </c>
      <c r="Q726" s="25" t="str">
        <f t="shared" si="124"/>
        <v/>
      </c>
      <c r="R726" s="25" t="str">
        <f>IF(COUNTIF($Q$11:$Q726, $Q726)&gt;1, "", $Q726)</f>
        <v/>
      </c>
      <c r="S726" s="58" t="str">
        <f t="shared" si="125"/>
        <v/>
      </c>
      <c r="T726" s="61" t="str">
        <f t="shared" si="126"/>
        <v/>
      </c>
      <c r="U726" s="58" t="str">
        <f t="shared" si="127"/>
        <v/>
      </c>
      <c r="W726" s="25" t="str">
        <f>IF(OR($P726="", NOT($U726="")), "", IF(COUNTIF($P$11:$P726, $P726)&gt;1, "", "X"))</f>
        <v/>
      </c>
      <c r="X726" s="25" t="str">
        <f t="shared" si="128"/>
        <v/>
      </c>
      <c r="Z726" s="25" t="str">
        <f t="shared" si="129"/>
        <v/>
      </c>
      <c r="AB726" s="25" t="str">
        <f>IF($B726="", "", IF(AND($B726&gt;='Client Report'!$BA$3, $B726&lt;='Client Report'!$BA$4), "X", ""))</f>
        <v/>
      </c>
      <c r="AC726" s="25" t="str">
        <f>IF($O726="", "", IF('Client Report'!$AG$3="", "X", IF(Expenses!$C726='Client Report'!$AG$3, "X", "")))</f>
        <v/>
      </c>
      <c r="AD726" s="66" t="str">
        <f t="shared" si="130"/>
        <v/>
      </c>
      <c r="AE726" s="25" t="str">
        <f>IF($AD726="", "", COUNTIF($AD$11:$AD$2510, "&lt;"&amp;$AD726)+1+COUNTIF($AD$11:$AD726, $AD726)-1)</f>
        <v/>
      </c>
      <c r="AF726" s="25" t="str">
        <f t="shared" si="131"/>
        <v/>
      </c>
    </row>
    <row r="727" spans="1:32" x14ac:dyDescent="0.25">
      <c r="A727" s="21"/>
      <c r="B727" s="80"/>
      <c r="C727" s="81"/>
      <c r="D727" s="82"/>
      <c r="E727" s="83"/>
      <c r="F727" s="83"/>
      <c r="G727" s="84"/>
      <c r="H727" s="85"/>
      <c r="I727" s="21"/>
      <c r="J727" s="39" t="str">
        <f t="shared" si="121"/>
        <v/>
      </c>
      <c r="K727" s="21"/>
      <c r="O727" s="25" t="str">
        <f t="shared" si="122"/>
        <v/>
      </c>
      <c r="P727" s="25" t="str">
        <f t="shared" si="123"/>
        <v/>
      </c>
      <c r="Q727" s="25" t="str">
        <f t="shared" si="124"/>
        <v/>
      </c>
      <c r="R727" s="25" t="str">
        <f>IF(COUNTIF($Q$11:$Q727, $Q727)&gt;1, "", $Q727)</f>
        <v/>
      </c>
      <c r="S727" s="58" t="str">
        <f t="shared" si="125"/>
        <v/>
      </c>
      <c r="T727" s="61" t="str">
        <f t="shared" si="126"/>
        <v/>
      </c>
      <c r="U727" s="58" t="str">
        <f t="shared" si="127"/>
        <v/>
      </c>
      <c r="W727" s="25" t="str">
        <f>IF(OR($P727="", NOT($U727="")), "", IF(COUNTIF($P$11:$P727, $P727)&gt;1, "", "X"))</f>
        <v/>
      </c>
      <c r="X727" s="25" t="str">
        <f t="shared" si="128"/>
        <v/>
      </c>
      <c r="Z727" s="25" t="str">
        <f t="shared" si="129"/>
        <v/>
      </c>
      <c r="AB727" s="25" t="str">
        <f>IF($B727="", "", IF(AND($B727&gt;='Client Report'!$BA$3, $B727&lt;='Client Report'!$BA$4), "X", ""))</f>
        <v/>
      </c>
      <c r="AC727" s="25" t="str">
        <f>IF($O727="", "", IF('Client Report'!$AG$3="", "X", IF(Expenses!$C727='Client Report'!$AG$3, "X", "")))</f>
        <v/>
      </c>
      <c r="AD727" s="66" t="str">
        <f t="shared" si="130"/>
        <v/>
      </c>
      <c r="AE727" s="25" t="str">
        <f>IF($AD727="", "", COUNTIF($AD$11:$AD$2510, "&lt;"&amp;$AD727)+1+COUNTIF($AD$11:$AD727, $AD727)-1)</f>
        <v/>
      </c>
      <c r="AF727" s="25" t="str">
        <f t="shared" si="131"/>
        <v/>
      </c>
    </row>
    <row r="728" spans="1:32" x14ac:dyDescent="0.25">
      <c r="A728" s="21"/>
      <c r="B728" s="80"/>
      <c r="C728" s="81"/>
      <c r="D728" s="82"/>
      <c r="E728" s="83"/>
      <c r="F728" s="83"/>
      <c r="G728" s="84"/>
      <c r="H728" s="85"/>
      <c r="I728" s="21"/>
      <c r="J728" s="39" t="str">
        <f t="shared" si="121"/>
        <v/>
      </c>
      <c r="K728" s="21"/>
      <c r="O728" s="25" t="str">
        <f t="shared" si="122"/>
        <v/>
      </c>
      <c r="P728" s="25" t="str">
        <f t="shared" si="123"/>
        <v/>
      </c>
      <c r="Q728" s="25" t="str">
        <f t="shared" si="124"/>
        <v/>
      </c>
      <c r="R728" s="25" t="str">
        <f>IF(COUNTIF($Q$11:$Q728, $Q728)&gt;1, "", $Q728)</f>
        <v/>
      </c>
      <c r="S728" s="58" t="str">
        <f t="shared" si="125"/>
        <v/>
      </c>
      <c r="T728" s="61" t="str">
        <f t="shared" si="126"/>
        <v/>
      </c>
      <c r="U728" s="58" t="str">
        <f t="shared" si="127"/>
        <v/>
      </c>
      <c r="W728" s="25" t="str">
        <f>IF(OR($P728="", NOT($U728="")), "", IF(COUNTIF($P$11:$P728, $P728)&gt;1, "", "X"))</f>
        <v/>
      </c>
      <c r="X728" s="25" t="str">
        <f t="shared" si="128"/>
        <v/>
      </c>
      <c r="Z728" s="25" t="str">
        <f t="shared" si="129"/>
        <v/>
      </c>
      <c r="AB728" s="25" t="str">
        <f>IF($B728="", "", IF(AND($B728&gt;='Client Report'!$BA$3, $B728&lt;='Client Report'!$BA$4), "X", ""))</f>
        <v/>
      </c>
      <c r="AC728" s="25" t="str">
        <f>IF($O728="", "", IF('Client Report'!$AG$3="", "X", IF(Expenses!$C728='Client Report'!$AG$3, "X", "")))</f>
        <v/>
      </c>
      <c r="AD728" s="66" t="str">
        <f t="shared" si="130"/>
        <v/>
      </c>
      <c r="AE728" s="25" t="str">
        <f>IF($AD728="", "", COUNTIF($AD$11:$AD$2510, "&lt;"&amp;$AD728)+1+COUNTIF($AD$11:$AD728, $AD728)-1)</f>
        <v/>
      </c>
      <c r="AF728" s="25" t="str">
        <f t="shared" si="131"/>
        <v/>
      </c>
    </row>
    <row r="729" spans="1:32" x14ac:dyDescent="0.25">
      <c r="A729" s="21"/>
      <c r="B729" s="80"/>
      <c r="C729" s="81"/>
      <c r="D729" s="82"/>
      <c r="E729" s="83"/>
      <c r="F729" s="83"/>
      <c r="G729" s="84"/>
      <c r="H729" s="85"/>
      <c r="I729" s="21"/>
      <c r="J729" s="39" t="str">
        <f t="shared" si="121"/>
        <v/>
      </c>
      <c r="K729" s="21"/>
      <c r="O729" s="25" t="str">
        <f t="shared" si="122"/>
        <v/>
      </c>
      <c r="P729" s="25" t="str">
        <f t="shared" si="123"/>
        <v/>
      </c>
      <c r="Q729" s="25" t="str">
        <f t="shared" si="124"/>
        <v/>
      </c>
      <c r="R729" s="25" t="str">
        <f>IF(COUNTIF($Q$11:$Q729, $Q729)&gt;1, "", $Q729)</f>
        <v/>
      </c>
      <c r="S729" s="58" t="str">
        <f t="shared" si="125"/>
        <v/>
      </c>
      <c r="T729" s="61" t="str">
        <f t="shared" si="126"/>
        <v/>
      </c>
      <c r="U729" s="58" t="str">
        <f t="shared" si="127"/>
        <v/>
      </c>
      <c r="W729" s="25" t="str">
        <f>IF(OR($P729="", NOT($U729="")), "", IF(COUNTIF($P$11:$P729, $P729)&gt;1, "", "X"))</f>
        <v/>
      </c>
      <c r="X729" s="25" t="str">
        <f t="shared" si="128"/>
        <v/>
      </c>
      <c r="Z729" s="25" t="str">
        <f t="shared" si="129"/>
        <v/>
      </c>
      <c r="AB729" s="25" t="str">
        <f>IF($B729="", "", IF(AND($B729&gt;='Client Report'!$BA$3, $B729&lt;='Client Report'!$BA$4), "X", ""))</f>
        <v/>
      </c>
      <c r="AC729" s="25" t="str">
        <f>IF($O729="", "", IF('Client Report'!$AG$3="", "X", IF(Expenses!$C729='Client Report'!$AG$3, "X", "")))</f>
        <v/>
      </c>
      <c r="AD729" s="66" t="str">
        <f t="shared" si="130"/>
        <v/>
      </c>
      <c r="AE729" s="25" t="str">
        <f>IF($AD729="", "", COUNTIF($AD$11:$AD$2510, "&lt;"&amp;$AD729)+1+COUNTIF($AD$11:$AD729, $AD729)-1)</f>
        <v/>
      </c>
      <c r="AF729" s="25" t="str">
        <f t="shared" si="131"/>
        <v/>
      </c>
    </row>
    <row r="730" spans="1:32" x14ac:dyDescent="0.25">
      <c r="A730" s="21"/>
      <c r="B730" s="80"/>
      <c r="C730" s="81"/>
      <c r="D730" s="82"/>
      <c r="E730" s="83"/>
      <c r="F730" s="83"/>
      <c r="G730" s="84"/>
      <c r="H730" s="85"/>
      <c r="I730" s="21"/>
      <c r="J730" s="39" t="str">
        <f t="shared" si="121"/>
        <v/>
      </c>
      <c r="K730" s="21"/>
      <c r="O730" s="25" t="str">
        <f t="shared" si="122"/>
        <v/>
      </c>
      <c r="P730" s="25" t="str">
        <f t="shared" si="123"/>
        <v/>
      </c>
      <c r="Q730" s="25" t="str">
        <f t="shared" si="124"/>
        <v/>
      </c>
      <c r="R730" s="25" t="str">
        <f>IF(COUNTIF($Q$11:$Q730, $Q730)&gt;1, "", $Q730)</f>
        <v/>
      </c>
      <c r="S730" s="58" t="str">
        <f t="shared" si="125"/>
        <v/>
      </c>
      <c r="T730" s="61" t="str">
        <f t="shared" si="126"/>
        <v/>
      </c>
      <c r="U730" s="58" t="str">
        <f t="shared" si="127"/>
        <v/>
      </c>
      <c r="W730" s="25" t="str">
        <f>IF(OR($P730="", NOT($U730="")), "", IF(COUNTIF($P$11:$P730, $P730)&gt;1, "", "X"))</f>
        <v/>
      </c>
      <c r="X730" s="25" t="str">
        <f t="shared" si="128"/>
        <v/>
      </c>
      <c r="Z730" s="25" t="str">
        <f t="shared" si="129"/>
        <v/>
      </c>
      <c r="AB730" s="25" t="str">
        <f>IF($B730="", "", IF(AND($B730&gt;='Client Report'!$BA$3, $B730&lt;='Client Report'!$BA$4), "X", ""))</f>
        <v/>
      </c>
      <c r="AC730" s="25" t="str">
        <f>IF($O730="", "", IF('Client Report'!$AG$3="", "X", IF(Expenses!$C730='Client Report'!$AG$3, "X", "")))</f>
        <v/>
      </c>
      <c r="AD730" s="66" t="str">
        <f t="shared" si="130"/>
        <v/>
      </c>
      <c r="AE730" s="25" t="str">
        <f>IF($AD730="", "", COUNTIF($AD$11:$AD$2510, "&lt;"&amp;$AD730)+1+COUNTIF($AD$11:$AD730, $AD730)-1)</f>
        <v/>
      </c>
      <c r="AF730" s="25" t="str">
        <f t="shared" si="131"/>
        <v/>
      </c>
    </row>
    <row r="731" spans="1:32" x14ac:dyDescent="0.25">
      <c r="A731" s="21"/>
      <c r="B731" s="80"/>
      <c r="C731" s="81"/>
      <c r="D731" s="82"/>
      <c r="E731" s="83"/>
      <c r="F731" s="83"/>
      <c r="G731" s="84"/>
      <c r="H731" s="85"/>
      <c r="I731" s="21"/>
      <c r="J731" s="39" t="str">
        <f t="shared" si="121"/>
        <v/>
      </c>
      <c r="K731" s="21"/>
      <c r="O731" s="25" t="str">
        <f t="shared" si="122"/>
        <v/>
      </c>
      <c r="P731" s="25" t="str">
        <f t="shared" si="123"/>
        <v/>
      </c>
      <c r="Q731" s="25" t="str">
        <f t="shared" si="124"/>
        <v/>
      </c>
      <c r="R731" s="25" t="str">
        <f>IF(COUNTIF($Q$11:$Q731, $Q731)&gt;1, "", $Q731)</f>
        <v/>
      </c>
      <c r="S731" s="58" t="str">
        <f t="shared" si="125"/>
        <v/>
      </c>
      <c r="T731" s="61" t="str">
        <f t="shared" si="126"/>
        <v/>
      </c>
      <c r="U731" s="58" t="str">
        <f t="shared" si="127"/>
        <v/>
      </c>
      <c r="W731" s="25" t="str">
        <f>IF(OR($P731="", NOT($U731="")), "", IF(COUNTIF($P$11:$P731, $P731)&gt;1, "", "X"))</f>
        <v/>
      </c>
      <c r="X731" s="25" t="str">
        <f t="shared" si="128"/>
        <v/>
      </c>
      <c r="Z731" s="25" t="str">
        <f t="shared" si="129"/>
        <v/>
      </c>
      <c r="AB731" s="25" t="str">
        <f>IF($B731="", "", IF(AND($B731&gt;='Client Report'!$BA$3, $B731&lt;='Client Report'!$BA$4), "X", ""))</f>
        <v/>
      </c>
      <c r="AC731" s="25" t="str">
        <f>IF($O731="", "", IF('Client Report'!$AG$3="", "X", IF(Expenses!$C731='Client Report'!$AG$3, "X", "")))</f>
        <v/>
      </c>
      <c r="AD731" s="66" t="str">
        <f t="shared" si="130"/>
        <v/>
      </c>
      <c r="AE731" s="25" t="str">
        <f>IF($AD731="", "", COUNTIF($AD$11:$AD$2510, "&lt;"&amp;$AD731)+1+COUNTIF($AD$11:$AD731, $AD731)-1)</f>
        <v/>
      </c>
      <c r="AF731" s="25" t="str">
        <f t="shared" si="131"/>
        <v/>
      </c>
    </row>
    <row r="732" spans="1:32" x14ac:dyDescent="0.25">
      <c r="A732" s="21"/>
      <c r="B732" s="80"/>
      <c r="C732" s="81"/>
      <c r="D732" s="82"/>
      <c r="E732" s="83"/>
      <c r="F732" s="83"/>
      <c r="G732" s="84"/>
      <c r="H732" s="85"/>
      <c r="I732" s="21"/>
      <c r="J732" s="39" t="str">
        <f t="shared" si="121"/>
        <v/>
      </c>
      <c r="K732" s="21"/>
      <c r="O732" s="25" t="str">
        <f t="shared" si="122"/>
        <v/>
      </c>
      <c r="P732" s="25" t="str">
        <f t="shared" si="123"/>
        <v/>
      </c>
      <c r="Q732" s="25" t="str">
        <f t="shared" si="124"/>
        <v/>
      </c>
      <c r="R732" s="25" t="str">
        <f>IF(COUNTIF($Q$11:$Q732, $Q732)&gt;1, "", $Q732)</f>
        <v/>
      </c>
      <c r="S732" s="58" t="str">
        <f t="shared" si="125"/>
        <v/>
      </c>
      <c r="T732" s="61" t="str">
        <f t="shared" si="126"/>
        <v/>
      </c>
      <c r="U732" s="58" t="str">
        <f t="shared" si="127"/>
        <v/>
      </c>
      <c r="W732" s="25" t="str">
        <f>IF(OR($P732="", NOT($U732="")), "", IF(COUNTIF($P$11:$P732, $P732)&gt;1, "", "X"))</f>
        <v/>
      </c>
      <c r="X732" s="25" t="str">
        <f t="shared" si="128"/>
        <v/>
      </c>
      <c r="Z732" s="25" t="str">
        <f t="shared" si="129"/>
        <v/>
      </c>
      <c r="AB732" s="25" t="str">
        <f>IF($B732="", "", IF(AND($B732&gt;='Client Report'!$BA$3, $B732&lt;='Client Report'!$BA$4), "X", ""))</f>
        <v/>
      </c>
      <c r="AC732" s="25" t="str">
        <f>IF($O732="", "", IF('Client Report'!$AG$3="", "X", IF(Expenses!$C732='Client Report'!$AG$3, "X", "")))</f>
        <v/>
      </c>
      <c r="AD732" s="66" t="str">
        <f t="shared" si="130"/>
        <v/>
      </c>
      <c r="AE732" s="25" t="str">
        <f>IF($AD732="", "", COUNTIF($AD$11:$AD$2510, "&lt;"&amp;$AD732)+1+COUNTIF($AD$11:$AD732, $AD732)-1)</f>
        <v/>
      </c>
      <c r="AF732" s="25" t="str">
        <f t="shared" si="131"/>
        <v/>
      </c>
    </row>
    <row r="733" spans="1:32" x14ac:dyDescent="0.25">
      <c r="A733" s="21"/>
      <c r="B733" s="80"/>
      <c r="C733" s="81"/>
      <c r="D733" s="82"/>
      <c r="E733" s="83"/>
      <c r="F733" s="83"/>
      <c r="G733" s="84"/>
      <c r="H733" s="85"/>
      <c r="I733" s="21"/>
      <c r="J733" s="39" t="str">
        <f t="shared" si="121"/>
        <v/>
      </c>
      <c r="K733" s="21"/>
      <c r="O733" s="25" t="str">
        <f t="shared" si="122"/>
        <v/>
      </c>
      <c r="P733" s="25" t="str">
        <f t="shared" si="123"/>
        <v/>
      </c>
      <c r="Q733" s="25" t="str">
        <f t="shared" si="124"/>
        <v/>
      </c>
      <c r="R733" s="25" t="str">
        <f>IF(COUNTIF($Q$11:$Q733, $Q733)&gt;1, "", $Q733)</f>
        <v/>
      </c>
      <c r="S733" s="58" t="str">
        <f t="shared" si="125"/>
        <v/>
      </c>
      <c r="T733" s="61" t="str">
        <f t="shared" si="126"/>
        <v/>
      </c>
      <c r="U733" s="58" t="str">
        <f t="shared" si="127"/>
        <v/>
      </c>
      <c r="W733" s="25" t="str">
        <f>IF(OR($P733="", NOT($U733="")), "", IF(COUNTIF($P$11:$P733, $P733)&gt;1, "", "X"))</f>
        <v/>
      </c>
      <c r="X733" s="25" t="str">
        <f t="shared" si="128"/>
        <v/>
      </c>
      <c r="Z733" s="25" t="str">
        <f t="shared" si="129"/>
        <v/>
      </c>
      <c r="AB733" s="25" t="str">
        <f>IF($B733="", "", IF(AND($B733&gt;='Client Report'!$BA$3, $B733&lt;='Client Report'!$BA$4), "X", ""))</f>
        <v/>
      </c>
      <c r="AC733" s="25" t="str">
        <f>IF($O733="", "", IF('Client Report'!$AG$3="", "X", IF(Expenses!$C733='Client Report'!$AG$3, "X", "")))</f>
        <v/>
      </c>
      <c r="AD733" s="66" t="str">
        <f t="shared" si="130"/>
        <v/>
      </c>
      <c r="AE733" s="25" t="str">
        <f>IF($AD733="", "", COUNTIF($AD$11:$AD$2510, "&lt;"&amp;$AD733)+1+COUNTIF($AD$11:$AD733, $AD733)-1)</f>
        <v/>
      </c>
      <c r="AF733" s="25" t="str">
        <f t="shared" si="131"/>
        <v/>
      </c>
    </row>
    <row r="734" spans="1:32" x14ac:dyDescent="0.25">
      <c r="A734" s="21"/>
      <c r="B734" s="80"/>
      <c r="C734" s="81"/>
      <c r="D734" s="82"/>
      <c r="E734" s="83"/>
      <c r="F734" s="83"/>
      <c r="G734" s="84"/>
      <c r="H734" s="85"/>
      <c r="I734" s="21"/>
      <c r="J734" s="39" t="str">
        <f t="shared" si="121"/>
        <v/>
      </c>
      <c r="K734" s="21"/>
      <c r="O734" s="25" t="str">
        <f t="shared" si="122"/>
        <v/>
      </c>
      <c r="P734" s="25" t="str">
        <f t="shared" si="123"/>
        <v/>
      </c>
      <c r="Q734" s="25" t="str">
        <f t="shared" si="124"/>
        <v/>
      </c>
      <c r="R734" s="25" t="str">
        <f>IF(COUNTIF($Q$11:$Q734, $Q734)&gt;1, "", $Q734)</f>
        <v/>
      </c>
      <c r="S734" s="58" t="str">
        <f t="shared" si="125"/>
        <v/>
      </c>
      <c r="T734" s="61" t="str">
        <f t="shared" si="126"/>
        <v/>
      </c>
      <c r="U734" s="58" t="str">
        <f t="shared" si="127"/>
        <v/>
      </c>
      <c r="W734" s="25" t="str">
        <f>IF(OR($P734="", NOT($U734="")), "", IF(COUNTIF($P$11:$P734, $P734)&gt;1, "", "X"))</f>
        <v/>
      </c>
      <c r="X734" s="25" t="str">
        <f t="shared" si="128"/>
        <v/>
      </c>
      <c r="Z734" s="25" t="str">
        <f t="shared" si="129"/>
        <v/>
      </c>
      <c r="AB734" s="25" t="str">
        <f>IF($B734="", "", IF(AND($B734&gt;='Client Report'!$BA$3, $B734&lt;='Client Report'!$BA$4), "X", ""))</f>
        <v/>
      </c>
      <c r="AC734" s="25" t="str">
        <f>IF($O734="", "", IF('Client Report'!$AG$3="", "X", IF(Expenses!$C734='Client Report'!$AG$3, "X", "")))</f>
        <v/>
      </c>
      <c r="AD734" s="66" t="str">
        <f t="shared" si="130"/>
        <v/>
      </c>
      <c r="AE734" s="25" t="str">
        <f>IF($AD734="", "", COUNTIF($AD$11:$AD$2510, "&lt;"&amp;$AD734)+1+COUNTIF($AD$11:$AD734, $AD734)-1)</f>
        <v/>
      </c>
      <c r="AF734" s="25" t="str">
        <f t="shared" si="131"/>
        <v/>
      </c>
    </row>
    <row r="735" spans="1:32" x14ac:dyDescent="0.25">
      <c r="A735" s="21"/>
      <c r="B735" s="80"/>
      <c r="C735" s="81"/>
      <c r="D735" s="82"/>
      <c r="E735" s="83"/>
      <c r="F735" s="83"/>
      <c r="G735" s="84"/>
      <c r="H735" s="85"/>
      <c r="I735" s="21"/>
      <c r="J735" s="39" t="str">
        <f t="shared" si="121"/>
        <v/>
      </c>
      <c r="K735" s="21"/>
      <c r="O735" s="25" t="str">
        <f t="shared" si="122"/>
        <v/>
      </c>
      <c r="P735" s="25" t="str">
        <f t="shared" si="123"/>
        <v/>
      </c>
      <c r="Q735" s="25" t="str">
        <f t="shared" si="124"/>
        <v/>
      </c>
      <c r="R735" s="25" t="str">
        <f>IF(COUNTIF($Q$11:$Q735, $Q735)&gt;1, "", $Q735)</f>
        <v/>
      </c>
      <c r="S735" s="58" t="str">
        <f t="shared" si="125"/>
        <v/>
      </c>
      <c r="T735" s="61" t="str">
        <f t="shared" si="126"/>
        <v/>
      </c>
      <c r="U735" s="58" t="str">
        <f t="shared" si="127"/>
        <v/>
      </c>
      <c r="W735" s="25" t="str">
        <f>IF(OR($P735="", NOT($U735="")), "", IF(COUNTIF($P$11:$P735, $P735)&gt;1, "", "X"))</f>
        <v/>
      </c>
      <c r="X735" s="25" t="str">
        <f t="shared" si="128"/>
        <v/>
      </c>
      <c r="Z735" s="25" t="str">
        <f t="shared" si="129"/>
        <v/>
      </c>
      <c r="AB735" s="25" t="str">
        <f>IF($B735="", "", IF(AND($B735&gt;='Client Report'!$BA$3, $B735&lt;='Client Report'!$BA$4), "X", ""))</f>
        <v/>
      </c>
      <c r="AC735" s="25" t="str">
        <f>IF($O735="", "", IF('Client Report'!$AG$3="", "X", IF(Expenses!$C735='Client Report'!$AG$3, "X", "")))</f>
        <v/>
      </c>
      <c r="AD735" s="66" t="str">
        <f t="shared" si="130"/>
        <v/>
      </c>
      <c r="AE735" s="25" t="str">
        <f>IF($AD735="", "", COUNTIF($AD$11:$AD$2510, "&lt;"&amp;$AD735)+1+COUNTIF($AD$11:$AD735, $AD735)-1)</f>
        <v/>
      </c>
      <c r="AF735" s="25" t="str">
        <f t="shared" si="131"/>
        <v/>
      </c>
    </row>
    <row r="736" spans="1:32" x14ac:dyDescent="0.25">
      <c r="A736" s="21"/>
      <c r="B736" s="80"/>
      <c r="C736" s="81"/>
      <c r="D736" s="82"/>
      <c r="E736" s="83"/>
      <c r="F736" s="83"/>
      <c r="G736" s="84"/>
      <c r="H736" s="85"/>
      <c r="I736" s="21"/>
      <c r="J736" s="39" t="str">
        <f t="shared" si="121"/>
        <v/>
      </c>
      <c r="K736" s="21"/>
      <c r="O736" s="25" t="str">
        <f t="shared" si="122"/>
        <v/>
      </c>
      <c r="P736" s="25" t="str">
        <f t="shared" si="123"/>
        <v/>
      </c>
      <c r="Q736" s="25" t="str">
        <f t="shared" si="124"/>
        <v/>
      </c>
      <c r="R736" s="25" t="str">
        <f>IF(COUNTIF($Q$11:$Q736, $Q736)&gt;1, "", $Q736)</f>
        <v/>
      </c>
      <c r="S736" s="58" t="str">
        <f t="shared" si="125"/>
        <v/>
      </c>
      <c r="T736" s="61" t="str">
        <f t="shared" si="126"/>
        <v/>
      </c>
      <c r="U736" s="58" t="str">
        <f t="shared" si="127"/>
        <v/>
      </c>
      <c r="W736" s="25" t="str">
        <f>IF(OR($P736="", NOT($U736="")), "", IF(COUNTIF($P$11:$P736, $P736)&gt;1, "", "X"))</f>
        <v/>
      </c>
      <c r="X736" s="25" t="str">
        <f t="shared" si="128"/>
        <v/>
      </c>
      <c r="Z736" s="25" t="str">
        <f t="shared" si="129"/>
        <v/>
      </c>
      <c r="AB736" s="25" t="str">
        <f>IF($B736="", "", IF(AND($B736&gt;='Client Report'!$BA$3, $B736&lt;='Client Report'!$BA$4), "X", ""))</f>
        <v/>
      </c>
      <c r="AC736" s="25" t="str">
        <f>IF($O736="", "", IF('Client Report'!$AG$3="", "X", IF(Expenses!$C736='Client Report'!$AG$3, "X", "")))</f>
        <v/>
      </c>
      <c r="AD736" s="66" t="str">
        <f t="shared" si="130"/>
        <v/>
      </c>
      <c r="AE736" s="25" t="str">
        <f>IF($AD736="", "", COUNTIF($AD$11:$AD$2510, "&lt;"&amp;$AD736)+1+COUNTIF($AD$11:$AD736, $AD736)-1)</f>
        <v/>
      </c>
      <c r="AF736" s="25" t="str">
        <f t="shared" si="131"/>
        <v/>
      </c>
    </row>
    <row r="737" spans="1:32" x14ac:dyDescent="0.25">
      <c r="A737" s="21"/>
      <c r="B737" s="80"/>
      <c r="C737" s="81"/>
      <c r="D737" s="82"/>
      <c r="E737" s="83"/>
      <c r="F737" s="83"/>
      <c r="G737" s="84"/>
      <c r="H737" s="85"/>
      <c r="I737" s="21"/>
      <c r="J737" s="39" t="str">
        <f t="shared" si="121"/>
        <v/>
      </c>
      <c r="K737" s="21"/>
      <c r="O737" s="25" t="str">
        <f t="shared" si="122"/>
        <v/>
      </c>
      <c r="P737" s="25" t="str">
        <f t="shared" si="123"/>
        <v/>
      </c>
      <c r="Q737" s="25" t="str">
        <f t="shared" si="124"/>
        <v/>
      </c>
      <c r="R737" s="25" t="str">
        <f>IF(COUNTIF($Q$11:$Q737, $Q737)&gt;1, "", $Q737)</f>
        <v/>
      </c>
      <c r="S737" s="58" t="str">
        <f t="shared" si="125"/>
        <v/>
      </c>
      <c r="T737" s="61" t="str">
        <f t="shared" si="126"/>
        <v/>
      </c>
      <c r="U737" s="58" t="str">
        <f t="shared" si="127"/>
        <v/>
      </c>
      <c r="W737" s="25" t="str">
        <f>IF(OR($P737="", NOT($U737="")), "", IF(COUNTIF($P$11:$P737, $P737)&gt;1, "", "X"))</f>
        <v/>
      </c>
      <c r="X737" s="25" t="str">
        <f t="shared" si="128"/>
        <v/>
      </c>
      <c r="Z737" s="25" t="str">
        <f t="shared" si="129"/>
        <v/>
      </c>
      <c r="AB737" s="25" t="str">
        <f>IF($B737="", "", IF(AND($B737&gt;='Client Report'!$BA$3, $B737&lt;='Client Report'!$BA$4), "X", ""))</f>
        <v/>
      </c>
      <c r="AC737" s="25" t="str">
        <f>IF($O737="", "", IF('Client Report'!$AG$3="", "X", IF(Expenses!$C737='Client Report'!$AG$3, "X", "")))</f>
        <v/>
      </c>
      <c r="AD737" s="66" t="str">
        <f t="shared" si="130"/>
        <v/>
      </c>
      <c r="AE737" s="25" t="str">
        <f>IF($AD737="", "", COUNTIF($AD$11:$AD$2510, "&lt;"&amp;$AD737)+1+COUNTIF($AD$11:$AD737, $AD737)-1)</f>
        <v/>
      </c>
      <c r="AF737" s="25" t="str">
        <f t="shared" si="131"/>
        <v/>
      </c>
    </row>
    <row r="738" spans="1:32" x14ac:dyDescent="0.25">
      <c r="A738" s="21"/>
      <c r="B738" s="80"/>
      <c r="C738" s="81"/>
      <c r="D738" s="82"/>
      <c r="E738" s="83"/>
      <c r="F738" s="83"/>
      <c r="G738" s="84"/>
      <c r="H738" s="85"/>
      <c r="I738" s="21"/>
      <c r="J738" s="39" t="str">
        <f t="shared" si="121"/>
        <v/>
      </c>
      <c r="K738" s="21"/>
      <c r="O738" s="25" t="str">
        <f t="shared" si="122"/>
        <v/>
      </c>
      <c r="P738" s="25" t="str">
        <f t="shared" si="123"/>
        <v/>
      </c>
      <c r="Q738" s="25" t="str">
        <f t="shared" si="124"/>
        <v/>
      </c>
      <c r="R738" s="25" t="str">
        <f>IF(COUNTIF($Q$11:$Q738, $Q738)&gt;1, "", $Q738)</f>
        <v/>
      </c>
      <c r="S738" s="58" t="str">
        <f t="shared" si="125"/>
        <v/>
      </c>
      <c r="T738" s="61" t="str">
        <f t="shared" si="126"/>
        <v/>
      </c>
      <c r="U738" s="58" t="str">
        <f t="shared" si="127"/>
        <v/>
      </c>
      <c r="W738" s="25" t="str">
        <f>IF(OR($P738="", NOT($U738="")), "", IF(COUNTIF($P$11:$P738, $P738)&gt;1, "", "X"))</f>
        <v/>
      </c>
      <c r="X738" s="25" t="str">
        <f t="shared" si="128"/>
        <v/>
      </c>
      <c r="Z738" s="25" t="str">
        <f t="shared" si="129"/>
        <v/>
      </c>
      <c r="AB738" s="25" t="str">
        <f>IF($B738="", "", IF(AND($B738&gt;='Client Report'!$BA$3, $B738&lt;='Client Report'!$BA$4), "X", ""))</f>
        <v/>
      </c>
      <c r="AC738" s="25" t="str">
        <f>IF($O738="", "", IF('Client Report'!$AG$3="", "X", IF(Expenses!$C738='Client Report'!$AG$3, "X", "")))</f>
        <v/>
      </c>
      <c r="AD738" s="66" t="str">
        <f t="shared" si="130"/>
        <v/>
      </c>
      <c r="AE738" s="25" t="str">
        <f>IF($AD738="", "", COUNTIF($AD$11:$AD$2510, "&lt;"&amp;$AD738)+1+COUNTIF($AD$11:$AD738, $AD738)-1)</f>
        <v/>
      </c>
      <c r="AF738" s="25" t="str">
        <f t="shared" si="131"/>
        <v/>
      </c>
    </row>
    <row r="739" spans="1:32" x14ac:dyDescent="0.25">
      <c r="A739" s="21"/>
      <c r="B739" s="80"/>
      <c r="C739" s="81"/>
      <c r="D739" s="82"/>
      <c r="E739" s="83"/>
      <c r="F739" s="83"/>
      <c r="G739" s="84"/>
      <c r="H739" s="85"/>
      <c r="I739" s="21"/>
      <c r="J739" s="39" t="str">
        <f t="shared" si="121"/>
        <v/>
      </c>
      <c r="K739" s="21"/>
      <c r="O739" s="25" t="str">
        <f t="shared" si="122"/>
        <v/>
      </c>
      <c r="P739" s="25" t="str">
        <f t="shared" si="123"/>
        <v/>
      </c>
      <c r="Q739" s="25" t="str">
        <f t="shared" si="124"/>
        <v/>
      </c>
      <c r="R739" s="25" t="str">
        <f>IF(COUNTIF($Q$11:$Q739, $Q739)&gt;1, "", $Q739)</f>
        <v/>
      </c>
      <c r="S739" s="58" t="str">
        <f t="shared" si="125"/>
        <v/>
      </c>
      <c r="T739" s="61" t="str">
        <f t="shared" si="126"/>
        <v/>
      </c>
      <c r="U739" s="58" t="str">
        <f t="shared" si="127"/>
        <v/>
      </c>
      <c r="W739" s="25" t="str">
        <f>IF(OR($P739="", NOT($U739="")), "", IF(COUNTIF($P$11:$P739, $P739)&gt;1, "", "X"))</f>
        <v/>
      </c>
      <c r="X739" s="25" t="str">
        <f t="shared" si="128"/>
        <v/>
      </c>
      <c r="Z739" s="25" t="str">
        <f t="shared" si="129"/>
        <v/>
      </c>
      <c r="AB739" s="25" t="str">
        <f>IF($B739="", "", IF(AND($B739&gt;='Client Report'!$BA$3, $B739&lt;='Client Report'!$BA$4), "X", ""))</f>
        <v/>
      </c>
      <c r="AC739" s="25" t="str">
        <f>IF($O739="", "", IF('Client Report'!$AG$3="", "X", IF(Expenses!$C739='Client Report'!$AG$3, "X", "")))</f>
        <v/>
      </c>
      <c r="AD739" s="66" t="str">
        <f t="shared" si="130"/>
        <v/>
      </c>
      <c r="AE739" s="25" t="str">
        <f>IF($AD739="", "", COUNTIF($AD$11:$AD$2510, "&lt;"&amp;$AD739)+1+COUNTIF($AD$11:$AD739, $AD739)-1)</f>
        <v/>
      </c>
      <c r="AF739" s="25" t="str">
        <f t="shared" si="131"/>
        <v/>
      </c>
    </row>
    <row r="740" spans="1:32" x14ac:dyDescent="0.25">
      <c r="A740" s="21"/>
      <c r="B740" s="80"/>
      <c r="C740" s="81"/>
      <c r="D740" s="82"/>
      <c r="E740" s="83"/>
      <c r="F740" s="83"/>
      <c r="G740" s="84"/>
      <c r="H740" s="85"/>
      <c r="I740" s="21"/>
      <c r="J740" s="39" t="str">
        <f t="shared" si="121"/>
        <v/>
      </c>
      <c r="K740" s="21"/>
      <c r="O740" s="25" t="str">
        <f t="shared" si="122"/>
        <v/>
      </c>
      <c r="P740" s="25" t="str">
        <f t="shared" si="123"/>
        <v/>
      </c>
      <c r="Q740" s="25" t="str">
        <f t="shared" si="124"/>
        <v/>
      </c>
      <c r="R740" s="25" t="str">
        <f>IF(COUNTIF($Q$11:$Q740, $Q740)&gt;1, "", $Q740)</f>
        <v/>
      </c>
      <c r="S740" s="58" t="str">
        <f t="shared" si="125"/>
        <v/>
      </c>
      <c r="T740" s="61" t="str">
        <f t="shared" si="126"/>
        <v/>
      </c>
      <c r="U740" s="58" t="str">
        <f t="shared" si="127"/>
        <v/>
      </c>
      <c r="W740" s="25" t="str">
        <f>IF(OR($P740="", NOT($U740="")), "", IF(COUNTIF($P$11:$P740, $P740)&gt;1, "", "X"))</f>
        <v/>
      </c>
      <c r="X740" s="25" t="str">
        <f t="shared" si="128"/>
        <v/>
      </c>
      <c r="Z740" s="25" t="str">
        <f t="shared" si="129"/>
        <v/>
      </c>
      <c r="AB740" s="25" t="str">
        <f>IF($B740="", "", IF(AND($B740&gt;='Client Report'!$BA$3, $B740&lt;='Client Report'!$BA$4), "X", ""))</f>
        <v/>
      </c>
      <c r="AC740" s="25" t="str">
        <f>IF($O740="", "", IF('Client Report'!$AG$3="", "X", IF(Expenses!$C740='Client Report'!$AG$3, "X", "")))</f>
        <v/>
      </c>
      <c r="AD740" s="66" t="str">
        <f t="shared" si="130"/>
        <v/>
      </c>
      <c r="AE740" s="25" t="str">
        <f>IF($AD740="", "", COUNTIF($AD$11:$AD$2510, "&lt;"&amp;$AD740)+1+COUNTIF($AD$11:$AD740, $AD740)-1)</f>
        <v/>
      </c>
      <c r="AF740" s="25" t="str">
        <f t="shared" si="131"/>
        <v/>
      </c>
    </row>
    <row r="741" spans="1:32" x14ac:dyDescent="0.25">
      <c r="A741" s="21"/>
      <c r="B741" s="80"/>
      <c r="C741" s="81"/>
      <c r="D741" s="82"/>
      <c r="E741" s="83"/>
      <c r="F741" s="83"/>
      <c r="G741" s="84"/>
      <c r="H741" s="85"/>
      <c r="I741" s="21"/>
      <c r="J741" s="39" t="str">
        <f t="shared" si="121"/>
        <v/>
      </c>
      <c r="K741" s="21"/>
      <c r="O741" s="25" t="str">
        <f t="shared" si="122"/>
        <v/>
      </c>
      <c r="P741" s="25" t="str">
        <f t="shared" si="123"/>
        <v/>
      </c>
      <c r="Q741" s="25" t="str">
        <f t="shared" si="124"/>
        <v/>
      </c>
      <c r="R741" s="25" t="str">
        <f>IF(COUNTIF($Q$11:$Q741, $Q741)&gt;1, "", $Q741)</f>
        <v/>
      </c>
      <c r="S741" s="58" t="str">
        <f t="shared" si="125"/>
        <v/>
      </c>
      <c r="T741" s="61" t="str">
        <f t="shared" si="126"/>
        <v/>
      </c>
      <c r="U741" s="58" t="str">
        <f t="shared" si="127"/>
        <v/>
      </c>
      <c r="W741" s="25" t="str">
        <f>IF(OR($P741="", NOT($U741="")), "", IF(COUNTIF($P$11:$P741, $P741)&gt;1, "", "X"))</f>
        <v/>
      </c>
      <c r="X741" s="25" t="str">
        <f t="shared" si="128"/>
        <v/>
      </c>
      <c r="Z741" s="25" t="str">
        <f t="shared" si="129"/>
        <v/>
      </c>
      <c r="AB741" s="25" t="str">
        <f>IF($B741="", "", IF(AND($B741&gt;='Client Report'!$BA$3, $B741&lt;='Client Report'!$BA$4), "X", ""))</f>
        <v/>
      </c>
      <c r="AC741" s="25" t="str">
        <f>IF($O741="", "", IF('Client Report'!$AG$3="", "X", IF(Expenses!$C741='Client Report'!$AG$3, "X", "")))</f>
        <v/>
      </c>
      <c r="AD741" s="66" t="str">
        <f t="shared" si="130"/>
        <v/>
      </c>
      <c r="AE741" s="25" t="str">
        <f>IF($AD741="", "", COUNTIF($AD$11:$AD$2510, "&lt;"&amp;$AD741)+1+COUNTIF($AD$11:$AD741, $AD741)-1)</f>
        <v/>
      </c>
      <c r="AF741" s="25" t="str">
        <f t="shared" si="131"/>
        <v/>
      </c>
    </row>
    <row r="742" spans="1:32" x14ac:dyDescent="0.25">
      <c r="A742" s="21"/>
      <c r="B742" s="80"/>
      <c r="C742" s="81"/>
      <c r="D742" s="82"/>
      <c r="E742" s="83"/>
      <c r="F742" s="83"/>
      <c r="G742" s="84"/>
      <c r="H742" s="85"/>
      <c r="I742" s="21"/>
      <c r="J742" s="39" t="str">
        <f t="shared" si="121"/>
        <v/>
      </c>
      <c r="K742" s="21"/>
      <c r="O742" s="25" t="str">
        <f t="shared" si="122"/>
        <v/>
      </c>
      <c r="P742" s="25" t="str">
        <f t="shared" si="123"/>
        <v/>
      </c>
      <c r="Q742" s="25" t="str">
        <f t="shared" si="124"/>
        <v/>
      </c>
      <c r="R742" s="25" t="str">
        <f>IF(COUNTIF($Q$11:$Q742, $Q742)&gt;1, "", $Q742)</f>
        <v/>
      </c>
      <c r="S742" s="58" t="str">
        <f t="shared" si="125"/>
        <v/>
      </c>
      <c r="T742" s="61" t="str">
        <f t="shared" si="126"/>
        <v/>
      </c>
      <c r="U742" s="58" t="str">
        <f t="shared" si="127"/>
        <v/>
      </c>
      <c r="W742" s="25" t="str">
        <f>IF(OR($P742="", NOT($U742="")), "", IF(COUNTIF($P$11:$P742, $P742)&gt;1, "", "X"))</f>
        <v/>
      </c>
      <c r="X742" s="25" t="str">
        <f t="shared" si="128"/>
        <v/>
      </c>
      <c r="Z742" s="25" t="str">
        <f t="shared" si="129"/>
        <v/>
      </c>
      <c r="AB742" s="25" t="str">
        <f>IF($B742="", "", IF(AND($B742&gt;='Client Report'!$BA$3, $B742&lt;='Client Report'!$BA$4), "X", ""))</f>
        <v/>
      </c>
      <c r="AC742" s="25" t="str">
        <f>IF($O742="", "", IF('Client Report'!$AG$3="", "X", IF(Expenses!$C742='Client Report'!$AG$3, "X", "")))</f>
        <v/>
      </c>
      <c r="AD742" s="66" t="str">
        <f t="shared" si="130"/>
        <v/>
      </c>
      <c r="AE742" s="25" t="str">
        <f>IF($AD742="", "", COUNTIF($AD$11:$AD$2510, "&lt;"&amp;$AD742)+1+COUNTIF($AD$11:$AD742, $AD742)-1)</f>
        <v/>
      </c>
      <c r="AF742" s="25" t="str">
        <f t="shared" si="131"/>
        <v/>
      </c>
    </row>
    <row r="743" spans="1:32" x14ac:dyDescent="0.25">
      <c r="A743" s="21"/>
      <c r="B743" s="80"/>
      <c r="C743" s="81"/>
      <c r="D743" s="82"/>
      <c r="E743" s="83"/>
      <c r="F743" s="83"/>
      <c r="G743" s="84"/>
      <c r="H743" s="85"/>
      <c r="I743" s="21"/>
      <c r="J743" s="39" t="str">
        <f t="shared" si="121"/>
        <v/>
      </c>
      <c r="K743" s="21"/>
      <c r="O743" s="25" t="str">
        <f t="shared" si="122"/>
        <v/>
      </c>
      <c r="P743" s="25" t="str">
        <f t="shared" si="123"/>
        <v/>
      </c>
      <c r="Q743" s="25" t="str">
        <f t="shared" si="124"/>
        <v/>
      </c>
      <c r="R743" s="25" t="str">
        <f>IF(COUNTIF($Q$11:$Q743, $Q743)&gt;1, "", $Q743)</f>
        <v/>
      </c>
      <c r="S743" s="58" t="str">
        <f t="shared" si="125"/>
        <v/>
      </c>
      <c r="T743" s="61" t="str">
        <f t="shared" si="126"/>
        <v/>
      </c>
      <c r="U743" s="58" t="str">
        <f t="shared" si="127"/>
        <v/>
      </c>
      <c r="W743" s="25" t="str">
        <f>IF(OR($P743="", NOT($U743="")), "", IF(COUNTIF($P$11:$P743, $P743)&gt;1, "", "X"))</f>
        <v/>
      </c>
      <c r="X743" s="25" t="str">
        <f t="shared" si="128"/>
        <v/>
      </c>
      <c r="Z743" s="25" t="str">
        <f t="shared" si="129"/>
        <v/>
      </c>
      <c r="AB743" s="25" t="str">
        <f>IF($B743="", "", IF(AND($B743&gt;='Client Report'!$BA$3, $B743&lt;='Client Report'!$BA$4), "X", ""))</f>
        <v/>
      </c>
      <c r="AC743" s="25" t="str">
        <f>IF($O743="", "", IF('Client Report'!$AG$3="", "X", IF(Expenses!$C743='Client Report'!$AG$3, "X", "")))</f>
        <v/>
      </c>
      <c r="AD743" s="66" t="str">
        <f t="shared" si="130"/>
        <v/>
      </c>
      <c r="AE743" s="25" t="str">
        <f>IF($AD743="", "", COUNTIF($AD$11:$AD$2510, "&lt;"&amp;$AD743)+1+COUNTIF($AD$11:$AD743, $AD743)-1)</f>
        <v/>
      </c>
      <c r="AF743" s="25" t="str">
        <f t="shared" si="131"/>
        <v/>
      </c>
    </row>
    <row r="744" spans="1:32" x14ac:dyDescent="0.25">
      <c r="A744" s="21"/>
      <c r="B744" s="80"/>
      <c r="C744" s="81"/>
      <c r="D744" s="82"/>
      <c r="E744" s="83"/>
      <c r="F744" s="83"/>
      <c r="G744" s="84"/>
      <c r="H744" s="85"/>
      <c r="I744" s="21"/>
      <c r="J744" s="39" t="str">
        <f t="shared" si="121"/>
        <v/>
      </c>
      <c r="K744" s="21"/>
      <c r="O744" s="25" t="str">
        <f t="shared" si="122"/>
        <v/>
      </c>
      <c r="P744" s="25" t="str">
        <f t="shared" si="123"/>
        <v/>
      </c>
      <c r="Q744" s="25" t="str">
        <f t="shared" si="124"/>
        <v/>
      </c>
      <c r="R744" s="25" t="str">
        <f>IF(COUNTIF($Q$11:$Q744, $Q744)&gt;1, "", $Q744)</f>
        <v/>
      </c>
      <c r="S744" s="58" t="str">
        <f t="shared" si="125"/>
        <v/>
      </c>
      <c r="T744" s="61" t="str">
        <f t="shared" si="126"/>
        <v/>
      </c>
      <c r="U744" s="58" t="str">
        <f t="shared" si="127"/>
        <v/>
      </c>
      <c r="W744" s="25" t="str">
        <f>IF(OR($P744="", NOT($U744="")), "", IF(COUNTIF($P$11:$P744, $P744)&gt;1, "", "X"))</f>
        <v/>
      </c>
      <c r="X744" s="25" t="str">
        <f t="shared" si="128"/>
        <v/>
      </c>
      <c r="Z744" s="25" t="str">
        <f t="shared" si="129"/>
        <v/>
      </c>
      <c r="AB744" s="25" t="str">
        <f>IF($B744="", "", IF(AND($B744&gt;='Client Report'!$BA$3, $B744&lt;='Client Report'!$BA$4), "X", ""))</f>
        <v/>
      </c>
      <c r="AC744" s="25" t="str">
        <f>IF($O744="", "", IF('Client Report'!$AG$3="", "X", IF(Expenses!$C744='Client Report'!$AG$3, "X", "")))</f>
        <v/>
      </c>
      <c r="AD744" s="66" t="str">
        <f t="shared" si="130"/>
        <v/>
      </c>
      <c r="AE744" s="25" t="str">
        <f>IF($AD744="", "", COUNTIF($AD$11:$AD$2510, "&lt;"&amp;$AD744)+1+COUNTIF($AD$11:$AD744, $AD744)-1)</f>
        <v/>
      </c>
      <c r="AF744" s="25" t="str">
        <f t="shared" si="131"/>
        <v/>
      </c>
    </row>
    <row r="745" spans="1:32" x14ac:dyDescent="0.25">
      <c r="A745" s="21"/>
      <c r="B745" s="80"/>
      <c r="C745" s="81"/>
      <c r="D745" s="82"/>
      <c r="E745" s="83"/>
      <c r="F745" s="83"/>
      <c r="G745" s="84"/>
      <c r="H745" s="85"/>
      <c r="I745" s="21"/>
      <c r="J745" s="39" t="str">
        <f t="shared" si="121"/>
        <v/>
      </c>
      <c r="K745" s="21"/>
      <c r="O745" s="25" t="str">
        <f t="shared" si="122"/>
        <v/>
      </c>
      <c r="P745" s="25" t="str">
        <f t="shared" si="123"/>
        <v/>
      </c>
      <c r="Q745" s="25" t="str">
        <f t="shared" si="124"/>
        <v/>
      </c>
      <c r="R745" s="25" t="str">
        <f>IF(COUNTIF($Q$11:$Q745, $Q745)&gt;1, "", $Q745)</f>
        <v/>
      </c>
      <c r="S745" s="58" t="str">
        <f t="shared" si="125"/>
        <v/>
      </c>
      <c r="T745" s="61" t="str">
        <f t="shared" si="126"/>
        <v/>
      </c>
      <c r="U745" s="58" t="str">
        <f t="shared" si="127"/>
        <v/>
      </c>
      <c r="W745" s="25" t="str">
        <f>IF(OR($P745="", NOT($U745="")), "", IF(COUNTIF($P$11:$P745, $P745)&gt;1, "", "X"))</f>
        <v/>
      </c>
      <c r="X745" s="25" t="str">
        <f t="shared" si="128"/>
        <v/>
      </c>
      <c r="Z745" s="25" t="str">
        <f t="shared" si="129"/>
        <v/>
      </c>
      <c r="AB745" s="25" t="str">
        <f>IF($B745="", "", IF(AND($B745&gt;='Client Report'!$BA$3, $B745&lt;='Client Report'!$BA$4), "X", ""))</f>
        <v/>
      </c>
      <c r="AC745" s="25" t="str">
        <f>IF($O745="", "", IF('Client Report'!$AG$3="", "X", IF(Expenses!$C745='Client Report'!$AG$3, "X", "")))</f>
        <v/>
      </c>
      <c r="AD745" s="66" t="str">
        <f t="shared" si="130"/>
        <v/>
      </c>
      <c r="AE745" s="25" t="str">
        <f>IF($AD745="", "", COUNTIF($AD$11:$AD$2510, "&lt;"&amp;$AD745)+1+COUNTIF($AD$11:$AD745, $AD745)-1)</f>
        <v/>
      </c>
      <c r="AF745" s="25" t="str">
        <f t="shared" si="131"/>
        <v/>
      </c>
    </row>
    <row r="746" spans="1:32" x14ac:dyDescent="0.25">
      <c r="A746" s="21"/>
      <c r="B746" s="80"/>
      <c r="C746" s="81"/>
      <c r="D746" s="82"/>
      <c r="E746" s="83"/>
      <c r="F746" s="83"/>
      <c r="G746" s="84"/>
      <c r="H746" s="85"/>
      <c r="I746" s="21"/>
      <c r="J746" s="39" t="str">
        <f t="shared" si="121"/>
        <v/>
      </c>
      <c r="K746" s="21"/>
      <c r="O746" s="25" t="str">
        <f t="shared" si="122"/>
        <v/>
      </c>
      <c r="P746" s="25" t="str">
        <f t="shared" si="123"/>
        <v/>
      </c>
      <c r="Q746" s="25" t="str">
        <f t="shared" si="124"/>
        <v/>
      </c>
      <c r="R746" s="25" t="str">
        <f>IF(COUNTIF($Q$11:$Q746, $Q746)&gt;1, "", $Q746)</f>
        <v/>
      </c>
      <c r="S746" s="58" t="str">
        <f t="shared" si="125"/>
        <v/>
      </c>
      <c r="T746" s="61" t="str">
        <f t="shared" si="126"/>
        <v/>
      </c>
      <c r="U746" s="58" t="str">
        <f t="shared" si="127"/>
        <v/>
      </c>
      <c r="W746" s="25" t="str">
        <f>IF(OR($P746="", NOT($U746="")), "", IF(COUNTIF($P$11:$P746, $P746)&gt;1, "", "X"))</f>
        <v/>
      </c>
      <c r="X746" s="25" t="str">
        <f t="shared" si="128"/>
        <v/>
      </c>
      <c r="Z746" s="25" t="str">
        <f t="shared" si="129"/>
        <v/>
      </c>
      <c r="AB746" s="25" t="str">
        <f>IF($B746="", "", IF(AND($B746&gt;='Client Report'!$BA$3, $B746&lt;='Client Report'!$BA$4), "X", ""))</f>
        <v/>
      </c>
      <c r="AC746" s="25" t="str">
        <f>IF($O746="", "", IF('Client Report'!$AG$3="", "X", IF(Expenses!$C746='Client Report'!$AG$3, "X", "")))</f>
        <v/>
      </c>
      <c r="AD746" s="66" t="str">
        <f t="shared" si="130"/>
        <v/>
      </c>
      <c r="AE746" s="25" t="str">
        <f>IF($AD746="", "", COUNTIF($AD$11:$AD$2510, "&lt;"&amp;$AD746)+1+COUNTIF($AD$11:$AD746, $AD746)-1)</f>
        <v/>
      </c>
      <c r="AF746" s="25" t="str">
        <f t="shared" si="131"/>
        <v/>
      </c>
    </row>
    <row r="747" spans="1:32" x14ac:dyDescent="0.25">
      <c r="A747" s="21"/>
      <c r="B747" s="80"/>
      <c r="C747" s="81"/>
      <c r="D747" s="82"/>
      <c r="E747" s="83"/>
      <c r="F747" s="83"/>
      <c r="G747" s="84"/>
      <c r="H747" s="85"/>
      <c r="I747" s="21"/>
      <c r="J747" s="39" t="str">
        <f t="shared" si="121"/>
        <v/>
      </c>
      <c r="K747" s="21"/>
      <c r="O747" s="25" t="str">
        <f t="shared" si="122"/>
        <v/>
      </c>
      <c r="P747" s="25" t="str">
        <f t="shared" si="123"/>
        <v/>
      </c>
      <c r="Q747" s="25" t="str">
        <f t="shared" si="124"/>
        <v/>
      </c>
      <c r="R747" s="25" t="str">
        <f>IF(COUNTIF($Q$11:$Q747, $Q747)&gt;1, "", $Q747)</f>
        <v/>
      </c>
      <c r="S747" s="58" t="str">
        <f t="shared" si="125"/>
        <v/>
      </c>
      <c r="T747" s="61" t="str">
        <f t="shared" si="126"/>
        <v/>
      </c>
      <c r="U747" s="58" t="str">
        <f t="shared" si="127"/>
        <v/>
      </c>
      <c r="W747" s="25" t="str">
        <f>IF(OR($P747="", NOT($U747="")), "", IF(COUNTIF($P$11:$P747, $P747)&gt;1, "", "X"))</f>
        <v/>
      </c>
      <c r="X747" s="25" t="str">
        <f t="shared" si="128"/>
        <v/>
      </c>
      <c r="Z747" s="25" t="str">
        <f t="shared" si="129"/>
        <v/>
      </c>
      <c r="AB747" s="25" t="str">
        <f>IF($B747="", "", IF(AND($B747&gt;='Client Report'!$BA$3, $B747&lt;='Client Report'!$BA$4), "X", ""))</f>
        <v/>
      </c>
      <c r="AC747" s="25" t="str">
        <f>IF($O747="", "", IF('Client Report'!$AG$3="", "X", IF(Expenses!$C747='Client Report'!$AG$3, "X", "")))</f>
        <v/>
      </c>
      <c r="AD747" s="66" t="str">
        <f t="shared" si="130"/>
        <v/>
      </c>
      <c r="AE747" s="25" t="str">
        <f>IF($AD747="", "", COUNTIF($AD$11:$AD$2510, "&lt;"&amp;$AD747)+1+COUNTIF($AD$11:$AD747, $AD747)-1)</f>
        <v/>
      </c>
      <c r="AF747" s="25" t="str">
        <f t="shared" si="131"/>
        <v/>
      </c>
    </row>
    <row r="748" spans="1:32" x14ac:dyDescent="0.25">
      <c r="A748" s="21"/>
      <c r="B748" s="80"/>
      <c r="C748" s="81"/>
      <c r="D748" s="82"/>
      <c r="E748" s="83"/>
      <c r="F748" s="83"/>
      <c r="G748" s="84"/>
      <c r="H748" s="85"/>
      <c r="I748" s="21"/>
      <c r="J748" s="39" t="str">
        <f t="shared" si="121"/>
        <v/>
      </c>
      <c r="K748" s="21"/>
      <c r="O748" s="25" t="str">
        <f t="shared" si="122"/>
        <v/>
      </c>
      <c r="P748" s="25" t="str">
        <f t="shared" si="123"/>
        <v/>
      </c>
      <c r="Q748" s="25" t="str">
        <f t="shared" si="124"/>
        <v/>
      </c>
      <c r="R748" s="25" t="str">
        <f>IF(COUNTIF($Q$11:$Q748, $Q748)&gt;1, "", $Q748)</f>
        <v/>
      </c>
      <c r="S748" s="58" t="str">
        <f t="shared" si="125"/>
        <v/>
      </c>
      <c r="T748" s="61" t="str">
        <f t="shared" si="126"/>
        <v/>
      </c>
      <c r="U748" s="58" t="str">
        <f t="shared" si="127"/>
        <v/>
      </c>
      <c r="W748" s="25" t="str">
        <f>IF(OR($P748="", NOT($U748="")), "", IF(COUNTIF($P$11:$P748, $P748)&gt;1, "", "X"))</f>
        <v/>
      </c>
      <c r="X748" s="25" t="str">
        <f t="shared" si="128"/>
        <v/>
      </c>
      <c r="Z748" s="25" t="str">
        <f t="shared" si="129"/>
        <v/>
      </c>
      <c r="AB748" s="25" t="str">
        <f>IF($B748="", "", IF(AND($B748&gt;='Client Report'!$BA$3, $B748&lt;='Client Report'!$BA$4), "X", ""))</f>
        <v/>
      </c>
      <c r="AC748" s="25" t="str">
        <f>IF($O748="", "", IF('Client Report'!$AG$3="", "X", IF(Expenses!$C748='Client Report'!$AG$3, "X", "")))</f>
        <v/>
      </c>
      <c r="AD748" s="66" t="str">
        <f t="shared" si="130"/>
        <v/>
      </c>
      <c r="AE748" s="25" t="str">
        <f>IF($AD748="", "", COUNTIF($AD$11:$AD$2510, "&lt;"&amp;$AD748)+1+COUNTIF($AD$11:$AD748, $AD748)-1)</f>
        <v/>
      </c>
      <c r="AF748" s="25" t="str">
        <f t="shared" si="131"/>
        <v/>
      </c>
    </row>
    <row r="749" spans="1:32" x14ac:dyDescent="0.25">
      <c r="A749" s="21"/>
      <c r="B749" s="80"/>
      <c r="C749" s="81"/>
      <c r="D749" s="82"/>
      <c r="E749" s="83"/>
      <c r="F749" s="83"/>
      <c r="G749" s="84"/>
      <c r="H749" s="85"/>
      <c r="I749" s="21"/>
      <c r="J749" s="39" t="str">
        <f t="shared" si="121"/>
        <v/>
      </c>
      <c r="K749" s="21"/>
      <c r="O749" s="25" t="str">
        <f t="shared" si="122"/>
        <v/>
      </c>
      <c r="P749" s="25" t="str">
        <f t="shared" si="123"/>
        <v/>
      </c>
      <c r="Q749" s="25" t="str">
        <f t="shared" si="124"/>
        <v/>
      </c>
      <c r="R749" s="25" t="str">
        <f>IF(COUNTIF($Q$11:$Q749, $Q749)&gt;1, "", $Q749)</f>
        <v/>
      </c>
      <c r="S749" s="58" t="str">
        <f t="shared" si="125"/>
        <v/>
      </c>
      <c r="T749" s="61" t="str">
        <f t="shared" si="126"/>
        <v/>
      </c>
      <c r="U749" s="58" t="str">
        <f t="shared" si="127"/>
        <v/>
      </c>
      <c r="W749" s="25" t="str">
        <f>IF(OR($P749="", NOT($U749="")), "", IF(COUNTIF($P$11:$P749, $P749)&gt;1, "", "X"))</f>
        <v/>
      </c>
      <c r="X749" s="25" t="str">
        <f t="shared" si="128"/>
        <v/>
      </c>
      <c r="Z749" s="25" t="str">
        <f t="shared" si="129"/>
        <v/>
      </c>
      <c r="AB749" s="25" t="str">
        <f>IF($B749="", "", IF(AND($B749&gt;='Client Report'!$BA$3, $B749&lt;='Client Report'!$BA$4), "X", ""))</f>
        <v/>
      </c>
      <c r="AC749" s="25" t="str">
        <f>IF($O749="", "", IF('Client Report'!$AG$3="", "X", IF(Expenses!$C749='Client Report'!$AG$3, "X", "")))</f>
        <v/>
      </c>
      <c r="AD749" s="66" t="str">
        <f t="shared" si="130"/>
        <v/>
      </c>
      <c r="AE749" s="25" t="str">
        <f>IF($AD749="", "", COUNTIF($AD$11:$AD$2510, "&lt;"&amp;$AD749)+1+COUNTIF($AD$11:$AD749, $AD749)-1)</f>
        <v/>
      </c>
      <c r="AF749" s="25" t="str">
        <f t="shared" si="131"/>
        <v/>
      </c>
    </row>
    <row r="750" spans="1:32" x14ac:dyDescent="0.25">
      <c r="A750" s="21"/>
      <c r="B750" s="80"/>
      <c r="C750" s="81"/>
      <c r="D750" s="82"/>
      <c r="E750" s="83"/>
      <c r="F750" s="83"/>
      <c r="G750" s="84"/>
      <c r="H750" s="85"/>
      <c r="I750" s="21"/>
      <c r="J750" s="39" t="str">
        <f t="shared" si="121"/>
        <v/>
      </c>
      <c r="K750" s="21"/>
      <c r="O750" s="25" t="str">
        <f t="shared" si="122"/>
        <v/>
      </c>
      <c r="P750" s="25" t="str">
        <f t="shared" si="123"/>
        <v/>
      </c>
      <c r="Q750" s="25" t="str">
        <f t="shared" si="124"/>
        <v/>
      </c>
      <c r="R750" s="25" t="str">
        <f>IF(COUNTIF($Q$11:$Q750, $Q750)&gt;1, "", $Q750)</f>
        <v/>
      </c>
      <c r="S750" s="58" t="str">
        <f t="shared" si="125"/>
        <v/>
      </c>
      <c r="T750" s="61" t="str">
        <f t="shared" si="126"/>
        <v/>
      </c>
      <c r="U750" s="58" t="str">
        <f t="shared" si="127"/>
        <v/>
      </c>
      <c r="W750" s="25" t="str">
        <f>IF(OR($P750="", NOT($U750="")), "", IF(COUNTIF($P$11:$P750, $P750)&gt;1, "", "X"))</f>
        <v/>
      </c>
      <c r="X750" s="25" t="str">
        <f t="shared" si="128"/>
        <v/>
      </c>
      <c r="Z750" s="25" t="str">
        <f t="shared" si="129"/>
        <v/>
      </c>
      <c r="AB750" s="25" t="str">
        <f>IF($B750="", "", IF(AND($B750&gt;='Client Report'!$BA$3, $B750&lt;='Client Report'!$BA$4), "X", ""))</f>
        <v/>
      </c>
      <c r="AC750" s="25" t="str">
        <f>IF($O750="", "", IF('Client Report'!$AG$3="", "X", IF(Expenses!$C750='Client Report'!$AG$3, "X", "")))</f>
        <v/>
      </c>
      <c r="AD750" s="66" t="str">
        <f t="shared" si="130"/>
        <v/>
      </c>
      <c r="AE750" s="25" t="str">
        <f>IF($AD750="", "", COUNTIF($AD$11:$AD$2510, "&lt;"&amp;$AD750)+1+COUNTIF($AD$11:$AD750, $AD750)-1)</f>
        <v/>
      </c>
      <c r="AF750" s="25" t="str">
        <f t="shared" si="131"/>
        <v/>
      </c>
    </row>
    <row r="751" spans="1:32" x14ac:dyDescent="0.25">
      <c r="A751" s="21"/>
      <c r="B751" s="80"/>
      <c r="C751" s="81"/>
      <c r="D751" s="82"/>
      <c r="E751" s="83"/>
      <c r="F751" s="83"/>
      <c r="G751" s="84"/>
      <c r="H751" s="85"/>
      <c r="I751" s="21"/>
      <c r="J751" s="39" t="str">
        <f t="shared" si="121"/>
        <v/>
      </c>
      <c r="K751" s="21"/>
      <c r="O751" s="25" t="str">
        <f t="shared" si="122"/>
        <v/>
      </c>
      <c r="P751" s="25" t="str">
        <f t="shared" si="123"/>
        <v/>
      </c>
      <c r="Q751" s="25" t="str">
        <f t="shared" si="124"/>
        <v/>
      </c>
      <c r="R751" s="25" t="str">
        <f>IF(COUNTIF($Q$11:$Q751, $Q751)&gt;1, "", $Q751)</f>
        <v/>
      </c>
      <c r="S751" s="58" t="str">
        <f t="shared" si="125"/>
        <v/>
      </c>
      <c r="T751" s="61" t="str">
        <f t="shared" si="126"/>
        <v/>
      </c>
      <c r="U751" s="58" t="str">
        <f t="shared" si="127"/>
        <v/>
      </c>
      <c r="W751" s="25" t="str">
        <f>IF(OR($P751="", NOT($U751="")), "", IF(COUNTIF($P$11:$P751, $P751)&gt;1, "", "X"))</f>
        <v/>
      </c>
      <c r="X751" s="25" t="str">
        <f t="shared" si="128"/>
        <v/>
      </c>
      <c r="Z751" s="25" t="str">
        <f t="shared" si="129"/>
        <v/>
      </c>
      <c r="AB751" s="25" t="str">
        <f>IF($B751="", "", IF(AND($B751&gt;='Client Report'!$BA$3, $B751&lt;='Client Report'!$BA$4), "X", ""))</f>
        <v/>
      </c>
      <c r="AC751" s="25" t="str">
        <f>IF($O751="", "", IF('Client Report'!$AG$3="", "X", IF(Expenses!$C751='Client Report'!$AG$3, "X", "")))</f>
        <v/>
      </c>
      <c r="AD751" s="66" t="str">
        <f t="shared" si="130"/>
        <v/>
      </c>
      <c r="AE751" s="25" t="str">
        <f>IF($AD751="", "", COUNTIF($AD$11:$AD$2510, "&lt;"&amp;$AD751)+1+COUNTIF($AD$11:$AD751, $AD751)-1)</f>
        <v/>
      </c>
      <c r="AF751" s="25" t="str">
        <f t="shared" si="131"/>
        <v/>
      </c>
    </row>
    <row r="752" spans="1:32" x14ac:dyDescent="0.25">
      <c r="A752" s="21"/>
      <c r="B752" s="80"/>
      <c r="C752" s="81"/>
      <c r="D752" s="82"/>
      <c r="E752" s="83"/>
      <c r="F752" s="83"/>
      <c r="G752" s="84"/>
      <c r="H752" s="85"/>
      <c r="I752" s="21"/>
      <c r="J752" s="39" t="str">
        <f t="shared" si="121"/>
        <v/>
      </c>
      <c r="K752" s="21"/>
      <c r="O752" s="25" t="str">
        <f t="shared" si="122"/>
        <v/>
      </c>
      <c r="P752" s="25" t="str">
        <f t="shared" si="123"/>
        <v/>
      </c>
      <c r="Q752" s="25" t="str">
        <f t="shared" si="124"/>
        <v/>
      </c>
      <c r="R752" s="25" t="str">
        <f>IF(COUNTIF($Q$11:$Q752, $Q752)&gt;1, "", $Q752)</f>
        <v/>
      </c>
      <c r="S752" s="58" t="str">
        <f t="shared" si="125"/>
        <v/>
      </c>
      <c r="T752" s="61" t="str">
        <f t="shared" si="126"/>
        <v/>
      </c>
      <c r="U752" s="58" t="str">
        <f t="shared" si="127"/>
        <v/>
      </c>
      <c r="W752" s="25" t="str">
        <f>IF(OR($P752="", NOT($U752="")), "", IF(COUNTIF($P$11:$P752, $P752)&gt;1, "", "X"))</f>
        <v/>
      </c>
      <c r="X752" s="25" t="str">
        <f t="shared" si="128"/>
        <v/>
      </c>
      <c r="Z752" s="25" t="str">
        <f t="shared" si="129"/>
        <v/>
      </c>
      <c r="AB752" s="25" t="str">
        <f>IF($B752="", "", IF(AND($B752&gt;='Client Report'!$BA$3, $B752&lt;='Client Report'!$BA$4), "X", ""))</f>
        <v/>
      </c>
      <c r="AC752" s="25" t="str">
        <f>IF($O752="", "", IF('Client Report'!$AG$3="", "X", IF(Expenses!$C752='Client Report'!$AG$3, "X", "")))</f>
        <v/>
      </c>
      <c r="AD752" s="66" t="str">
        <f t="shared" si="130"/>
        <v/>
      </c>
      <c r="AE752" s="25" t="str">
        <f>IF($AD752="", "", COUNTIF($AD$11:$AD$2510, "&lt;"&amp;$AD752)+1+COUNTIF($AD$11:$AD752, $AD752)-1)</f>
        <v/>
      </c>
      <c r="AF752" s="25" t="str">
        <f t="shared" si="131"/>
        <v/>
      </c>
    </row>
    <row r="753" spans="1:32" x14ac:dyDescent="0.25">
      <c r="A753" s="21"/>
      <c r="B753" s="80"/>
      <c r="C753" s="81"/>
      <c r="D753" s="82"/>
      <c r="E753" s="83"/>
      <c r="F753" s="83"/>
      <c r="G753" s="84"/>
      <c r="H753" s="85"/>
      <c r="I753" s="21"/>
      <c r="J753" s="39" t="str">
        <f t="shared" si="121"/>
        <v/>
      </c>
      <c r="K753" s="21"/>
      <c r="O753" s="25" t="str">
        <f t="shared" si="122"/>
        <v/>
      </c>
      <c r="P753" s="25" t="str">
        <f t="shared" si="123"/>
        <v/>
      </c>
      <c r="Q753" s="25" t="str">
        <f t="shared" si="124"/>
        <v/>
      </c>
      <c r="R753" s="25" t="str">
        <f>IF(COUNTIF($Q$11:$Q753, $Q753)&gt;1, "", $Q753)</f>
        <v/>
      </c>
      <c r="S753" s="58" t="str">
        <f t="shared" si="125"/>
        <v/>
      </c>
      <c r="T753" s="61" t="str">
        <f t="shared" si="126"/>
        <v/>
      </c>
      <c r="U753" s="58" t="str">
        <f t="shared" si="127"/>
        <v/>
      </c>
      <c r="W753" s="25" t="str">
        <f>IF(OR($P753="", NOT($U753="")), "", IF(COUNTIF($P$11:$P753, $P753)&gt;1, "", "X"))</f>
        <v/>
      </c>
      <c r="X753" s="25" t="str">
        <f t="shared" si="128"/>
        <v/>
      </c>
      <c r="Z753" s="25" t="str">
        <f t="shared" si="129"/>
        <v/>
      </c>
      <c r="AB753" s="25" t="str">
        <f>IF($B753="", "", IF(AND($B753&gt;='Client Report'!$BA$3, $B753&lt;='Client Report'!$BA$4), "X", ""))</f>
        <v/>
      </c>
      <c r="AC753" s="25" t="str">
        <f>IF($O753="", "", IF('Client Report'!$AG$3="", "X", IF(Expenses!$C753='Client Report'!$AG$3, "X", "")))</f>
        <v/>
      </c>
      <c r="AD753" s="66" t="str">
        <f t="shared" si="130"/>
        <v/>
      </c>
      <c r="AE753" s="25" t="str">
        <f>IF($AD753="", "", COUNTIF($AD$11:$AD$2510, "&lt;"&amp;$AD753)+1+COUNTIF($AD$11:$AD753, $AD753)-1)</f>
        <v/>
      </c>
      <c r="AF753" s="25" t="str">
        <f t="shared" si="131"/>
        <v/>
      </c>
    </row>
    <row r="754" spans="1:32" x14ac:dyDescent="0.25">
      <c r="A754" s="21"/>
      <c r="B754" s="80"/>
      <c r="C754" s="81"/>
      <c r="D754" s="82"/>
      <c r="E754" s="83"/>
      <c r="F754" s="83"/>
      <c r="G754" s="84"/>
      <c r="H754" s="85"/>
      <c r="I754" s="21"/>
      <c r="J754" s="39" t="str">
        <f t="shared" si="121"/>
        <v/>
      </c>
      <c r="K754" s="21"/>
      <c r="O754" s="25" t="str">
        <f t="shared" si="122"/>
        <v/>
      </c>
      <c r="P754" s="25" t="str">
        <f t="shared" si="123"/>
        <v/>
      </c>
      <c r="Q754" s="25" t="str">
        <f t="shared" si="124"/>
        <v/>
      </c>
      <c r="R754" s="25" t="str">
        <f>IF(COUNTIF($Q$11:$Q754, $Q754)&gt;1, "", $Q754)</f>
        <v/>
      </c>
      <c r="S754" s="58" t="str">
        <f t="shared" si="125"/>
        <v/>
      </c>
      <c r="T754" s="61" t="str">
        <f t="shared" si="126"/>
        <v/>
      </c>
      <c r="U754" s="58" t="str">
        <f t="shared" si="127"/>
        <v/>
      </c>
      <c r="W754" s="25" t="str">
        <f>IF(OR($P754="", NOT($U754="")), "", IF(COUNTIF($P$11:$P754, $P754)&gt;1, "", "X"))</f>
        <v/>
      </c>
      <c r="X754" s="25" t="str">
        <f t="shared" si="128"/>
        <v/>
      </c>
      <c r="Z754" s="25" t="str">
        <f t="shared" si="129"/>
        <v/>
      </c>
      <c r="AB754" s="25" t="str">
        <f>IF($B754="", "", IF(AND($B754&gt;='Client Report'!$BA$3, $B754&lt;='Client Report'!$BA$4), "X", ""))</f>
        <v/>
      </c>
      <c r="AC754" s="25" t="str">
        <f>IF($O754="", "", IF('Client Report'!$AG$3="", "X", IF(Expenses!$C754='Client Report'!$AG$3, "X", "")))</f>
        <v/>
      </c>
      <c r="AD754" s="66" t="str">
        <f t="shared" si="130"/>
        <v/>
      </c>
      <c r="AE754" s="25" t="str">
        <f>IF($AD754="", "", COUNTIF($AD$11:$AD$2510, "&lt;"&amp;$AD754)+1+COUNTIF($AD$11:$AD754, $AD754)-1)</f>
        <v/>
      </c>
      <c r="AF754" s="25" t="str">
        <f t="shared" si="131"/>
        <v/>
      </c>
    </row>
    <row r="755" spans="1:32" x14ac:dyDescent="0.25">
      <c r="A755" s="21"/>
      <c r="B755" s="80"/>
      <c r="C755" s="81"/>
      <c r="D755" s="82"/>
      <c r="E755" s="83"/>
      <c r="F755" s="83"/>
      <c r="G755" s="84"/>
      <c r="H755" s="85"/>
      <c r="I755" s="21"/>
      <c r="J755" s="39" t="str">
        <f t="shared" si="121"/>
        <v/>
      </c>
      <c r="K755" s="21"/>
      <c r="O755" s="25" t="str">
        <f t="shared" si="122"/>
        <v/>
      </c>
      <c r="P755" s="25" t="str">
        <f t="shared" si="123"/>
        <v/>
      </c>
      <c r="Q755" s="25" t="str">
        <f t="shared" si="124"/>
        <v/>
      </c>
      <c r="R755" s="25" t="str">
        <f>IF(COUNTIF($Q$11:$Q755, $Q755)&gt;1, "", $Q755)</f>
        <v/>
      </c>
      <c r="S755" s="58" t="str">
        <f t="shared" si="125"/>
        <v/>
      </c>
      <c r="T755" s="61" t="str">
        <f t="shared" si="126"/>
        <v/>
      </c>
      <c r="U755" s="58" t="str">
        <f t="shared" si="127"/>
        <v/>
      </c>
      <c r="W755" s="25" t="str">
        <f>IF(OR($P755="", NOT($U755="")), "", IF(COUNTIF($P$11:$P755, $P755)&gt;1, "", "X"))</f>
        <v/>
      </c>
      <c r="X755" s="25" t="str">
        <f t="shared" si="128"/>
        <v/>
      </c>
      <c r="Z755" s="25" t="str">
        <f t="shared" si="129"/>
        <v/>
      </c>
      <c r="AB755" s="25" t="str">
        <f>IF($B755="", "", IF(AND($B755&gt;='Client Report'!$BA$3, $B755&lt;='Client Report'!$BA$4), "X", ""))</f>
        <v/>
      </c>
      <c r="AC755" s="25" t="str">
        <f>IF($O755="", "", IF('Client Report'!$AG$3="", "X", IF(Expenses!$C755='Client Report'!$AG$3, "X", "")))</f>
        <v/>
      </c>
      <c r="AD755" s="66" t="str">
        <f t="shared" si="130"/>
        <v/>
      </c>
      <c r="AE755" s="25" t="str">
        <f>IF($AD755="", "", COUNTIF($AD$11:$AD$2510, "&lt;"&amp;$AD755)+1+COUNTIF($AD$11:$AD755, $AD755)-1)</f>
        <v/>
      </c>
      <c r="AF755" s="25" t="str">
        <f t="shared" si="131"/>
        <v/>
      </c>
    </row>
    <row r="756" spans="1:32" x14ac:dyDescent="0.25">
      <c r="A756" s="21"/>
      <c r="B756" s="80"/>
      <c r="C756" s="81"/>
      <c r="D756" s="82"/>
      <c r="E756" s="83"/>
      <c r="F756" s="83"/>
      <c r="G756" s="84"/>
      <c r="H756" s="85"/>
      <c r="I756" s="21"/>
      <c r="J756" s="39" t="str">
        <f t="shared" si="121"/>
        <v/>
      </c>
      <c r="K756" s="21"/>
      <c r="O756" s="25" t="str">
        <f t="shared" si="122"/>
        <v/>
      </c>
      <c r="P756" s="25" t="str">
        <f t="shared" si="123"/>
        <v/>
      </c>
      <c r="Q756" s="25" t="str">
        <f t="shared" si="124"/>
        <v/>
      </c>
      <c r="R756" s="25" t="str">
        <f>IF(COUNTIF($Q$11:$Q756, $Q756)&gt;1, "", $Q756)</f>
        <v/>
      </c>
      <c r="S756" s="58" t="str">
        <f t="shared" si="125"/>
        <v/>
      </c>
      <c r="T756" s="61" t="str">
        <f t="shared" si="126"/>
        <v/>
      </c>
      <c r="U756" s="58" t="str">
        <f t="shared" si="127"/>
        <v/>
      </c>
      <c r="W756" s="25" t="str">
        <f>IF(OR($P756="", NOT($U756="")), "", IF(COUNTIF($P$11:$P756, $P756)&gt;1, "", "X"))</f>
        <v/>
      </c>
      <c r="X756" s="25" t="str">
        <f t="shared" si="128"/>
        <v/>
      </c>
      <c r="Z756" s="25" t="str">
        <f t="shared" si="129"/>
        <v/>
      </c>
      <c r="AB756" s="25" t="str">
        <f>IF($B756="", "", IF(AND($B756&gt;='Client Report'!$BA$3, $B756&lt;='Client Report'!$BA$4), "X", ""))</f>
        <v/>
      </c>
      <c r="AC756" s="25" t="str">
        <f>IF($O756="", "", IF('Client Report'!$AG$3="", "X", IF(Expenses!$C756='Client Report'!$AG$3, "X", "")))</f>
        <v/>
      </c>
      <c r="AD756" s="66" t="str">
        <f t="shared" si="130"/>
        <v/>
      </c>
      <c r="AE756" s="25" t="str">
        <f>IF($AD756="", "", COUNTIF($AD$11:$AD$2510, "&lt;"&amp;$AD756)+1+COUNTIF($AD$11:$AD756, $AD756)-1)</f>
        <v/>
      </c>
      <c r="AF756" s="25" t="str">
        <f t="shared" si="131"/>
        <v/>
      </c>
    </row>
    <row r="757" spans="1:32" x14ac:dyDescent="0.25">
      <c r="A757" s="21"/>
      <c r="B757" s="80"/>
      <c r="C757" s="81"/>
      <c r="D757" s="82"/>
      <c r="E757" s="83"/>
      <c r="F757" s="83"/>
      <c r="G757" s="84"/>
      <c r="H757" s="85"/>
      <c r="I757" s="21"/>
      <c r="J757" s="39" t="str">
        <f t="shared" si="121"/>
        <v/>
      </c>
      <c r="K757" s="21"/>
      <c r="O757" s="25" t="str">
        <f t="shared" si="122"/>
        <v/>
      </c>
      <c r="P757" s="25" t="str">
        <f t="shared" si="123"/>
        <v/>
      </c>
      <c r="Q757" s="25" t="str">
        <f t="shared" si="124"/>
        <v/>
      </c>
      <c r="R757" s="25" t="str">
        <f>IF(COUNTIF($Q$11:$Q757, $Q757)&gt;1, "", $Q757)</f>
        <v/>
      </c>
      <c r="S757" s="58" t="str">
        <f t="shared" si="125"/>
        <v/>
      </c>
      <c r="T757" s="61" t="str">
        <f t="shared" si="126"/>
        <v/>
      </c>
      <c r="U757" s="58" t="str">
        <f t="shared" si="127"/>
        <v/>
      </c>
      <c r="W757" s="25" t="str">
        <f>IF(OR($P757="", NOT($U757="")), "", IF(COUNTIF($P$11:$P757, $P757)&gt;1, "", "X"))</f>
        <v/>
      </c>
      <c r="X757" s="25" t="str">
        <f t="shared" si="128"/>
        <v/>
      </c>
      <c r="Z757" s="25" t="str">
        <f t="shared" si="129"/>
        <v/>
      </c>
      <c r="AB757" s="25" t="str">
        <f>IF($B757="", "", IF(AND($B757&gt;='Client Report'!$BA$3, $B757&lt;='Client Report'!$BA$4), "X", ""))</f>
        <v/>
      </c>
      <c r="AC757" s="25" t="str">
        <f>IF($O757="", "", IF('Client Report'!$AG$3="", "X", IF(Expenses!$C757='Client Report'!$AG$3, "X", "")))</f>
        <v/>
      </c>
      <c r="AD757" s="66" t="str">
        <f t="shared" si="130"/>
        <v/>
      </c>
      <c r="AE757" s="25" t="str">
        <f>IF($AD757="", "", COUNTIF($AD$11:$AD$2510, "&lt;"&amp;$AD757)+1+COUNTIF($AD$11:$AD757, $AD757)-1)</f>
        <v/>
      </c>
      <c r="AF757" s="25" t="str">
        <f t="shared" si="131"/>
        <v/>
      </c>
    </row>
    <row r="758" spans="1:32" x14ac:dyDescent="0.25">
      <c r="A758" s="21"/>
      <c r="B758" s="80"/>
      <c r="C758" s="81"/>
      <c r="D758" s="82"/>
      <c r="E758" s="83"/>
      <c r="F758" s="83"/>
      <c r="G758" s="84"/>
      <c r="H758" s="85"/>
      <c r="I758" s="21"/>
      <c r="J758" s="39" t="str">
        <f t="shared" si="121"/>
        <v/>
      </c>
      <c r="K758" s="21"/>
      <c r="O758" s="25" t="str">
        <f t="shared" si="122"/>
        <v/>
      </c>
      <c r="P758" s="25" t="str">
        <f t="shared" si="123"/>
        <v/>
      </c>
      <c r="Q758" s="25" t="str">
        <f t="shared" si="124"/>
        <v/>
      </c>
      <c r="R758" s="25" t="str">
        <f>IF(COUNTIF($Q$11:$Q758, $Q758)&gt;1, "", $Q758)</f>
        <v/>
      </c>
      <c r="S758" s="58" t="str">
        <f t="shared" si="125"/>
        <v/>
      </c>
      <c r="T758" s="61" t="str">
        <f t="shared" si="126"/>
        <v/>
      </c>
      <c r="U758" s="58" t="str">
        <f t="shared" si="127"/>
        <v/>
      </c>
      <c r="W758" s="25" t="str">
        <f>IF(OR($P758="", NOT($U758="")), "", IF(COUNTIF($P$11:$P758, $P758)&gt;1, "", "X"))</f>
        <v/>
      </c>
      <c r="X758" s="25" t="str">
        <f t="shared" si="128"/>
        <v/>
      </c>
      <c r="Z758" s="25" t="str">
        <f t="shared" si="129"/>
        <v/>
      </c>
      <c r="AB758" s="25" t="str">
        <f>IF($B758="", "", IF(AND($B758&gt;='Client Report'!$BA$3, $B758&lt;='Client Report'!$BA$4), "X", ""))</f>
        <v/>
      </c>
      <c r="AC758" s="25" t="str">
        <f>IF($O758="", "", IF('Client Report'!$AG$3="", "X", IF(Expenses!$C758='Client Report'!$AG$3, "X", "")))</f>
        <v/>
      </c>
      <c r="AD758" s="66" t="str">
        <f t="shared" si="130"/>
        <v/>
      </c>
      <c r="AE758" s="25" t="str">
        <f>IF($AD758="", "", COUNTIF($AD$11:$AD$2510, "&lt;"&amp;$AD758)+1+COUNTIF($AD$11:$AD758, $AD758)-1)</f>
        <v/>
      </c>
      <c r="AF758" s="25" t="str">
        <f t="shared" si="131"/>
        <v/>
      </c>
    </row>
    <row r="759" spans="1:32" x14ac:dyDescent="0.25">
      <c r="A759" s="21"/>
      <c r="B759" s="80"/>
      <c r="C759" s="81"/>
      <c r="D759" s="82"/>
      <c r="E759" s="83"/>
      <c r="F759" s="83"/>
      <c r="G759" s="84"/>
      <c r="H759" s="85"/>
      <c r="I759" s="21"/>
      <c r="J759" s="39" t="str">
        <f t="shared" si="121"/>
        <v/>
      </c>
      <c r="K759" s="21"/>
      <c r="O759" s="25" t="str">
        <f t="shared" si="122"/>
        <v/>
      </c>
      <c r="P759" s="25" t="str">
        <f t="shared" si="123"/>
        <v/>
      </c>
      <c r="Q759" s="25" t="str">
        <f t="shared" si="124"/>
        <v/>
      </c>
      <c r="R759" s="25" t="str">
        <f>IF(COUNTIF($Q$11:$Q759, $Q759)&gt;1, "", $Q759)</f>
        <v/>
      </c>
      <c r="S759" s="58" t="str">
        <f t="shared" si="125"/>
        <v/>
      </c>
      <c r="T759" s="61" t="str">
        <f t="shared" si="126"/>
        <v/>
      </c>
      <c r="U759" s="58" t="str">
        <f t="shared" si="127"/>
        <v/>
      </c>
      <c r="W759" s="25" t="str">
        <f>IF(OR($P759="", NOT($U759="")), "", IF(COUNTIF($P$11:$P759, $P759)&gt;1, "", "X"))</f>
        <v/>
      </c>
      <c r="X759" s="25" t="str">
        <f t="shared" si="128"/>
        <v/>
      </c>
      <c r="Z759" s="25" t="str">
        <f t="shared" si="129"/>
        <v/>
      </c>
      <c r="AB759" s="25" t="str">
        <f>IF($B759="", "", IF(AND($B759&gt;='Client Report'!$BA$3, $B759&lt;='Client Report'!$BA$4), "X", ""))</f>
        <v/>
      </c>
      <c r="AC759" s="25" t="str">
        <f>IF($O759="", "", IF('Client Report'!$AG$3="", "X", IF(Expenses!$C759='Client Report'!$AG$3, "X", "")))</f>
        <v/>
      </c>
      <c r="AD759" s="66" t="str">
        <f t="shared" si="130"/>
        <v/>
      </c>
      <c r="AE759" s="25" t="str">
        <f>IF($AD759="", "", COUNTIF($AD$11:$AD$2510, "&lt;"&amp;$AD759)+1+COUNTIF($AD$11:$AD759, $AD759)-1)</f>
        <v/>
      </c>
      <c r="AF759" s="25" t="str">
        <f t="shared" si="131"/>
        <v/>
      </c>
    </row>
    <row r="760" spans="1:32" x14ac:dyDescent="0.25">
      <c r="A760" s="21"/>
      <c r="B760" s="80"/>
      <c r="C760" s="81"/>
      <c r="D760" s="82"/>
      <c r="E760" s="83"/>
      <c r="F760" s="83"/>
      <c r="G760" s="84"/>
      <c r="H760" s="85"/>
      <c r="I760" s="21"/>
      <c r="J760" s="39" t="str">
        <f t="shared" si="121"/>
        <v/>
      </c>
      <c r="K760" s="21"/>
      <c r="O760" s="25" t="str">
        <f t="shared" si="122"/>
        <v/>
      </c>
      <c r="P760" s="25" t="str">
        <f t="shared" si="123"/>
        <v/>
      </c>
      <c r="Q760" s="25" t="str">
        <f t="shared" si="124"/>
        <v/>
      </c>
      <c r="R760" s="25" t="str">
        <f>IF(COUNTIF($Q$11:$Q760, $Q760)&gt;1, "", $Q760)</f>
        <v/>
      </c>
      <c r="S760" s="58" t="str">
        <f t="shared" si="125"/>
        <v/>
      </c>
      <c r="T760" s="61" t="str">
        <f t="shared" si="126"/>
        <v/>
      </c>
      <c r="U760" s="58" t="str">
        <f t="shared" si="127"/>
        <v/>
      </c>
      <c r="W760" s="25" t="str">
        <f>IF(OR($P760="", NOT($U760="")), "", IF(COUNTIF($P$11:$P760, $P760)&gt;1, "", "X"))</f>
        <v/>
      </c>
      <c r="X760" s="25" t="str">
        <f t="shared" si="128"/>
        <v/>
      </c>
      <c r="Z760" s="25" t="str">
        <f t="shared" si="129"/>
        <v/>
      </c>
      <c r="AB760" s="25" t="str">
        <f>IF($B760="", "", IF(AND($B760&gt;='Client Report'!$BA$3, $B760&lt;='Client Report'!$BA$4), "X", ""))</f>
        <v/>
      </c>
      <c r="AC760" s="25" t="str">
        <f>IF($O760="", "", IF('Client Report'!$AG$3="", "X", IF(Expenses!$C760='Client Report'!$AG$3, "X", "")))</f>
        <v/>
      </c>
      <c r="AD760" s="66" t="str">
        <f t="shared" si="130"/>
        <v/>
      </c>
      <c r="AE760" s="25" t="str">
        <f>IF($AD760="", "", COUNTIF($AD$11:$AD$2510, "&lt;"&amp;$AD760)+1+COUNTIF($AD$11:$AD760, $AD760)-1)</f>
        <v/>
      </c>
      <c r="AF760" s="25" t="str">
        <f t="shared" si="131"/>
        <v/>
      </c>
    </row>
    <row r="761" spans="1:32" x14ac:dyDescent="0.25">
      <c r="A761" s="21"/>
      <c r="B761" s="80"/>
      <c r="C761" s="81"/>
      <c r="D761" s="82"/>
      <c r="E761" s="83"/>
      <c r="F761" s="83"/>
      <c r="G761" s="84"/>
      <c r="H761" s="85"/>
      <c r="I761" s="21"/>
      <c r="J761" s="39" t="str">
        <f t="shared" si="121"/>
        <v/>
      </c>
      <c r="K761" s="21"/>
      <c r="O761" s="25" t="str">
        <f t="shared" si="122"/>
        <v/>
      </c>
      <c r="P761" s="25" t="str">
        <f t="shared" si="123"/>
        <v/>
      </c>
      <c r="Q761" s="25" t="str">
        <f t="shared" si="124"/>
        <v/>
      </c>
      <c r="R761" s="25" t="str">
        <f>IF(COUNTIF($Q$11:$Q761, $Q761)&gt;1, "", $Q761)</f>
        <v/>
      </c>
      <c r="S761" s="58" t="str">
        <f t="shared" si="125"/>
        <v/>
      </c>
      <c r="T761" s="61" t="str">
        <f t="shared" si="126"/>
        <v/>
      </c>
      <c r="U761" s="58" t="str">
        <f t="shared" si="127"/>
        <v/>
      </c>
      <c r="W761" s="25" t="str">
        <f>IF(OR($P761="", NOT($U761="")), "", IF(COUNTIF($P$11:$P761, $P761)&gt;1, "", "X"))</f>
        <v/>
      </c>
      <c r="X761" s="25" t="str">
        <f t="shared" si="128"/>
        <v/>
      </c>
      <c r="Z761" s="25" t="str">
        <f t="shared" si="129"/>
        <v/>
      </c>
      <c r="AB761" s="25" t="str">
        <f>IF($B761="", "", IF(AND($B761&gt;='Client Report'!$BA$3, $B761&lt;='Client Report'!$BA$4), "X", ""))</f>
        <v/>
      </c>
      <c r="AC761" s="25" t="str">
        <f>IF($O761="", "", IF('Client Report'!$AG$3="", "X", IF(Expenses!$C761='Client Report'!$AG$3, "X", "")))</f>
        <v/>
      </c>
      <c r="AD761" s="66" t="str">
        <f t="shared" si="130"/>
        <v/>
      </c>
      <c r="AE761" s="25" t="str">
        <f>IF($AD761="", "", COUNTIF($AD$11:$AD$2510, "&lt;"&amp;$AD761)+1+COUNTIF($AD$11:$AD761, $AD761)-1)</f>
        <v/>
      </c>
      <c r="AF761" s="25" t="str">
        <f t="shared" si="131"/>
        <v/>
      </c>
    </row>
    <row r="762" spans="1:32" x14ac:dyDescent="0.25">
      <c r="A762" s="21"/>
      <c r="B762" s="80"/>
      <c r="C762" s="81"/>
      <c r="D762" s="82"/>
      <c r="E762" s="83"/>
      <c r="F762" s="83"/>
      <c r="G762" s="84"/>
      <c r="H762" s="85"/>
      <c r="I762" s="21"/>
      <c r="J762" s="39" t="str">
        <f t="shared" si="121"/>
        <v/>
      </c>
      <c r="K762" s="21"/>
      <c r="O762" s="25" t="str">
        <f t="shared" si="122"/>
        <v/>
      </c>
      <c r="P762" s="25" t="str">
        <f t="shared" si="123"/>
        <v/>
      </c>
      <c r="Q762" s="25" t="str">
        <f t="shared" si="124"/>
        <v/>
      </c>
      <c r="R762" s="25" t="str">
        <f>IF(COUNTIF($Q$11:$Q762, $Q762)&gt;1, "", $Q762)</f>
        <v/>
      </c>
      <c r="S762" s="58" t="str">
        <f t="shared" si="125"/>
        <v/>
      </c>
      <c r="T762" s="61" t="str">
        <f t="shared" si="126"/>
        <v/>
      </c>
      <c r="U762" s="58" t="str">
        <f t="shared" si="127"/>
        <v/>
      </c>
      <c r="W762" s="25" t="str">
        <f>IF(OR($P762="", NOT($U762="")), "", IF(COUNTIF($P$11:$P762, $P762)&gt;1, "", "X"))</f>
        <v/>
      </c>
      <c r="X762" s="25" t="str">
        <f t="shared" si="128"/>
        <v/>
      </c>
      <c r="Z762" s="25" t="str">
        <f t="shared" si="129"/>
        <v/>
      </c>
      <c r="AB762" s="25" t="str">
        <f>IF($B762="", "", IF(AND($B762&gt;='Client Report'!$BA$3, $B762&lt;='Client Report'!$BA$4), "X", ""))</f>
        <v/>
      </c>
      <c r="AC762" s="25" t="str">
        <f>IF($O762="", "", IF('Client Report'!$AG$3="", "X", IF(Expenses!$C762='Client Report'!$AG$3, "X", "")))</f>
        <v/>
      </c>
      <c r="AD762" s="66" t="str">
        <f t="shared" si="130"/>
        <v/>
      </c>
      <c r="AE762" s="25" t="str">
        <f>IF($AD762="", "", COUNTIF($AD$11:$AD$2510, "&lt;"&amp;$AD762)+1+COUNTIF($AD$11:$AD762, $AD762)-1)</f>
        <v/>
      </c>
      <c r="AF762" s="25" t="str">
        <f t="shared" si="131"/>
        <v/>
      </c>
    </row>
    <row r="763" spans="1:32" x14ac:dyDescent="0.25">
      <c r="A763" s="21"/>
      <c r="B763" s="80"/>
      <c r="C763" s="81"/>
      <c r="D763" s="82"/>
      <c r="E763" s="83"/>
      <c r="F763" s="83"/>
      <c r="G763" s="84"/>
      <c r="H763" s="85"/>
      <c r="I763" s="21"/>
      <c r="J763" s="39" t="str">
        <f t="shared" si="121"/>
        <v/>
      </c>
      <c r="K763" s="21"/>
      <c r="O763" s="25" t="str">
        <f t="shared" si="122"/>
        <v/>
      </c>
      <c r="P763" s="25" t="str">
        <f t="shared" si="123"/>
        <v/>
      </c>
      <c r="Q763" s="25" t="str">
        <f t="shared" si="124"/>
        <v/>
      </c>
      <c r="R763" s="25" t="str">
        <f>IF(COUNTIF($Q$11:$Q763, $Q763)&gt;1, "", $Q763)</f>
        <v/>
      </c>
      <c r="S763" s="58" t="str">
        <f t="shared" si="125"/>
        <v/>
      </c>
      <c r="T763" s="61" t="str">
        <f t="shared" si="126"/>
        <v/>
      </c>
      <c r="U763" s="58" t="str">
        <f t="shared" si="127"/>
        <v/>
      </c>
      <c r="W763" s="25" t="str">
        <f>IF(OR($P763="", NOT($U763="")), "", IF(COUNTIF($P$11:$P763, $P763)&gt;1, "", "X"))</f>
        <v/>
      </c>
      <c r="X763" s="25" t="str">
        <f t="shared" si="128"/>
        <v/>
      </c>
      <c r="Z763" s="25" t="str">
        <f t="shared" si="129"/>
        <v/>
      </c>
      <c r="AB763" s="25" t="str">
        <f>IF($B763="", "", IF(AND($B763&gt;='Client Report'!$BA$3, $B763&lt;='Client Report'!$BA$4), "X", ""))</f>
        <v/>
      </c>
      <c r="AC763" s="25" t="str">
        <f>IF($O763="", "", IF('Client Report'!$AG$3="", "X", IF(Expenses!$C763='Client Report'!$AG$3, "X", "")))</f>
        <v/>
      </c>
      <c r="AD763" s="66" t="str">
        <f t="shared" si="130"/>
        <v/>
      </c>
      <c r="AE763" s="25" t="str">
        <f>IF($AD763="", "", COUNTIF($AD$11:$AD$2510, "&lt;"&amp;$AD763)+1+COUNTIF($AD$11:$AD763, $AD763)-1)</f>
        <v/>
      </c>
      <c r="AF763" s="25" t="str">
        <f t="shared" si="131"/>
        <v/>
      </c>
    </row>
    <row r="764" spans="1:32" x14ac:dyDescent="0.25">
      <c r="A764" s="21"/>
      <c r="B764" s="80"/>
      <c r="C764" s="81"/>
      <c r="D764" s="82"/>
      <c r="E764" s="83"/>
      <c r="F764" s="83"/>
      <c r="G764" s="84"/>
      <c r="H764" s="85"/>
      <c r="I764" s="21"/>
      <c r="J764" s="39" t="str">
        <f t="shared" si="121"/>
        <v/>
      </c>
      <c r="K764" s="21"/>
      <c r="O764" s="25" t="str">
        <f t="shared" si="122"/>
        <v/>
      </c>
      <c r="P764" s="25" t="str">
        <f t="shared" si="123"/>
        <v/>
      </c>
      <c r="Q764" s="25" t="str">
        <f t="shared" si="124"/>
        <v/>
      </c>
      <c r="R764" s="25" t="str">
        <f>IF(COUNTIF($Q$11:$Q764, $Q764)&gt;1, "", $Q764)</f>
        <v/>
      </c>
      <c r="S764" s="58" t="str">
        <f t="shared" si="125"/>
        <v/>
      </c>
      <c r="T764" s="61" t="str">
        <f t="shared" si="126"/>
        <v/>
      </c>
      <c r="U764" s="58" t="str">
        <f t="shared" si="127"/>
        <v/>
      </c>
      <c r="W764" s="25" t="str">
        <f>IF(OR($P764="", NOT($U764="")), "", IF(COUNTIF($P$11:$P764, $P764)&gt;1, "", "X"))</f>
        <v/>
      </c>
      <c r="X764" s="25" t="str">
        <f t="shared" si="128"/>
        <v/>
      </c>
      <c r="Z764" s="25" t="str">
        <f t="shared" si="129"/>
        <v/>
      </c>
      <c r="AB764" s="25" t="str">
        <f>IF($B764="", "", IF(AND($B764&gt;='Client Report'!$BA$3, $B764&lt;='Client Report'!$BA$4), "X", ""))</f>
        <v/>
      </c>
      <c r="AC764" s="25" t="str">
        <f>IF($O764="", "", IF('Client Report'!$AG$3="", "X", IF(Expenses!$C764='Client Report'!$AG$3, "X", "")))</f>
        <v/>
      </c>
      <c r="AD764" s="66" t="str">
        <f t="shared" si="130"/>
        <v/>
      </c>
      <c r="AE764" s="25" t="str">
        <f>IF($AD764="", "", COUNTIF($AD$11:$AD$2510, "&lt;"&amp;$AD764)+1+COUNTIF($AD$11:$AD764, $AD764)-1)</f>
        <v/>
      </c>
      <c r="AF764" s="25" t="str">
        <f t="shared" si="131"/>
        <v/>
      </c>
    </row>
    <row r="765" spans="1:32" x14ac:dyDescent="0.25">
      <c r="A765" s="21"/>
      <c r="B765" s="80"/>
      <c r="C765" s="81"/>
      <c r="D765" s="82"/>
      <c r="E765" s="83"/>
      <c r="F765" s="83"/>
      <c r="G765" s="84"/>
      <c r="H765" s="85"/>
      <c r="I765" s="21"/>
      <c r="J765" s="39" t="str">
        <f t="shared" si="121"/>
        <v/>
      </c>
      <c r="K765" s="21"/>
      <c r="O765" s="25" t="str">
        <f t="shared" si="122"/>
        <v/>
      </c>
      <c r="P765" s="25" t="str">
        <f t="shared" si="123"/>
        <v/>
      </c>
      <c r="Q765" s="25" t="str">
        <f t="shared" si="124"/>
        <v/>
      </c>
      <c r="R765" s="25" t="str">
        <f>IF(COUNTIF($Q$11:$Q765, $Q765)&gt;1, "", $Q765)</f>
        <v/>
      </c>
      <c r="S765" s="58" t="str">
        <f t="shared" si="125"/>
        <v/>
      </c>
      <c r="T765" s="61" t="str">
        <f t="shared" si="126"/>
        <v/>
      </c>
      <c r="U765" s="58" t="str">
        <f t="shared" si="127"/>
        <v/>
      </c>
      <c r="W765" s="25" t="str">
        <f>IF(OR($P765="", NOT($U765="")), "", IF(COUNTIF($P$11:$P765, $P765)&gt;1, "", "X"))</f>
        <v/>
      </c>
      <c r="X765" s="25" t="str">
        <f t="shared" si="128"/>
        <v/>
      </c>
      <c r="Z765" s="25" t="str">
        <f t="shared" si="129"/>
        <v/>
      </c>
      <c r="AB765" s="25" t="str">
        <f>IF($B765="", "", IF(AND($B765&gt;='Client Report'!$BA$3, $B765&lt;='Client Report'!$BA$4), "X", ""))</f>
        <v/>
      </c>
      <c r="AC765" s="25" t="str">
        <f>IF($O765="", "", IF('Client Report'!$AG$3="", "X", IF(Expenses!$C765='Client Report'!$AG$3, "X", "")))</f>
        <v/>
      </c>
      <c r="AD765" s="66" t="str">
        <f t="shared" si="130"/>
        <v/>
      </c>
      <c r="AE765" s="25" t="str">
        <f>IF($AD765="", "", COUNTIF($AD$11:$AD$2510, "&lt;"&amp;$AD765)+1+COUNTIF($AD$11:$AD765, $AD765)-1)</f>
        <v/>
      </c>
      <c r="AF765" s="25" t="str">
        <f t="shared" si="131"/>
        <v/>
      </c>
    </row>
    <row r="766" spans="1:32" x14ac:dyDescent="0.25">
      <c r="A766" s="21"/>
      <c r="B766" s="80"/>
      <c r="C766" s="81"/>
      <c r="D766" s="82"/>
      <c r="E766" s="83"/>
      <c r="F766" s="83"/>
      <c r="G766" s="84"/>
      <c r="H766" s="85"/>
      <c r="I766" s="21"/>
      <c r="J766" s="39" t="str">
        <f t="shared" si="121"/>
        <v/>
      </c>
      <c r="K766" s="21"/>
      <c r="O766" s="25" t="str">
        <f t="shared" si="122"/>
        <v/>
      </c>
      <c r="P766" s="25" t="str">
        <f t="shared" si="123"/>
        <v/>
      </c>
      <c r="Q766" s="25" t="str">
        <f t="shared" si="124"/>
        <v/>
      </c>
      <c r="R766" s="25" t="str">
        <f>IF(COUNTIF($Q$11:$Q766, $Q766)&gt;1, "", $Q766)</f>
        <v/>
      </c>
      <c r="S766" s="58" t="str">
        <f t="shared" si="125"/>
        <v/>
      </c>
      <c r="T766" s="61" t="str">
        <f t="shared" si="126"/>
        <v/>
      </c>
      <c r="U766" s="58" t="str">
        <f t="shared" si="127"/>
        <v/>
      </c>
      <c r="W766" s="25" t="str">
        <f>IF(OR($P766="", NOT($U766="")), "", IF(COUNTIF($P$11:$P766, $P766)&gt;1, "", "X"))</f>
        <v/>
      </c>
      <c r="X766" s="25" t="str">
        <f t="shared" si="128"/>
        <v/>
      </c>
      <c r="Z766" s="25" t="str">
        <f t="shared" si="129"/>
        <v/>
      </c>
      <c r="AB766" s="25" t="str">
        <f>IF($B766="", "", IF(AND($B766&gt;='Client Report'!$BA$3, $B766&lt;='Client Report'!$BA$4), "X", ""))</f>
        <v/>
      </c>
      <c r="AC766" s="25" t="str">
        <f>IF($O766="", "", IF('Client Report'!$AG$3="", "X", IF(Expenses!$C766='Client Report'!$AG$3, "X", "")))</f>
        <v/>
      </c>
      <c r="AD766" s="66" t="str">
        <f t="shared" si="130"/>
        <v/>
      </c>
      <c r="AE766" s="25" t="str">
        <f>IF($AD766="", "", COUNTIF($AD$11:$AD$2510, "&lt;"&amp;$AD766)+1+COUNTIF($AD$11:$AD766, $AD766)-1)</f>
        <v/>
      </c>
      <c r="AF766" s="25" t="str">
        <f t="shared" si="131"/>
        <v/>
      </c>
    </row>
    <row r="767" spans="1:32" x14ac:dyDescent="0.25">
      <c r="A767" s="21"/>
      <c r="B767" s="80"/>
      <c r="C767" s="81"/>
      <c r="D767" s="82"/>
      <c r="E767" s="83"/>
      <c r="F767" s="83"/>
      <c r="G767" s="84"/>
      <c r="H767" s="85"/>
      <c r="I767" s="21"/>
      <c r="J767" s="39" t="str">
        <f t="shared" si="121"/>
        <v/>
      </c>
      <c r="K767" s="21"/>
      <c r="O767" s="25" t="str">
        <f t="shared" si="122"/>
        <v/>
      </c>
      <c r="P767" s="25" t="str">
        <f t="shared" si="123"/>
        <v/>
      </c>
      <c r="Q767" s="25" t="str">
        <f t="shared" si="124"/>
        <v/>
      </c>
      <c r="R767" s="25" t="str">
        <f>IF(COUNTIF($Q$11:$Q767, $Q767)&gt;1, "", $Q767)</f>
        <v/>
      </c>
      <c r="S767" s="58" t="str">
        <f t="shared" si="125"/>
        <v/>
      </c>
      <c r="T767" s="61" t="str">
        <f t="shared" si="126"/>
        <v/>
      </c>
      <c r="U767" s="58" t="str">
        <f t="shared" si="127"/>
        <v/>
      </c>
      <c r="W767" s="25" t="str">
        <f>IF(OR($P767="", NOT($U767="")), "", IF(COUNTIF($P$11:$P767, $P767)&gt;1, "", "X"))</f>
        <v/>
      </c>
      <c r="X767" s="25" t="str">
        <f t="shared" si="128"/>
        <v/>
      </c>
      <c r="Z767" s="25" t="str">
        <f t="shared" si="129"/>
        <v/>
      </c>
      <c r="AB767" s="25" t="str">
        <f>IF($B767="", "", IF(AND($B767&gt;='Client Report'!$BA$3, $B767&lt;='Client Report'!$BA$4), "X", ""))</f>
        <v/>
      </c>
      <c r="AC767" s="25" t="str">
        <f>IF($O767="", "", IF('Client Report'!$AG$3="", "X", IF(Expenses!$C767='Client Report'!$AG$3, "X", "")))</f>
        <v/>
      </c>
      <c r="AD767" s="66" t="str">
        <f t="shared" si="130"/>
        <v/>
      </c>
      <c r="AE767" s="25" t="str">
        <f>IF($AD767="", "", COUNTIF($AD$11:$AD$2510, "&lt;"&amp;$AD767)+1+COUNTIF($AD$11:$AD767, $AD767)-1)</f>
        <v/>
      </c>
      <c r="AF767" s="25" t="str">
        <f t="shared" si="131"/>
        <v/>
      </c>
    </row>
    <row r="768" spans="1:32" x14ac:dyDescent="0.25">
      <c r="A768" s="21"/>
      <c r="B768" s="80"/>
      <c r="C768" s="81"/>
      <c r="D768" s="82"/>
      <c r="E768" s="83"/>
      <c r="F768" s="83"/>
      <c r="G768" s="84"/>
      <c r="H768" s="85"/>
      <c r="I768" s="21"/>
      <c r="J768" s="39" t="str">
        <f t="shared" si="121"/>
        <v/>
      </c>
      <c r="K768" s="21"/>
      <c r="O768" s="25" t="str">
        <f t="shared" si="122"/>
        <v/>
      </c>
      <c r="P768" s="25" t="str">
        <f t="shared" si="123"/>
        <v/>
      </c>
      <c r="Q768" s="25" t="str">
        <f t="shared" si="124"/>
        <v/>
      </c>
      <c r="R768" s="25" t="str">
        <f>IF(COUNTIF($Q$11:$Q768, $Q768)&gt;1, "", $Q768)</f>
        <v/>
      </c>
      <c r="S768" s="58" t="str">
        <f t="shared" si="125"/>
        <v/>
      </c>
      <c r="T768" s="61" t="str">
        <f t="shared" si="126"/>
        <v/>
      </c>
      <c r="U768" s="58" t="str">
        <f t="shared" si="127"/>
        <v/>
      </c>
      <c r="W768" s="25" t="str">
        <f>IF(OR($P768="", NOT($U768="")), "", IF(COUNTIF($P$11:$P768, $P768)&gt;1, "", "X"))</f>
        <v/>
      </c>
      <c r="X768" s="25" t="str">
        <f t="shared" si="128"/>
        <v/>
      </c>
      <c r="Z768" s="25" t="str">
        <f t="shared" si="129"/>
        <v/>
      </c>
      <c r="AB768" s="25" t="str">
        <f>IF($B768="", "", IF(AND($B768&gt;='Client Report'!$BA$3, $B768&lt;='Client Report'!$BA$4), "X", ""))</f>
        <v/>
      </c>
      <c r="AC768" s="25" t="str">
        <f>IF($O768="", "", IF('Client Report'!$AG$3="", "X", IF(Expenses!$C768='Client Report'!$AG$3, "X", "")))</f>
        <v/>
      </c>
      <c r="AD768" s="66" t="str">
        <f t="shared" si="130"/>
        <v/>
      </c>
      <c r="AE768" s="25" t="str">
        <f>IF($AD768="", "", COUNTIF($AD$11:$AD$2510, "&lt;"&amp;$AD768)+1+COUNTIF($AD$11:$AD768, $AD768)-1)</f>
        <v/>
      </c>
      <c r="AF768" s="25" t="str">
        <f t="shared" si="131"/>
        <v/>
      </c>
    </row>
    <row r="769" spans="1:32" x14ac:dyDescent="0.25">
      <c r="A769" s="21"/>
      <c r="B769" s="80"/>
      <c r="C769" s="81"/>
      <c r="D769" s="82"/>
      <c r="E769" s="83"/>
      <c r="F769" s="83"/>
      <c r="G769" s="84"/>
      <c r="H769" s="85"/>
      <c r="I769" s="21"/>
      <c r="J769" s="39" t="str">
        <f t="shared" si="121"/>
        <v/>
      </c>
      <c r="K769" s="21"/>
      <c r="O769" s="25" t="str">
        <f t="shared" si="122"/>
        <v/>
      </c>
      <c r="P769" s="25" t="str">
        <f t="shared" si="123"/>
        <v/>
      </c>
      <c r="Q769" s="25" t="str">
        <f t="shared" si="124"/>
        <v/>
      </c>
      <c r="R769" s="25" t="str">
        <f>IF(COUNTIF($Q$11:$Q769, $Q769)&gt;1, "", $Q769)</f>
        <v/>
      </c>
      <c r="S769" s="58" t="str">
        <f t="shared" si="125"/>
        <v/>
      </c>
      <c r="T769" s="61" t="str">
        <f t="shared" si="126"/>
        <v/>
      </c>
      <c r="U769" s="58" t="str">
        <f t="shared" si="127"/>
        <v/>
      </c>
      <c r="W769" s="25" t="str">
        <f>IF(OR($P769="", NOT($U769="")), "", IF(COUNTIF($P$11:$P769, $P769)&gt;1, "", "X"))</f>
        <v/>
      </c>
      <c r="X769" s="25" t="str">
        <f t="shared" si="128"/>
        <v/>
      </c>
      <c r="Z769" s="25" t="str">
        <f t="shared" si="129"/>
        <v/>
      </c>
      <c r="AB769" s="25" t="str">
        <f>IF($B769="", "", IF(AND($B769&gt;='Client Report'!$BA$3, $B769&lt;='Client Report'!$BA$4), "X", ""))</f>
        <v/>
      </c>
      <c r="AC769" s="25" t="str">
        <f>IF($O769="", "", IF('Client Report'!$AG$3="", "X", IF(Expenses!$C769='Client Report'!$AG$3, "X", "")))</f>
        <v/>
      </c>
      <c r="AD769" s="66" t="str">
        <f t="shared" si="130"/>
        <v/>
      </c>
      <c r="AE769" s="25" t="str">
        <f>IF($AD769="", "", COUNTIF($AD$11:$AD$2510, "&lt;"&amp;$AD769)+1+COUNTIF($AD$11:$AD769, $AD769)-1)</f>
        <v/>
      </c>
      <c r="AF769" s="25" t="str">
        <f t="shared" si="131"/>
        <v/>
      </c>
    </row>
    <row r="770" spans="1:32" x14ac:dyDescent="0.25">
      <c r="A770" s="21"/>
      <c r="B770" s="80"/>
      <c r="C770" s="81"/>
      <c r="D770" s="82"/>
      <c r="E770" s="83"/>
      <c r="F770" s="83"/>
      <c r="G770" s="84"/>
      <c r="H770" s="85"/>
      <c r="I770" s="21"/>
      <c r="J770" s="39" t="str">
        <f t="shared" si="121"/>
        <v/>
      </c>
      <c r="K770" s="21"/>
      <c r="O770" s="25" t="str">
        <f t="shared" si="122"/>
        <v/>
      </c>
      <c r="P770" s="25" t="str">
        <f t="shared" si="123"/>
        <v/>
      </c>
      <c r="Q770" s="25" t="str">
        <f t="shared" si="124"/>
        <v/>
      </c>
      <c r="R770" s="25" t="str">
        <f>IF(COUNTIF($Q$11:$Q770, $Q770)&gt;1, "", $Q770)</f>
        <v/>
      </c>
      <c r="S770" s="58" t="str">
        <f t="shared" si="125"/>
        <v/>
      </c>
      <c r="T770" s="61" t="str">
        <f t="shared" si="126"/>
        <v/>
      </c>
      <c r="U770" s="58" t="str">
        <f t="shared" si="127"/>
        <v/>
      </c>
      <c r="W770" s="25" t="str">
        <f>IF(OR($P770="", NOT($U770="")), "", IF(COUNTIF($P$11:$P770, $P770)&gt;1, "", "X"))</f>
        <v/>
      </c>
      <c r="X770" s="25" t="str">
        <f t="shared" si="128"/>
        <v/>
      </c>
      <c r="Z770" s="25" t="str">
        <f t="shared" si="129"/>
        <v/>
      </c>
      <c r="AB770" s="25" t="str">
        <f>IF($B770="", "", IF(AND($B770&gt;='Client Report'!$BA$3, $B770&lt;='Client Report'!$BA$4), "X", ""))</f>
        <v/>
      </c>
      <c r="AC770" s="25" t="str">
        <f>IF($O770="", "", IF('Client Report'!$AG$3="", "X", IF(Expenses!$C770='Client Report'!$AG$3, "X", "")))</f>
        <v/>
      </c>
      <c r="AD770" s="66" t="str">
        <f t="shared" si="130"/>
        <v/>
      </c>
      <c r="AE770" s="25" t="str">
        <f>IF($AD770="", "", COUNTIF($AD$11:$AD$2510, "&lt;"&amp;$AD770)+1+COUNTIF($AD$11:$AD770, $AD770)-1)</f>
        <v/>
      </c>
      <c r="AF770" s="25" t="str">
        <f t="shared" si="131"/>
        <v/>
      </c>
    </row>
    <row r="771" spans="1:32" x14ac:dyDescent="0.25">
      <c r="A771" s="21"/>
      <c r="B771" s="80"/>
      <c r="C771" s="81"/>
      <c r="D771" s="82"/>
      <c r="E771" s="83"/>
      <c r="F771" s="83"/>
      <c r="G771" s="84"/>
      <c r="H771" s="85"/>
      <c r="I771" s="21"/>
      <c r="J771" s="39" t="str">
        <f t="shared" si="121"/>
        <v/>
      </c>
      <c r="K771" s="21"/>
      <c r="O771" s="25" t="str">
        <f t="shared" si="122"/>
        <v/>
      </c>
      <c r="P771" s="25" t="str">
        <f t="shared" si="123"/>
        <v/>
      </c>
      <c r="Q771" s="25" t="str">
        <f t="shared" si="124"/>
        <v/>
      </c>
      <c r="R771" s="25" t="str">
        <f>IF(COUNTIF($Q$11:$Q771, $Q771)&gt;1, "", $Q771)</f>
        <v/>
      </c>
      <c r="S771" s="58" t="str">
        <f t="shared" si="125"/>
        <v/>
      </c>
      <c r="T771" s="61" t="str">
        <f t="shared" si="126"/>
        <v/>
      </c>
      <c r="U771" s="58" t="str">
        <f t="shared" si="127"/>
        <v/>
      </c>
      <c r="W771" s="25" t="str">
        <f>IF(OR($P771="", NOT($U771="")), "", IF(COUNTIF($P$11:$P771, $P771)&gt;1, "", "X"))</f>
        <v/>
      </c>
      <c r="X771" s="25" t="str">
        <f t="shared" si="128"/>
        <v/>
      </c>
      <c r="Z771" s="25" t="str">
        <f t="shared" si="129"/>
        <v/>
      </c>
      <c r="AB771" s="25" t="str">
        <f>IF($B771="", "", IF(AND($B771&gt;='Client Report'!$BA$3, $B771&lt;='Client Report'!$BA$4), "X", ""))</f>
        <v/>
      </c>
      <c r="AC771" s="25" t="str">
        <f>IF($O771="", "", IF('Client Report'!$AG$3="", "X", IF(Expenses!$C771='Client Report'!$AG$3, "X", "")))</f>
        <v/>
      </c>
      <c r="AD771" s="66" t="str">
        <f t="shared" si="130"/>
        <v/>
      </c>
      <c r="AE771" s="25" t="str">
        <f>IF($AD771="", "", COUNTIF($AD$11:$AD$2510, "&lt;"&amp;$AD771)+1+COUNTIF($AD$11:$AD771, $AD771)-1)</f>
        <v/>
      </c>
      <c r="AF771" s="25" t="str">
        <f t="shared" si="131"/>
        <v/>
      </c>
    </row>
    <row r="772" spans="1:32" x14ac:dyDescent="0.25">
      <c r="A772" s="21"/>
      <c r="B772" s="80"/>
      <c r="C772" s="81"/>
      <c r="D772" s="82"/>
      <c r="E772" s="83"/>
      <c r="F772" s="83"/>
      <c r="G772" s="84"/>
      <c r="H772" s="85"/>
      <c r="I772" s="21"/>
      <c r="J772" s="39" t="str">
        <f t="shared" si="121"/>
        <v/>
      </c>
      <c r="K772" s="21"/>
      <c r="O772" s="25" t="str">
        <f t="shared" si="122"/>
        <v/>
      </c>
      <c r="P772" s="25" t="str">
        <f t="shared" si="123"/>
        <v/>
      </c>
      <c r="Q772" s="25" t="str">
        <f t="shared" si="124"/>
        <v/>
      </c>
      <c r="R772" s="25" t="str">
        <f>IF(COUNTIF($Q$11:$Q772, $Q772)&gt;1, "", $Q772)</f>
        <v/>
      </c>
      <c r="S772" s="58" t="str">
        <f t="shared" si="125"/>
        <v/>
      </c>
      <c r="T772" s="61" t="str">
        <f t="shared" si="126"/>
        <v/>
      </c>
      <c r="U772" s="58" t="str">
        <f t="shared" si="127"/>
        <v/>
      </c>
      <c r="W772" s="25" t="str">
        <f>IF(OR($P772="", NOT($U772="")), "", IF(COUNTIF($P$11:$P772, $P772)&gt;1, "", "X"))</f>
        <v/>
      </c>
      <c r="X772" s="25" t="str">
        <f t="shared" si="128"/>
        <v/>
      </c>
      <c r="Z772" s="25" t="str">
        <f t="shared" si="129"/>
        <v/>
      </c>
      <c r="AB772" s="25" t="str">
        <f>IF($B772="", "", IF(AND($B772&gt;='Client Report'!$BA$3, $B772&lt;='Client Report'!$BA$4), "X", ""))</f>
        <v/>
      </c>
      <c r="AC772" s="25" t="str">
        <f>IF($O772="", "", IF('Client Report'!$AG$3="", "X", IF(Expenses!$C772='Client Report'!$AG$3, "X", "")))</f>
        <v/>
      </c>
      <c r="AD772" s="66" t="str">
        <f t="shared" si="130"/>
        <v/>
      </c>
      <c r="AE772" s="25" t="str">
        <f>IF($AD772="", "", COUNTIF($AD$11:$AD$2510, "&lt;"&amp;$AD772)+1+COUNTIF($AD$11:$AD772, $AD772)-1)</f>
        <v/>
      </c>
      <c r="AF772" s="25" t="str">
        <f t="shared" si="131"/>
        <v/>
      </c>
    </row>
    <row r="773" spans="1:32" x14ac:dyDescent="0.25">
      <c r="A773" s="21"/>
      <c r="B773" s="80"/>
      <c r="C773" s="81"/>
      <c r="D773" s="82"/>
      <c r="E773" s="83"/>
      <c r="F773" s="83"/>
      <c r="G773" s="84"/>
      <c r="H773" s="85"/>
      <c r="I773" s="21"/>
      <c r="J773" s="39" t="str">
        <f t="shared" si="121"/>
        <v/>
      </c>
      <c r="K773" s="21"/>
      <c r="O773" s="25" t="str">
        <f t="shared" si="122"/>
        <v/>
      </c>
      <c r="P773" s="25" t="str">
        <f t="shared" si="123"/>
        <v/>
      </c>
      <c r="Q773" s="25" t="str">
        <f t="shared" si="124"/>
        <v/>
      </c>
      <c r="R773" s="25" t="str">
        <f>IF(COUNTIF($Q$11:$Q773, $Q773)&gt;1, "", $Q773)</f>
        <v/>
      </c>
      <c r="S773" s="58" t="str">
        <f t="shared" si="125"/>
        <v/>
      </c>
      <c r="T773" s="61" t="str">
        <f t="shared" si="126"/>
        <v/>
      </c>
      <c r="U773" s="58" t="str">
        <f t="shared" si="127"/>
        <v/>
      </c>
      <c r="W773" s="25" t="str">
        <f>IF(OR($P773="", NOT($U773="")), "", IF(COUNTIF($P$11:$P773, $P773)&gt;1, "", "X"))</f>
        <v/>
      </c>
      <c r="X773" s="25" t="str">
        <f t="shared" si="128"/>
        <v/>
      </c>
      <c r="Z773" s="25" t="str">
        <f t="shared" si="129"/>
        <v/>
      </c>
      <c r="AB773" s="25" t="str">
        <f>IF($B773="", "", IF(AND($B773&gt;='Client Report'!$BA$3, $B773&lt;='Client Report'!$BA$4), "X", ""))</f>
        <v/>
      </c>
      <c r="AC773" s="25" t="str">
        <f>IF($O773="", "", IF('Client Report'!$AG$3="", "X", IF(Expenses!$C773='Client Report'!$AG$3, "X", "")))</f>
        <v/>
      </c>
      <c r="AD773" s="66" t="str">
        <f t="shared" si="130"/>
        <v/>
      </c>
      <c r="AE773" s="25" t="str">
        <f>IF($AD773="", "", COUNTIF($AD$11:$AD$2510, "&lt;"&amp;$AD773)+1+COUNTIF($AD$11:$AD773, $AD773)-1)</f>
        <v/>
      </c>
      <c r="AF773" s="25" t="str">
        <f t="shared" si="131"/>
        <v/>
      </c>
    </row>
    <row r="774" spans="1:32" x14ac:dyDescent="0.25">
      <c r="A774" s="21"/>
      <c r="B774" s="80"/>
      <c r="C774" s="81"/>
      <c r="D774" s="82"/>
      <c r="E774" s="83"/>
      <c r="F774" s="83"/>
      <c r="G774" s="84"/>
      <c r="H774" s="85"/>
      <c r="I774" s="21"/>
      <c r="J774" s="39" t="str">
        <f t="shared" si="121"/>
        <v/>
      </c>
      <c r="K774" s="21"/>
      <c r="O774" s="25" t="str">
        <f t="shared" si="122"/>
        <v/>
      </c>
      <c r="P774" s="25" t="str">
        <f t="shared" si="123"/>
        <v/>
      </c>
      <c r="Q774" s="25" t="str">
        <f t="shared" si="124"/>
        <v/>
      </c>
      <c r="R774" s="25" t="str">
        <f>IF(COUNTIF($Q$11:$Q774, $Q774)&gt;1, "", $Q774)</f>
        <v/>
      </c>
      <c r="S774" s="58" t="str">
        <f t="shared" si="125"/>
        <v/>
      </c>
      <c r="T774" s="61" t="str">
        <f t="shared" si="126"/>
        <v/>
      </c>
      <c r="U774" s="58" t="str">
        <f t="shared" si="127"/>
        <v/>
      </c>
      <c r="W774" s="25" t="str">
        <f>IF(OR($P774="", NOT($U774="")), "", IF(COUNTIF($P$11:$P774, $P774)&gt;1, "", "X"))</f>
        <v/>
      </c>
      <c r="X774" s="25" t="str">
        <f t="shared" si="128"/>
        <v/>
      </c>
      <c r="Z774" s="25" t="str">
        <f t="shared" si="129"/>
        <v/>
      </c>
      <c r="AB774" s="25" t="str">
        <f>IF($B774="", "", IF(AND($B774&gt;='Client Report'!$BA$3, $B774&lt;='Client Report'!$BA$4), "X", ""))</f>
        <v/>
      </c>
      <c r="AC774" s="25" t="str">
        <f>IF($O774="", "", IF('Client Report'!$AG$3="", "X", IF(Expenses!$C774='Client Report'!$AG$3, "X", "")))</f>
        <v/>
      </c>
      <c r="AD774" s="66" t="str">
        <f t="shared" si="130"/>
        <v/>
      </c>
      <c r="AE774" s="25" t="str">
        <f>IF($AD774="", "", COUNTIF($AD$11:$AD$2510, "&lt;"&amp;$AD774)+1+COUNTIF($AD$11:$AD774, $AD774)-1)</f>
        <v/>
      </c>
      <c r="AF774" s="25" t="str">
        <f t="shared" si="131"/>
        <v/>
      </c>
    </row>
    <row r="775" spans="1:32" x14ac:dyDescent="0.25">
      <c r="A775" s="21"/>
      <c r="B775" s="80"/>
      <c r="C775" s="81"/>
      <c r="D775" s="82"/>
      <c r="E775" s="83"/>
      <c r="F775" s="83"/>
      <c r="G775" s="84"/>
      <c r="H775" s="85"/>
      <c r="I775" s="21"/>
      <c r="J775" s="39" t="str">
        <f t="shared" si="121"/>
        <v/>
      </c>
      <c r="K775" s="21"/>
      <c r="O775" s="25" t="str">
        <f t="shared" si="122"/>
        <v/>
      </c>
      <c r="P775" s="25" t="str">
        <f t="shared" si="123"/>
        <v/>
      </c>
      <c r="Q775" s="25" t="str">
        <f t="shared" si="124"/>
        <v/>
      </c>
      <c r="R775" s="25" t="str">
        <f>IF(COUNTIF($Q$11:$Q775, $Q775)&gt;1, "", $Q775)</f>
        <v/>
      </c>
      <c r="S775" s="58" t="str">
        <f t="shared" si="125"/>
        <v/>
      </c>
      <c r="T775" s="61" t="str">
        <f t="shared" si="126"/>
        <v/>
      </c>
      <c r="U775" s="58" t="str">
        <f t="shared" si="127"/>
        <v/>
      </c>
      <c r="W775" s="25" t="str">
        <f>IF(OR($P775="", NOT($U775="")), "", IF(COUNTIF($P$11:$P775, $P775)&gt;1, "", "X"))</f>
        <v/>
      </c>
      <c r="X775" s="25" t="str">
        <f t="shared" si="128"/>
        <v/>
      </c>
      <c r="Z775" s="25" t="str">
        <f t="shared" si="129"/>
        <v/>
      </c>
      <c r="AB775" s="25" t="str">
        <f>IF($B775="", "", IF(AND($B775&gt;='Client Report'!$BA$3, $B775&lt;='Client Report'!$BA$4), "X", ""))</f>
        <v/>
      </c>
      <c r="AC775" s="25" t="str">
        <f>IF($O775="", "", IF('Client Report'!$AG$3="", "X", IF(Expenses!$C775='Client Report'!$AG$3, "X", "")))</f>
        <v/>
      </c>
      <c r="AD775" s="66" t="str">
        <f t="shared" si="130"/>
        <v/>
      </c>
      <c r="AE775" s="25" t="str">
        <f>IF($AD775="", "", COUNTIF($AD$11:$AD$2510, "&lt;"&amp;$AD775)+1+COUNTIF($AD$11:$AD775, $AD775)-1)</f>
        <v/>
      </c>
      <c r="AF775" s="25" t="str">
        <f t="shared" si="131"/>
        <v/>
      </c>
    </row>
    <row r="776" spans="1:32" x14ac:dyDescent="0.25">
      <c r="A776" s="21"/>
      <c r="B776" s="80"/>
      <c r="C776" s="81"/>
      <c r="D776" s="82"/>
      <c r="E776" s="83"/>
      <c r="F776" s="83"/>
      <c r="G776" s="84"/>
      <c r="H776" s="85"/>
      <c r="I776" s="21"/>
      <c r="J776" s="39" t="str">
        <f t="shared" si="121"/>
        <v/>
      </c>
      <c r="K776" s="21"/>
      <c r="O776" s="25" t="str">
        <f t="shared" si="122"/>
        <v/>
      </c>
      <c r="P776" s="25" t="str">
        <f t="shared" si="123"/>
        <v/>
      </c>
      <c r="Q776" s="25" t="str">
        <f t="shared" si="124"/>
        <v/>
      </c>
      <c r="R776" s="25" t="str">
        <f>IF(COUNTIF($Q$11:$Q776, $Q776)&gt;1, "", $Q776)</f>
        <v/>
      </c>
      <c r="S776" s="58" t="str">
        <f t="shared" si="125"/>
        <v/>
      </c>
      <c r="T776" s="61" t="str">
        <f t="shared" si="126"/>
        <v/>
      </c>
      <c r="U776" s="58" t="str">
        <f t="shared" si="127"/>
        <v/>
      </c>
      <c r="W776" s="25" t="str">
        <f>IF(OR($P776="", NOT($U776="")), "", IF(COUNTIF($P$11:$P776, $P776)&gt;1, "", "X"))</f>
        <v/>
      </c>
      <c r="X776" s="25" t="str">
        <f t="shared" si="128"/>
        <v/>
      </c>
      <c r="Z776" s="25" t="str">
        <f t="shared" si="129"/>
        <v/>
      </c>
      <c r="AB776" s="25" t="str">
        <f>IF($B776="", "", IF(AND($B776&gt;='Client Report'!$BA$3, $B776&lt;='Client Report'!$BA$4), "X", ""))</f>
        <v/>
      </c>
      <c r="AC776" s="25" t="str">
        <f>IF($O776="", "", IF('Client Report'!$AG$3="", "X", IF(Expenses!$C776='Client Report'!$AG$3, "X", "")))</f>
        <v/>
      </c>
      <c r="AD776" s="66" t="str">
        <f t="shared" si="130"/>
        <v/>
      </c>
      <c r="AE776" s="25" t="str">
        <f>IF($AD776="", "", COUNTIF($AD$11:$AD$2510, "&lt;"&amp;$AD776)+1+COUNTIF($AD$11:$AD776, $AD776)-1)</f>
        <v/>
      </c>
      <c r="AF776" s="25" t="str">
        <f t="shared" si="131"/>
        <v/>
      </c>
    </row>
    <row r="777" spans="1:32" x14ac:dyDescent="0.25">
      <c r="A777" s="21"/>
      <c r="B777" s="80"/>
      <c r="C777" s="81"/>
      <c r="D777" s="82"/>
      <c r="E777" s="83"/>
      <c r="F777" s="83"/>
      <c r="G777" s="84"/>
      <c r="H777" s="85"/>
      <c r="I777" s="21"/>
      <c r="J777" s="39" t="str">
        <f t="shared" si="121"/>
        <v/>
      </c>
      <c r="K777" s="21"/>
      <c r="O777" s="25" t="str">
        <f t="shared" si="122"/>
        <v/>
      </c>
      <c r="P777" s="25" t="str">
        <f t="shared" si="123"/>
        <v/>
      </c>
      <c r="Q777" s="25" t="str">
        <f t="shared" si="124"/>
        <v/>
      </c>
      <c r="R777" s="25" t="str">
        <f>IF(COUNTIF($Q$11:$Q777, $Q777)&gt;1, "", $Q777)</f>
        <v/>
      </c>
      <c r="S777" s="58" t="str">
        <f t="shared" si="125"/>
        <v/>
      </c>
      <c r="T777" s="61" t="str">
        <f t="shared" si="126"/>
        <v/>
      </c>
      <c r="U777" s="58" t="str">
        <f t="shared" si="127"/>
        <v/>
      </c>
      <c r="W777" s="25" t="str">
        <f>IF(OR($P777="", NOT($U777="")), "", IF(COUNTIF($P$11:$P777, $P777)&gt;1, "", "X"))</f>
        <v/>
      </c>
      <c r="X777" s="25" t="str">
        <f t="shared" si="128"/>
        <v/>
      </c>
      <c r="Z777" s="25" t="str">
        <f t="shared" si="129"/>
        <v/>
      </c>
      <c r="AB777" s="25" t="str">
        <f>IF($B777="", "", IF(AND($B777&gt;='Client Report'!$BA$3, $B777&lt;='Client Report'!$BA$4), "X", ""))</f>
        <v/>
      </c>
      <c r="AC777" s="25" t="str">
        <f>IF($O777="", "", IF('Client Report'!$AG$3="", "X", IF(Expenses!$C777='Client Report'!$AG$3, "X", "")))</f>
        <v/>
      </c>
      <c r="AD777" s="66" t="str">
        <f t="shared" si="130"/>
        <v/>
      </c>
      <c r="AE777" s="25" t="str">
        <f>IF($AD777="", "", COUNTIF($AD$11:$AD$2510, "&lt;"&amp;$AD777)+1+COUNTIF($AD$11:$AD777, $AD777)-1)</f>
        <v/>
      </c>
      <c r="AF777" s="25" t="str">
        <f t="shared" si="131"/>
        <v/>
      </c>
    </row>
    <row r="778" spans="1:32" x14ac:dyDescent="0.25">
      <c r="A778" s="21"/>
      <c r="B778" s="80"/>
      <c r="C778" s="81"/>
      <c r="D778" s="82"/>
      <c r="E778" s="83"/>
      <c r="F778" s="83"/>
      <c r="G778" s="84"/>
      <c r="H778" s="85"/>
      <c r="I778" s="21"/>
      <c r="J778" s="39" t="str">
        <f t="shared" si="121"/>
        <v/>
      </c>
      <c r="K778" s="21"/>
      <c r="O778" s="25" t="str">
        <f t="shared" si="122"/>
        <v/>
      </c>
      <c r="P778" s="25" t="str">
        <f t="shared" si="123"/>
        <v/>
      </c>
      <c r="Q778" s="25" t="str">
        <f t="shared" si="124"/>
        <v/>
      </c>
      <c r="R778" s="25" t="str">
        <f>IF(COUNTIF($Q$11:$Q778, $Q778)&gt;1, "", $Q778)</f>
        <v/>
      </c>
      <c r="S778" s="58" t="str">
        <f t="shared" si="125"/>
        <v/>
      </c>
      <c r="T778" s="61" t="str">
        <f t="shared" si="126"/>
        <v/>
      </c>
      <c r="U778" s="58" t="str">
        <f t="shared" si="127"/>
        <v/>
      </c>
      <c r="W778" s="25" t="str">
        <f>IF(OR($P778="", NOT($U778="")), "", IF(COUNTIF($P$11:$P778, $P778)&gt;1, "", "X"))</f>
        <v/>
      </c>
      <c r="X778" s="25" t="str">
        <f t="shared" si="128"/>
        <v/>
      </c>
      <c r="Z778" s="25" t="str">
        <f t="shared" si="129"/>
        <v/>
      </c>
      <c r="AB778" s="25" t="str">
        <f>IF($B778="", "", IF(AND($B778&gt;='Client Report'!$BA$3, $B778&lt;='Client Report'!$BA$4), "X", ""))</f>
        <v/>
      </c>
      <c r="AC778" s="25" t="str">
        <f>IF($O778="", "", IF('Client Report'!$AG$3="", "X", IF(Expenses!$C778='Client Report'!$AG$3, "X", "")))</f>
        <v/>
      </c>
      <c r="AD778" s="66" t="str">
        <f t="shared" si="130"/>
        <v/>
      </c>
      <c r="AE778" s="25" t="str">
        <f>IF($AD778="", "", COUNTIF($AD$11:$AD$2510, "&lt;"&amp;$AD778)+1+COUNTIF($AD$11:$AD778, $AD778)-1)</f>
        <v/>
      </c>
      <c r="AF778" s="25" t="str">
        <f t="shared" si="131"/>
        <v/>
      </c>
    </row>
    <row r="779" spans="1:32" x14ac:dyDescent="0.25">
      <c r="A779" s="21"/>
      <c r="B779" s="80"/>
      <c r="C779" s="81"/>
      <c r="D779" s="82"/>
      <c r="E779" s="83"/>
      <c r="F779" s="83"/>
      <c r="G779" s="84"/>
      <c r="H779" s="85"/>
      <c r="I779" s="21"/>
      <c r="J779" s="39" t="str">
        <f t="shared" si="121"/>
        <v/>
      </c>
      <c r="K779" s="21"/>
      <c r="O779" s="25" t="str">
        <f t="shared" si="122"/>
        <v/>
      </c>
      <c r="P779" s="25" t="str">
        <f t="shared" si="123"/>
        <v/>
      </c>
      <c r="Q779" s="25" t="str">
        <f t="shared" si="124"/>
        <v/>
      </c>
      <c r="R779" s="25" t="str">
        <f>IF(COUNTIF($Q$11:$Q779, $Q779)&gt;1, "", $Q779)</f>
        <v/>
      </c>
      <c r="S779" s="58" t="str">
        <f t="shared" si="125"/>
        <v/>
      </c>
      <c r="T779" s="61" t="str">
        <f t="shared" si="126"/>
        <v/>
      </c>
      <c r="U779" s="58" t="str">
        <f t="shared" si="127"/>
        <v/>
      </c>
      <c r="W779" s="25" t="str">
        <f>IF(OR($P779="", NOT($U779="")), "", IF(COUNTIF($P$11:$P779, $P779)&gt;1, "", "X"))</f>
        <v/>
      </c>
      <c r="X779" s="25" t="str">
        <f t="shared" si="128"/>
        <v/>
      </c>
      <c r="Z779" s="25" t="str">
        <f t="shared" si="129"/>
        <v/>
      </c>
      <c r="AB779" s="25" t="str">
        <f>IF($B779="", "", IF(AND($B779&gt;='Client Report'!$BA$3, $B779&lt;='Client Report'!$BA$4), "X", ""))</f>
        <v/>
      </c>
      <c r="AC779" s="25" t="str">
        <f>IF($O779="", "", IF('Client Report'!$AG$3="", "X", IF(Expenses!$C779='Client Report'!$AG$3, "X", "")))</f>
        <v/>
      </c>
      <c r="AD779" s="66" t="str">
        <f t="shared" si="130"/>
        <v/>
      </c>
      <c r="AE779" s="25" t="str">
        <f>IF($AD779="", "", COUNTIF($AD$11:$AD$2510, "&lt;"&amp;$AD779)+1+COUNTIF($AD$11:$AD779, $AD779)-1)</f>
        <v/>
      </c>
      <c r="AF779" s="25" t="str">
        <f t="shared" si="131"/>
        <v/>
      </c>
    </row>
    <row r="780" spans="1:32" x14ac:dyDescent="0.25">
      <c r="A780" s="21"/>
      <c r="B780" s="80"/>
      <c r="C780" s="81"/>
      <c r="D780" s="82"/>
      <c r="E780" s="83"/>
      <c r="F780" s="83"/>
      <c r="G780" s="84"/>
      <c r="H780" s="85"/>
      <c r="I780" s="21"/>
      <c r="J780" s="39" t="str">
        <f t="shared" ref="J780:J843" si="132">IFERROR(IF($G780="", "", IF($F780="", $G780, ROUND($G780*$U780, 2))), "")</f>
        <v/>
      </c>
      <c r="K780" s="21"/>
      <c r="O780" s="25" t="str">
        <f t="shared" ref="O780:O843" si="133">IF(COUNTIF($B780:$H780, "")&lt;7, "X", "")</f>
        <v/>
      </c>
      <c r="P780" s="25" t="str">
        <f t="shared" ref="P780:P843" si="134">IF(AND(NOT($B780=""), NOT($F780="")), _xlfn.CONCAT($B780, " - ", $F780), "")</f>
        <v/>
      </c>
      <c r="Q780" s="25" t="str">
        <f t="shared" ref="Q780:Q843" si="135">IF(AND(NOT($B780=""), NOT($F780=""), NOT($H780="")), _xlfn.CONCAT($B780, " - ", $F780), "")</f>
        <v/>
      </c>
      <c r="R780" s="25" t="str">
        <f>IF(COUNTIF($Q$11:$Q780, $Q780)&gt;1, "", $Q780)</f>
        <v/>
      </c>
      <c r="S780" s="58" t="str">
        <f t="shared" ref="S780:S843" si="136">IF($R780="", "", $H780)</f>
        <v/>
      </c>
      <c r="T780" s="61" t="str">
        <f t="shared" ref="T780:T843" si="137">IF(P780="", "", IFERROR(INDEX($S$11:$S$2510, MATCH($P780, $R$11:$R$2510, 0)), ""))</f>
        <v/>
      </c>
      <c r="U780" s="58" t="str">
        <f t="shared" ref="U780:U843" si="138">IF($P780="", "", IF($H780="", $T780, $H780))</f>
        <v/>
      </c>
      <c r="W780" s="25" t="str">
        <f>IF(OR($P780="", NOT($U780="")), "", IF(COUNTIF($P$11:$P780, $P780)&gt;1, "", "X"))</f>
        <v/>
      </c>
      <c r="X780" s="25" t="str">
        <f t="shared" ref="X780:X843" si="139">IF(T780=U780, "", "X")</f>
        <v/>
      </c>
      <c r="Z780" s="25" t="str">
        <f t="shared" ref="Z780:Z843" si="140">IF(OR($B780="", $C780=""), "", _xlfn.CONCAT($C780, " - ", TEXT($B780, "mmm yyyy")))</f>
        <v/>
      </c>
      <c r="AB780" s="25" t="str">
        <f>IF($B780="", "", IF(AND($B780&gt;='Client Report'!$BA$3, $B780&lt;='Client Report'!$BA$4), "X", ""))</f>
        <v/>
      </c>
      <c r="AC780" s="25" t="str">
        <f>IF($O780="", "", IF('Client Report'!$AG$3="", "X", IF(Expenses!$C780='Client Report'!$AG$3, "X", "")))</f>
        <v/>
      </c>
      <c r="AD780" s="66" t="str">
        <f t="shared" ref="AD780:AD843" si="141">IF(OR($AB780="", $AC780=""), "", $B780)</f>
        <v/>
      </c>
      <c r="AE780" s="25" t="str">
        <f>IF($AD780="", "", COUNTIF($AD$11:$AD$2510, "&lt;"&amp;$AD780)+1+COUNTIF($AD$11:$AD780, $AD780)-1)</f>
        <v/>
      </c>
      <c r="AF780" s="25" t="str">
        <f t="shared" ref="AF780:AF843" si="142">IF($AE780="", "", "X")</f>
        <v/>
      </c>
    </row>
    <row r="781" spans="1:32" x14ac:dyDescent="0.25">
      <c r="A781" s="21"/>
      <c r="B781" s="80"/>
      <c r="C781" s="81"/>
      <c r="D781" s="82"/>
      <c r="E781" s="83"/>
      <c r="F781" s="83"/>
      <c r="G781" s="84"/>
      <c r="H781" s="85"/>
      <c r="I781" s="21"/>
      <c r="J781" s="39" t="str">
        <f t="shared" si="132"/>
        <v/>
      </c>
      <c r="K781" s="21"/>
      <c r="O781" s="25" t="str">
        <f t="shared" si="133"/>
        <v/>
      </c>
      <c r="P781" s="25" t="str">
        <f t="shared" si="134"/>
        <v/>
      </c>
      <c r="Q781" s="25" t="str">
        <f t="shared" si="135"/>
        <v/>
      </c>
      <c r="R781" s="25" t="str">
        <f>IF(COUNTIF($Q$11:$Q781, $Q781)&gt;1, "", $Q781)</f>
        <v/>
      </c>
      <c r="S781" s="58" t="str">
        <f t="shared" si="136"/>
        <v/>
      </c>
      <c r="T781" s="61" t="str">
        <f t="shared" si="137"/>
        <v/>
      </c>
      <c r="U781" s="58" t="str">
        <f t="shared" si="138"/>
        <v/>
      </c>
      <c r="W781" s="25" t="str">
        <f>IF(OR($P781="", NOT($U781="")), "", IF(COUNTIF($P$11:$P781, $P781)&gt;1, "", "X"))</f>
        <v/>
      </c>
      <c r="X781" s="25" t="str">
        <f t="shared" si="139"/>
        <v/>
      </c>
      <c r="Z781" s="25" t="str">
        <f t="shared" si="140"/>
        <v/>
      </c>
      <c r="AB781" s="25" t="str">
        <f>IF($B781="", "", IF(AND($B781&gt;='Client Report'!$BA$3, $B781&lt;='Client Report'!$BA$4), "X", ""))</f>
        <v/>
      </c>
      <c r="AC781" s="25" t="str">
        <f>IF($O781="", "", IF('Client Report'!$AG$3="", "X", IF(Expenses!$C781='Client Report'!$AG$3, "X", "")))</f>
        <v/>
      </c>
      <c r="AD781" s="66" t="str">
        <f t="shared" si="141"/>
        <v/>
      </c>
      <c r="AE781" s="25" t="str">
        <f>IF($AD781="", "", COUNTIF($AD$11:$AD$2510, "&lt;"&amp;$AD781)+1+COUNTIF($AD$11:$AD781, $AD781)-1)</f>
        <v/>
      </c>
      <c r="AF781" s="25" t="str">
        <f t="shared" si="142"/>
        <v/>
      </c>
    </row>
    <row r="782" spans="1:32" x14ac:dyDescent="0.25">
      <c r="A782" s="21"/>
      <c r="B782" s="80"/>
      <c r="C782" s="81"/>
      <c r="D782" s="82"/>
      <c r="E782" s="83"/>
      <c r="F782" s="83"/>
      <c r="G782" s="84"/>
      <c r="H782" s="85"/>
      <c r="I782" s="21"/>
      <c r="J782" s="39" t="str">
        <f t="shared" si="132"/>
        <v/>
      </c>
      <c r="K782" s="21"/>
      <c r="O782" s="25" t="str">
        <f t="shared" si="133"/>
        <v/>
      </c>
      <c r="P782" s="25" t="str">
        <f t="shared" si="134"/>
        <v/>
      </c>
      <c r="Q782" s="25" t="str">
        <f t="shared" si="135"/>
        <v/>
      </c>
      <c r="R782" s="25" t="str">
        <f>IF(COUNTIF($Q$11:$Q782, $Q782)&gt;1, "", $Q782)</f>
        <v/>
      </c>
      <c r="S782" s="58" t="str">
        <f t="shared" si="136"/>
        <v/>
      </c>
      <c r="T782" s="61" t="str">
        <f t="shared" si="137"/>
        <v/>
      </c>
      <c r="U782" s="58" t="str">
        <f t="shared" si="138"/>
        <v/>
      </c>
      <c r="W782" s="25" t="str">
        <f>IF(OR($P782="", NOT($U782="")), "", IF(COUNTIF($P$11:$P782, $P782)&gt;1, "", "X"))</f>
        <v/>
      </c>
      <c r="X782" s="25" t="str">
        <f t="shared" si="139"/>
        <v/>
      </c>
      <c r="Z782" s="25" t="str">
        <f t="shared" si="140"/>
        <v/>
      </c>
      <c r="AB782" s="25" t="str">
        <f>IF($B782="", "", IF(AND($B782&gt;='Client Report'!$BA$3, $B782&lt;='Client Report'!$BA$4), "X", ""))</f>
        <v/>
      </c>
      <c r="AC782" s="25" t="str">
        <f>IF($O782="", "", IF('Client Report'!$AG$3="", "X", IF(Expenses!$C782='Client Report'!$AG$3, "X", "")))</f>
        <v/>
      </c>
      <c r="AD782" s="66" t="str">
        <f t="shared" si="141"/>
        <v/>
      </c>
      <c r="AE782" s="25" t="str">
        <f>IF($AD782="", "", COUNTIF($AD$11:$AD$2510, "&lt;"&amp;$AD782)+1+COUNTIF($AD$11:$AD782, $AD782)-1)</f>
        <v/>
      </c>
      <c r="AF782" s="25" t="str">
        <f t="shared" si="142"/>
        <v/>
      </c>
    </row>
    <row r="783" spans="1:32" x14ac:dyDescent="0.25">
      <c r="A783" s="21"/>
      <c r="B783" s="80"/>
      <c r="C783" s="81"/>
      <c r="D783" s="82"/>
      <c r="E783" s="83"/>
      <c r="F783" s="83"/>
      <c r="G783" s="84"/>
      <c r="H783" s="85"/>
      <c r="I783" s="21"/>
      <c r="J783" s="39" t="str">
        <f t="shared" si="132"/>
        <v/>
      </c>
      <c r="K783" s="21"/>
      <c r="O783" s="25" t="str">
        <f t="shared" si="133"/>
        <v/>
      </c>
      <c r="P783" s="25" t="str">
        <f t="shared" si="134"/>
        <v/>
      </c>
      <c r="Q783" s="25" t="str">
        <f t="shared" si="135"/>
        <v/>
      </c>
      <c r="R783" s="25" t="str">
        <f>IF(COUNTIF($Q$11:$Q783, $Q783)&gt;1, "", $Q783)</f>
        <v/>
      </c>
      <c r="S783" s="58" t="str">
        <f t="shared" si="136"/>
        <v/>
      </c>
      <c r="T783" s="61" t="str">
        <f t="shared" si="137"/>
        <v/>
      </c>
      <c r="U783" s="58" t="str">
        <f t="shared" si="138"/>
        <v/>
      </c>
      <c r="W783" s="25" t="str">
        <f>IF(OR($P783="", NOT($U783="")), "", IF(COUNTIF($P$11:$P783, $P783)&gt;1, "", "X"))</f>
        <v/>
      </c>
      <c r="X783" s="25" t="str">
        <f t="shared" si="139"/>
        <v/>
      </c>
      <c r="Z783" s="25" t="str">
        <f t="shared" si="140"/>
        <v/>
      </c>
      <c r="AB783" s="25" t="str">
        <f>IF($B783="", "", IF(AND($B783&gt;='Client Report'!$BA$3, $B783&lt;='Client Report'!$BA$4), "X", ""))</f>
        <v/>
      </c>
      <c r="AC783" s="25" t="str">
        <f>IF($O783="", "", IF('Client Report'!$AG$3="", "X", IF(Expenses!$C783='Client Report'!$AG$3, "X", "")))</f>
        <v/>
      </c>
      <c r="AD783" s="66" t="str">
        <f t="shared" si="141"/>
        <v/>
      </c>
      <c r="AE783" s="25" t="str">
        <f>IF($AD783="", "", COUNTIF($AD$11:$AD$2510, "&lt;"&amp;$AD783)+1+COUNTIF($AD$11:$AD783, $AD783)-1)</f>
        <v/>
      </c>
      <c r="AF783" s="25" t="str">
        <f t="shared" si="142"/>
        <v/>
      </c>
    </row>
    <row r="784" spans="1:32" x14ac:dyDescent="0.25">
      <c r="A784" s="21"/>
      <c r="B784" s="80"/>
      <c r="C784" s="81"/>
      <c r="D784" s="82"/>
      <c r="E784" s="83"/>
      <c r="F784" s="83"/>
      <c r="G784" s="84"/>
      <c r="H784" s="85"/>
      <c r="I784" s="21"/>
      <c r="J784" s="39" t="str">
        <f t="shared" si="132"/>
        <v/>
      </c>
      <c r="K784" s="21"/>
      <c r="O784" s="25" t="str">
        <f t="shared" si="133"/>
        <v/>
      </c>
      <c r="P784" s="25" t="str">
        <f t="shared" si="134"/>
        <v/>
      </c>
      <c r="Q784" s="25" t="str">
        <f t="shared" si="135"/>
        <v/>
      </c>
      <c r="R784" s="25" t="str">
        <f>IF(COUNTIF($Q$11:$Q784, $Q784)&gt;1, "", $Q784)</f>
        <v/>
      </c>
      <c r="S784" s="58" t="str">
        <f t="shared" si="136"/>
        <v/>
      </c>
      <c r="T784" s="61" t="str">
        <f t="shared" si="137"/>
        <v/>
      </c>
      <c r="U784" s="58" t="str">
        <f t="shared" si="138"/>
        <v/>
      </c>
      <c r="W784" s="25" t="str">
        <f>IF(OR($P784="", NOT($U784="")), "", IF(COUNTIF($P$11:$P784, $P784)&gt;1, "", "X"))</f>
        <v/>
      </c>
      <c r="X784" s="25" t="str">
        <f t="shared" si="139"/>
        <v/>
      </c>
      <c r="Z784" s="25" t="str">
        <f t="shared" si="140"/>
        <v/>
      </c>
      <c r="AB784" s="25" t="str">
        <f>IF($B784="", "", IF(AND($B784&gt;='Client Report'!$BA$3, $B784&lt;='Client Report'!$BA$4), "X", ""))</f>
        <v/>
      </c>
      <c r="AC784" s="25" t="str">
        <f>IF($O784="", "", IF('Client Report'!$AG$3="", "X", IF(Expenses!$C784='Client Report'!$AG$3, "X", "")))</f>
        <v/>
      </c>
      <c r="AD784" s="66" t="str">
        <f t="shared" si="141"/>
        <v/>
      </c>
      <c r="AE784" s="25" t="str">
        <f>IF($AD784="", "", COUNTIF($AD$11:$AD$2510, "&lt;"&amp;$AD784)+1+COUNTIF($AD$11:$AD784, $AD784)-1)</f>
        <v/>
      </c>
      <c r="AF784" s="25" t="str">
        <f t="shared" si="142"/>
        <v/>
      </c>
    </row>
    <row r="785" spans="1:32" x14ac:dyDescent="0.25">
      <c r="A785" s="21"/>
      <c r="B785" s="80"/>
      <c r="C785" s="81"/>
      <c r="D785" s="82"/>
      <c r="E785" s="83"/>
      <c r="F785" s="83"/>
      <c r="G785" s="84"/>
      <c r="H785" s="85"/>
      <c r="I785" s="21"/>
      <c r="J785" s="39" t="str">
        <f t="shared" si="132"/>
        <v/>
      </c>
      <c r="K785" s="21"/>
      <c r="O785" s="25" t="str">
        <f t="shared" si="133"/>
        <v/>
      </c>
      <c r="P785" s="25" t="str">
        <f t="shared" si="134"/>
        <v/>
      </c>
      <c r="Q785" s="25" t="str">
        <f t="shared" si="135"/>
        <v/>
      </c>
      <c r="R785" s="25" t="str">
        <f>IF(COUNTIF($Q$11:$Q785, $Q785)&gt;1, "", $Q785)</f>
        <v/>
      </c>
      <c r="S785" s="58" t="str">
        <f t="shared" si="136"/>
        <v/>
      </c>
      <c r="T785" s="61" t="str">
        <f t="shared" si="137"/>
        <v/>
      </c>
      <c r="U785" s="58" t="str">
        <f t="shared" si="138"/>
        <v/>
      </c>
      <c r="W785" s="25" t="str">
        <f>IF(OR($P785="", NOT($U785="")), "", IF(COUNTIF($P$11:$P785, $P785)&gt;1, "", "X"))</f>
        <v/>
      </c>
      <c r="X785" s="25" t="str">
        <f t="shared" si="139"/>
        <v/>
      </c>
      <c r="Z785" s="25" t="str">
        <f t="shared" si="140"/>
        <v/>
      </c>
      <c r="AB785" s="25" t="str">
        <f>IF($B785="", "", IF(AND($B785&gt;='Client Report'!$BA$3, $B785&lt;='Client Report'!$BA$4), "X", ""))</f>
        <v/>
      </c>
      <c r="AC785" s="25" t="str">
        <f>IF($O785="", "", IF('Client Report'!$AG$3="", "X", IF(Expenses!$C785='Client Report'!$AG$3, "X", "")))</f>
        <v/>
      </c>
      <c r="AD785" s="66" t="str">
        <f t="shared" si="141"/>
        <v/>
      </c>
      <c r="AE785" s="25" t="str">
        <f>IF($AD785="", "", COUNTIF($AD$11:$AD$2510, "&lt;"&amp;$AD785)+1+COUNTIF($AD$11:$AD785, $AD785)-1)</f>
        <v/>
      </c>
      <c r="AF785" s="25" t="str">
        <f t="shared" si="142"/>
        <v/>
      </c>
    </row>
    <row r="786" spans="1:32" x14ac:dyDescent="0.25">
      <c r="A786" s="21"/>
      <c r="B786" s="80"/>
      <c r="C786" s="81"/>
      <c r="D786" s="82"/>
      <c r="E786" s="83"/>
      <c r="F786" s="83"/>
      <c r="G786" s="84"/>
      <c r="H786" s="85"/>
      <c r="I786" s="21"/>
      <c r="J786" s="39" t="str">
        <f t="shared" si="132"/>
        <v/>
      </c>
      <c r="K786" s="21"/>
      <c r="O786" s="25" t="str">
        <f t="shared" si="133"/>
        <v/>
      </c>
      <c r="P786" s="25" t="str">
        <f t="shared" si="134"/>
        <v/>
      </c>
      <c r="Q786" s="25" t="str">
        <f t="shared" si="135"/>
        <v/>
      </c>
      <c r="R786" s="25" t="str">
        <f>IF(COUNTIF($Q$11:$Q786, $Q786)&gt;1, "", $Q786)</f>
        <v/>
      </c>
      <c r="S786" s="58" t="str">
        <f t="shared" si="136"/>
        <v/>
      </c>
      <c r="T786" s="61" t="str">
        <f t="shared" si="137"/>
        <v/>
      </c>
      <c r="U786" s="58" t="str">
        <f t="shared" si="138"/>
        <v/>
      </c>
      <c r="W786" s="25" t="str">
        <f>IF(OR($P786="", NOT($U786="")), "", IF(COUNTIF($P$11:$P786, $P786)&gt;1, "", "X"))</f>
        <v/>
      </c>
      <c r="X786" s="25" t="str">
        <f t="shared" si="139"/>
        <v/>
      </c>
      <c r="Z786" s="25" t="str">
        <f t="shared" si="140"/>
        <v/>
      </c>
      <c r="AB786" s="25" t="str">
        <f>IF($B786="", "", IF(AND($B786&gt;='Client Report'!$BA$3, $B786&lt;='Client Report'!$BA$4), "X", ""))</f>
        <v/>
      </c>
      <c r="AC786" s="25" t="str">
        <f>IF($O786="", "", IF('Client Report'!$AG$3="", "X", IF(Expenses!$C786='Client Report'!$AG$3, "X", "")))</f>
        <v/>
      </c>
      <c r="AD786" s="66" t="str">
        <f t="shared" si="141"/>
        <v/>
      </c>
      <c r="AE786" s="25" t="str">
        <f>IF($AD786="", "", COUNTIF($AD$11:$AD$2510, "&lt;"&amp;$AD786)+1+COUNTIF($AD$11:$AD786, $AD786)-1)</f>
        <v/>
      </c>
      <c r="AF786" s="25" t="str">
        <f t="shared" si="142"/>
        <v/>
      </c>
    </row>
    <row r="787" spans="1:32" x14ac:dyDescent="0.25">
      <c r="A787" s="21"/>
      <c r="B787" s="80"/>
      <c r="C787" s="81"/>
      <c r="D787" s="82"/>
      <c r="E787" s="83"/>
      <c r="F787" s="83"/>
      <c r="G787" s="84"/>
      <c r="H787" s="85"/>
      <c r="I787" s="21"/>
      <c r="J787" s="39" t="str">
        <f t="shared" si="132"/>
        <v/>
      </c>
      <c r="K787" s="21"/>
      <c r="O787" s="25" t="str">
        <f t="shared" si="133"/>
        <v/>
      </c>
      <c r="P787" s="25" t="str">
        <f t="shared" si="134"/>
        <v/>
      </c>
      <c r="Q787" s="25" t="str">
        <f t="shared" si="135"/>
        <v/>
      </c>
      <c r="R787" s="25" t="str">
        <f>IF(COUNTIF($Q$11:$Q787, $Q787)&gt;1, "", $Q787)</f>
        <v/>
      </c>
      <c r="S787" s="58" t="str">
        <f t="shared" si="136"/>
        <v/>
      </c>
      <c r="T787" s="61" t="str">
        <f t="shared" si="137"/>
        <v/>
      </c>
      <c r="U787" s="58" t="str">
        <f t="shared" si="138"/>
        <v/>
      </c>
      <c r="W787" s="25" t="str">
        <f>IF(OR($P787="", NOT($U787="")), "", IF(COUNTIF($P$11:$P787, $P787)&gt;1, "", "X"))</f>
        <v/>
      </c>
      <c r="X787" s="25" t="str">
        <f t="shared" si="139"/>
        <v/>
      </c>
      <c r="Z787" s="25" t="str">
        <f t="shared" si="140"/>
        <v/>
      </c>
      <c r="AB787" s="25" t="str">
        <f>IF($B787="", "", IF(AND($B787&gt;='Client Report'!$BA$3, $B787&lt;='Client Report'!$BA$4), "X", ""))</f>
        <v/>
      </c>
      <c r="AC787" s="25" t="str">
        <f>IF($O787="", "", IF('Client Report'!$AG$3="", "X", IF(Expenses!$C787='Client Report'!$AG$3, "X", "")))</f>
        <v/>
      </c>
      <c r="AD787" s="66" t="str">
        <f t="shared" si="141"/>
        <v/>
      </c>
      <c r="AE787" s="25" t="str">
        <f>IF($AD787="", "", COUNTIF($AD$11:$AD$2510, "&lt;"&amp;$AD787)+1+COUNTIF($AD$11:$AD787, $AD787)-1)</f>
        <v/>
      </c>
      <c r="AF787" s="25" t="str">
        <f t="shared" si="142"/>
        <v/>
      </c>
    </row>
    <row r="788" spans="1:32" x14ac:dyDescent="0.25">
      <c r="A788" s="21"/>
      <c r="B788" s="80"/>
      <c r="C788" s="81"/>
      <c r="D788" s="82"/>
      <c r="E788" s="83"/>
      <c r="F788" s="83"/>
      <c r="G788" s="84"/>
      <c r="H788" s="85"/>
      <c r="I788" s="21"/>
      <c r="J788" s="39" t="str">
        <f t="shared" si="132"/>
        <v/>
      </c>
      <c r="K788" s="21"/>
      <c r="O788" s="25" t="str">
        <f t="shared" si="133"/>
        <v/>
      </c>
      <c r="P788" s="25" t="str">
        <f t="shared" si="134"/>
        <v/>
      </c>
      <c r="Q788" s="25" t="str">
        <f t="shared" si="135"/>
        <v/>
      </c>
      <c r="R788" s="25" t="str">
        <f>IF(COUNTIF($Q$11:$Q788, $Q788)&gt;1, "", $Q788)</f>
        <v/>
      </c>
      <c r="S788" s="58" t="str">
        <f t="shared" si="136"/>
        <v/>
      </c>
      <c r="T788" s="61" t="str">
        <f t="shared" si="137"/>
        <v/>
      </c>
      <c r="U788" s="58" t="str">
        <f t="shared" si="138"/>
        <v/>
      </c>
      <c r="W788" s="25" t="str">
        <f>IF(OR($P788="", NOT($U788="")), "", IF(COUNTIF($P$11:$P788, $P788)&gt;1, "", "X"))</f>
        <v/>
      </c>
      <c r="X788" s="25" t="str">
        <f t="shared" si="139"/>
        <v/>
      </c>
      <c r="Z788" s="25" t="str">
        <f t="shared" si="140"/>
        <v/>
      </c>
      <c r="AB788" s="25" t="str">
        <f>IF($B788="", "", IF(AND($B788&gt;='Client Report'!$BA$3, $B788&lt;='Client Report'!$BA$4), "X", ""))</f>
        <v/>
      </c>
      <c r="AC788" s="25" t="str">
        <f>IF($O788="", "", IF('Client Report'!$AG$3="", "X", IF(Expenses!$C788='Client Report'!$AG$3, "X", "")))</f>
        <v/>
      </c>
      <c r="AD788" s="66" t="str">
        <f t="shared" si="141"/>
        <v/>
      </c>
      <c r="AE788" s="25" t="str">
        <f>IF($AD788="", "", COUNTIF($AD$11:$AD$2510, "&lt;"&amp;$AD788)+1+COUNTIF($AD$11:$AD788, $AD788)-1)</f>
        <v/>
      </c>
      <c r="AF788" s="25" t="str">
        <f t="shared" si="142"/>
        <v/>
      </c>
    </row>
    <row r="789" spans="1:32" x14ac:dyDescent="0.25">
      <c r="A789" s="21"/>
      <c r="B789" s="80"/>
      <c r="C789" s="81"/>
      <c r="D789" s="82"/>
      <c r="E789" s="83"/>
      <c r="F789" s="83"/>
      <c r="G789" s="84"/>
      <c r="H789" s="85"/>
      <c r="I789" s="21"/>
      <c r="J789" s="39" t="str">
        <f t="shared" si="132"/>
        <v/>
      </c>
      <c r="K789" s="21"/>
      <c r="O789" s="25" t="str">
        <f t="shared" si="133"/>
        <v/>
      </c>
      <c r="P789" s="25" t="str">
        <f t="shared" si="134"/>
        <v/>
      </c>
      <c r="Q789" s="25" t="str">
        <f t="shared" si="135"/>
        <v/>
      </c>
      <c r="R789" s="25" t="str">
        <f>IF(COUNTIF($Q$11:$Q789, $Q789)&gt;1, "", $Q789)</f>
        <v/>
      </c>
      <c r="S789" s="58" t="str">
        <f t="shared" si="136"/>
        <v/>
      </c>
      <c r="T789" s="61" t="str">
        <f t="shared" si="137"/>
        <v/>
      </c>
      <c r="U789" s="58" t="str">
        <f t="shared" si="138"/>
        <v/>
      </c>
      <c r="W789" s="25" t="str">
        <f>IF(OR($P789="", NOT($U789="")), "", IF(COUNTIF($P$11:$P789, $P789)&gt;1, "", "X"))</f>
        <v/>
      </c>
      <c r="X789" s="25" t="str">
        <f t="shared" si="139"/>
        <v/>
      </c>
      <c r="Z789" s="25" t="str">
        <f t="shared" si="140"/>
        <v/>
      </c>
      <c r="AB789" s="25" t="str">
        <f>IF($B789="", "", IF(AND($B789&gt;='Client Report'!$BA$3, $B789&lt;='Client Report'!$BA$4), "X", ""))</f>
        <v/>
      </c>
      <c r="AC789" s="25" t="str">
        <f>IF($O789="", "", IF('Client Report'!$AG$3="", "X", IF(Expenses!$C789='Client Report'!$AG$3, "X", "")))</f>
        <v/>
      </c>
      <c r="AD789" s="66" t="str">
        <f t="shared" si="141"/>
        <v/>
      </c>
      <c r="AE789" s="25" t="str">
        <f>IF($AD789="", "", COUNTIF($AD$11:$AD$2510, "&lt;"&amp;$AD789)+1+COUNTIF($AD$11:$AD789, $AD789)-1)</f>
        <v/>
      </c>
      <c r="AF789" s="25" t="str">
        <f t="shared" si="142"/>
        <v/>
      </c>
    </row>
    <row r="790" spans="1:32" x14ac:dyDescent="0.25">
      <c r="A790" s="21"/>
      <c r="B790" s="80"/>
      <c r="C790" s="81"/>
      <c r="D790" s="82"/>
      <c r="E790" s="83"/>
      <c r="F790" s="83"/>
      <c r="G790" s="84"/>
      <c r="H790" s="85"/>
      <c r="I790" s="21"/>
      <c r="J790" s="39" t="str">
        <f t="shared" si="132"/>
        <v/>
      </c>
      <c r="K790" s="21"/>
      <c r="O790" s="25" t="str">
        <f t="shared" si="133"/>
        <v/>
      </c>
      <c r="P790" s="25" t="str">
        <f t="shared" si="134"/>
        <v/>
      </c>
      <c r="Q790" s="25" t="str">
        <f t="shared" si="135"/>
        <v/>
      </c>
      <c r="R790" s="25" t="str">
        <f>IF(COUNTIF($Q$11:$Q790, $Q790)&gt;1, "", $Q790)</f>
        <v/>
      </c>
      <c r="S790" s="58" t="str">
        <f t="shared" si="136"/>
        <v/>
      </c>
      <c r="T790" s="61" t="str">
        <f t="shared" si="137"/>
        <v/>
      </c>
      <c r="U790" s="58" t="str">
        <f t="shared" si="138"/>
        <v/>
      </c>
      <c r="W790" s="25" t="str">
        <f>IF(OR($P790="", NOT($U790="")), "", IF(COUNTIF($P$11:$P790, $P790)&gt;1, "", "X"))</f>
        <v/>
      </c>
      <c r="X790" s="25" t="str">
        <f t="shared" si="139"/>
        <v/>
      </c>
      <c r="Z790" s="25" t="str">
        <f t="shared" si="140"/>
        <v/>
      </c>
      <c r="AB790" s="25" t="str">
        <f>IF($B790="", "", IF(AND($B790&gt;='Client Report'!$BA$3, $B790&lt;='Client Report'!$BA$4), "X", ""))</f>
        <v/>
      </c>
      <c r="AC790" s="25" t="str">
        <f>IF($O790="", "", IF('Client Report'!$AG$3="", "X", IF(Expenses!$C790='Client Report'!$AG$3, "X", "")))</f>
        <v/>
      </c>
      <c r="AD790" s="66" t="str">
        <f t="shared" si="141"/>
        <v/>
      </c>
      <c r="AE790" s="25" t="str">
        <f>IF($AD790="", "", COUNTIF($AD$11:$AD$2510, "&lt;"&amp;$AD790)+1+COUNTIF($AD$11:$AD790, $AD790)-1)</f>
        <v/>
      </c>
      <c r="AF790" s="25" t="str">
        <f t="shared" si="142"/>
        <v/>
      </c>
    </row>
    <row r="791" spans="1:32" x14ac:dyDescent="0.25">
      <c r="A791" s="21"/>
      <c r="B791" s="80"/>
      <c r="C791" s="81"/>
      <c r="D791" s="82"/>
      <c r="E791" s="83"/>
      <c r="F791" s="83"/>
      <c r="G791" s="84"/>
      <c r="H791" s="85"/>
      <c r="I791" s="21"/>
      <c r="J791" s="39" t="str">
        <f t="shared" si="132"/>
        <v/>
      </c>
      <c r="K791" s="21"/>
      <c r="O791" s="25" t="str">
        <f t="shared" si="133"/>
        <v/>
      </c>
      <c r="P791" s="25" t="str">
        <f t="shared" si="134"/>
        <v/>
      </c>
      <c r="Q791" s="25" t="str">
        <f t="shared" si="135"/>
        <v/>
      </c>
      <c r="R791" s="25" t="str">
        <f>IF(COUNTIF($Q$11:$Q791, $Q791)&gt;1, "", $Q791)</f>
        <v/>
      </c>
      <c r="S791" s="58" t="str">
        <f t="shared" si="136"/>
        <v/>
      </c>
      <c r="T791" s="61" t="str">
        <f t="shared" si="137"/>
        <v/>
      </c>
      <c r="U791" s="58" t="str">
        <f t="shared" si="138"/>
        <v/>
      </c>
      <c r="W791" s="25" t="str">
        <f>IF(OR($P791="", NOT($U791="")), "", IF(COUNTIF($P$11:$P791, $P791)&gt;1, "", "X"))</f>
        <v/>
      </c>
      <c r="X791" s="25" t="str">
        <f t="shared" si="139"/>
        <v/>
      </c>
      <c r="Z791" s="25" t="str">
        <f t="shared" si="140"/>
        <v/>
      </c>
      <c r="AB791" s="25" t="str">
        <f>IF($B791="", "", IF(AND($B791&gt;='Client Report'!$BA$3, $B791&lt;='Client Report'!$BA$4), "X", ""))</f>
        <v/>
      </c>
      <c r="AC791" s="25" t="str">
        <f>IF($O791="", "", IF('Client Report'!$AG$3="", "X", IF(Expenses!$C791='Client Report'!$AG$3, "X", "")))</f>
        <v/>
      </c>
      <c r="AD791" s="66" t="str">
        <f t="shared" si="141"/>
        <v/>
      </c>
      <c r="AE791" s="25" t="str">
        <f>IF($AD791="", "", COUNTIF($AD$11:$AD$2510, "&lt;"&amp;$AD791)+1+COUNTIF($AD$11:$AD791, $AD791)-1)</f>
        <v/>
      </c>
      <c r="AF791" s="25" t="str">
        <f t="shared" si="142"/>
        <v/>
      </c>
    </row>
    <row r="792" spans="1:32" x14ac:dyDescent="0.25">
      <c r="A792" s="21"/>
      <c r="B792" s="80"/>
      <c r="C792" s="81"/>
      <c r="D792" s="82"/>
      <c r="E792" s="83"/>
      <c r="F792" s="83"/>
      <c r="G792" s="84"/>
      <c r="H792" s="85"/>
      <c r="I792" s="21"/>
      <c r="J792" s="39" t="str">
        <f t="shared" si="132"/>
        <v/>
      </c>
      <c r="K792" s="21"/>
      <c r="O792" s="25" t="str">
        <f t="shared" si="133"/>
        <v/>
      </c>
      <c r="P792" s="25" t="str">
        <f t="shared" si="134"/>
        <v/>
      </c>
      <c r="Q792" s="25" t="str">
        <f t="shared" si="135"/>
        <v/>
      </c>
      <c r="R792" s="25" t="str">
        <f>IF(COUNTIF($Q$11:$Q792, $Q792)&gt;1, "", $Q792)</f>
        <v/>
      </c>
      <c r="S792" s="58" t="str">
        <f t="shared" si="136"/>
        <v/>
      </c>
      <c r="T792" s="61" t="str">
        <f t="shared" si="137"/>
        <v/>
      </c>
      <c r="U792" s="58" t="str">
        <f t="shared" si="138"/>
        <v/>
      </c>
      <c r="W792" s="25" t="str">
        <f>IF(OR($P792="", NOT($U792="")), "", IF(COUNTIF($P$11:$P792, $P792)&gt;1, "", "X"))</f>
        <v/>
      </c>
      <c r="X792" s="25" t="str">
        <f t="shared" si="139"/>
        <v/>
      </c>
      <c r="Z792" s="25" t="str">
        <f t="shared" si="140"/>
        <v/>
      </c>
      <c r="AB792" s="25" t="str">
        <f>IF($B792="", "", IF(AND($B792&gt;='Client Report'!$BA$3, $B792&lt;='Client Report'!$BA$4), "X", ""))</f>
        <v/>
      </c>
      <c r="AC792" s="25" t="str">
        <f>IF($O792="", "", IF('Client Report'!$AG$3="", "X", IF(Expenses!$C792='Client Report'!$AG$3, "X", "")))</f>
        <v/>
      </c>
      <c r="AD792" s="66" t="str">
        <f t="shared" si="141"/>
        <v/>
      </c>
      <c r="AE792" s="25" t="str">
        <f>IF($AD792="", "", COUNTIF($AD$11:$AD$2510, "&lt;"&amp;$AD792)+1+COUNTIF($AD$11:$AD792, $AD792)-1)</f>
        <v/>
      </c>
      <c r="AF792" s="25" t="str">
        <f t="shared" si="142"/>
        <v/>
      </c>
    </row>
    <row r="793" spans="1:32" x14ac:dyDescent="0.25">
      <c r="A793" s="21"/>
      <c r="B793" s="80"/>
      <c r="C793" s="81"/>
      <c r="D793" s="82"/>
      <c r="E793" s="83"/>
      <c r="F793" s="83"/>
      <c r="G793" s="84"/>
      <c r="H793" s="85"/>
      <c r="I793" s="21"/>
      <c r="J793" s="39" t="str">
        <f t="shared" si="132"/>
        <v/>
      </c>
      <c r="K793" s="21"/>
      <c r="O793" s="25" t="str">
        <f t="shared" si="133"/>
        <v/>
      </c>
      <c r="P793" s="25" t="str">
        <f t="shared" si="134"/>
        <v/>
      </c>
      <c r="Q793" s="25" t="str">
        <f t="shared" si="135"/>
        <v/>
      </c>
      <c r="R793" s="25" t="str">
        <f>IF(COUNTIF($Q$11:$Q793, $Q793)&gt;1, "", $Q793)</f>
        <v/>
      </c>
      <c r="S793" s="58" t="str">
        <f t="shared" si="136"/>
        <v/>
      </c>
      <c r="T793" s="61" t="str">
        <f t="shared" si="137"/>
        <v/>
      </c>
      <c r="U793" s="58" t="str">
        <f t="shared" si="138"/>
        <v/>
      </c>
      <c r="W793" s="25" t="str">
        <f>IF(OR($P793="", NOT($U793="")), "", IF(COUNTIF($P$11:$P793, $P793)&gt;1, "", "X"))</f>
        <v/>
      </c>
      <c r="X793" s="25" t="str">
        <f t="shared" si="139"/>
        <v/>
      </c>
      <c r="Z793" s="25" t="str">
        <f t="shared" si="140"/>
        <v/>
      </c>
      <c r="AB793" s="25" t="str">
        <f>IF($B793="", "", IF(AND($B793&gt;='Client Report'!$BA$3, $B793&lt;='Client Report'!$BA$4), "X", ""))</f>
        <v/>
      </c>
      <c r="AC793" s="25" t="str">
        <f>IF($O793="", "", IF('Client Report'!$AG$3="", "X", IF(Expenses!$C793='Client Report'!$AG$3, "X", "")))</f>
        <v/>
      </c>
      <c r="AD793" s="66" t="str">
        <f t="shared" si="141"/>
        <v/>
      </c>
      <c r="AE793" s="25" t="str">
        <f>IF($AD793="", "", COUNTIF($AD$11:$AD$2510, "&lt;"&amp;$AD793)+1+COUNTIF($AD$11:$AD793, $AD793)-1)</f>
        <v/>
      </c>
      <c r="AF793" s="25" t="str">
        <f t="shared" si="142"/>
        <v/>
      </c>
    </row>
    <row r="794" spans="1:32" x14ac:dyDescent="0.25">
      <c r="A794" s="21"/>
      <c r="B794" s="80"/>
      <c r="C794" s="81"/>
      <c r="D794" s="82"/>
      <c r="E794" s="83"/>
      <c r="F794" s="83"/>
      <c r="G794" s="84"/>
      <c r="H794" s="85"/>
      <c r="I794" s="21"/>
      <c r="J794" s="39" t="str">
        <f t="shared" si="132"/>
        <v/>
      </c>
      <c r="K794" s="21"/>
      <c r="O794" s="25" t="str">
        <f t="shared" si="133"/>
        <v/>
      </c>
      <c r="P794" s="25" t="str">
        <f t="shared" si="134"/>
        <v/>
      </c>
      <c r="Q794" s="25" t="str">
        <f t="shared" si="135"/>
        <v/>
      </c>
      <c r="R794" s="25" t="str">
        <f>IF(COUNTIF($Q$11:$Q794, $Q794)&gt;1, "", $Q794)</f>
        <v/>
      </c>
      <c r="S794" s="58" t="str">
        <f t="shared" si="136"/>
        <v/>
      </c>
      <c r="T794" s="61" t="str">
        <f t="shared" si="137"/>
        <v/>
      </c>
      <c r="U794" s="58" t="str">
        <f t="shared" si="138"/>
        <v/>
      </c>
      <c r="W794" s="25" t="str">
        <f>IF(OR($P794="", NOT($U794="")), "", IF(COUNTIF($P$11:$P794, $P794)&gt;1, "", "X"))</f>
        <v/>
      </c>
      <c r="X794" s="25" t="str">
        <f t="shared" si="139"/>
        <v/>
      </c>
      <c r="Z794" s="25" t="str">
        <f t="shared" si="140"/>
        <v/>
      </c>
      <c r="AB794" s="25" t="str">
        <f>IF($B794="", "", IF(AND($B794&gt;='Client Report'!$BA$3, $B794&lt;='Client Report'!$BA$4), "X", ""))</f>
        <v/>
      </c>
      <c r="AC794" s="25" t="str">
        <f>IF($O794="", "", IF('Client Report'!$AG$3="", "X", IF(Expenses!$C794='Client Report'!$AG$3, "X", "")))</f>
        <v/>
      </c>
      <c r="AD794" s="66" t="str">
        <f t="shared" si="141"/>
        <v/>
      </c>
      <c r="AE794" s="25" t="str">
        <f>IF($AD794="", "", COUNTIF($AD$11:$AD$2510, "&lt;"&amp;$AD794)+1+COUNTIF($AD$11:$AD794, $AD794)-1)</f>
        <v/>
      </c>
      <c r="AF794" s="25" t="str">
        <f t="shared" si="142"/>
        <v/>
      </c>
    </row>
    <row r="795" spans="1:32" x14ac:dyDescent="0.25">
      <c r="A795" s="21"/>
      <c r="B795" s="80"/>
      <c r="C795" s="81"/>
      <c r="D795" s="82"/>
      <c r="E795" s="83"/>
      <c r="F795" s="83"/>
      <c r="G795" s="84"/>
      <c r="H795" s="85"/>
      <c r="I795" s="21"/>
      <c r="J795" s="39" t="str">
        <f t="shared" si="132"/>
        <v/>
      </c>
      <c r="K795" s="21"/>
      <c r="O795" s="25" t="str">
        <f t="shared" si="133"/>
        <v/>
      </c>
      <c r="P795" s="25" t="str">
        <f t="shared" si="134"/>
        <v/>
      </c>
      <c r="Q795" s="25" t="str">
        <f t="shared" si="135"/>
        <v/>
      </c>
      <c r="R795" s="25" t="str">
        <f>IF(COUNTIF($Q$11:$Q795, $Q795)&gt;1, "", $Q795)</f>
        <v/>
      </c>
      <c r="S795" s="58" t="str">
        <f t="shared" si="136"/>
        <v/>
      </c>
      <c r="T795" s="61" t="str">
        <f t="shared" si="137"/>
        <v/>
      </c>
      <c r="U795" s="58" t="str">
        <f t="shared" si="138"/>
        <v/>
      </c>
      <c r="W795" s="25" t="str">
        <f>IF(OR($P795="", NOT($U795="")), "", IF(COUNTIF($P$11:$P795, $P795)&gt;1, "", "X"))</f>
        <v/>
      </c>
      <c r="X795" s="25" t="str">
        <f t="shared" si="139"/>
        <v/>
      </c>
      <c r="Z795" s="25" t="str">
        <f t="shared" si="140"/>
        <v/>
      </c>
      <c r="AB795" s="25" t="str">
        <f>IF($B795="", "", IF(AND($B795&gt;='Client Report'!$BA$3, $B795&lt;='Client Report'!$BA$4), "X", ""))</f>
        <v/>
      </c>
      <c r="AC795" s="25" t="str">
        <f>IF($O795="", "", IF('Client Report'!$AG$3="", "X", IF(Expenses!$C795='Client Report'!$AG$3, "X", "")))</f>
        <v/>
      </c>
      <c r="AD795" s="66" t="str">
        <f t="shared" si="141"/>
        <v/>
      </c>
      <c r="AE795" s="25" t="str">
        <f>IF($AD795="", "", COUNTIF($AD$11:$AD$2510, "&lt;"&amp;$AD795)+1+COUNTIF($AD$11:$AD795, $AD795)-1)</f>
        <v/>
      </c>
      <c r="AF795" s="25" t="str">
        <f t="shared" si="142"/>
        <v/>
      </c>
    </row>
    <row r="796" spans="1:32" x14ac:dyDescent="0.25">
      <c r="A796" s="21"/>
      <c r="B796" s="80"/>
      <c r="C796" s="81"/>
      <c r="D796" s="82"/>
      <c r="E796" s="83"/>
      <c r="F796" s="83"/>
      <c r="G796" s="84"/>
      <c r="H796" s="85"/>
      <c r="I796" s="21"/>
      <c r="J796" s="39" t="str">
        <f t="shared" si="132"/>
        <v/>
      </c>
      <c r="K796" s="21"/>
      <c r="O796" s="25" t="str">
        <f t="shared" si="133"/>
        <v/>
      </c>
      <c r="P796" s="25" t="str">
        <f t="shared" si="134"/>
        <v/>
      </c>
      <c r="Q796" s="25" t="str">
        <f t="shared" si="135"/>
        <v/>
      </c>
      <c r="R796" s="25" t="str">
        <f>IF(COUNTIF($Q$11:$Q796, $Q796)&gt;1, "", $Q796)</f>
        <v/>
      </c>
      <c r="S796" s="58" t="str">
        <f t="shared" si="136"/>
        <v/>
      </c>
      <c r="T796" s="61" t="str">
        <f t="shared" si="137"/>
        <v/>
      </c>
      <c r="U796" s="58" t="str">
        <f t="shared" si="138"/>
        <v/>
      </c>
      <c r="W796" s="25" t="str">
        <f>IF(OR($P796="", NOT($U796="")), "", IF(COUNTIF($P$11:$P796, $P796)&gt;1, "", "X"))</f>
        <v/>
      </c>
      <c r="X796" s="25" t="str">
        <f t="shared" si="139"/>
        <v/>
      </c>
      <c r="Z796" s="25" t="str">
        <f t="shared" si="140"/>
        <v/>
      </c>
      <c r="AB796" s="25" t="str">
        <f>IF($B796="", "", IF(AND($B796&gt;='Client Report'!$BA$3, $B796&lt;='Client Report'!$BA$4), "X", ""))</f>
        <v/>
      </c>
      <c r="AC796" s="25" t="str">
        <f>IF($O796="", "", IF('Client Report'!$AG$3="", "X", IF(Expenses!$C796='Client Report'!$AG$3, "X", "")))</f>
        <v/>
      </c>
      <c r="AD796" s="66" t="str">
        <f t="shared" si="141"/>
        <v/>
      </c>
      <c r="AE796" s="25" t="str">
        <f>IF($AD796="", "", COUNTIF($AD$11:$AD$2510, "&lt;"&amp;$AD796)+1+COUNTIF($AD$11:$AD796, $AD796)-1)</f>
        <v/>
      </c>
      <c r="AF796" s="25" t="str">
        <f t="shared" si="142"/>
        <v/>
      </c>
    </row>
    <row r="797" spans="1:32" x14ac:dyDescent="0.25">
      <c r="A797" s="21"/>
      <c r="B797" s="80"/>
      <c r="C797" s="81"/>
      <c r="D797" s="82"/>
      <c r="E797" s="83"/>
      <c r="F797" s="83"/>
      <c r="G797" s="84"/>
      <c r="H797" s="85"/>
      <c r="I797" s="21"/>
      <c r="J797" s="39" t="str">
        <f t="shared" si="132"/>
        <v/>
      </c>
      <c r="K797" s="21"/>
      <c r="O797" s="25" t="str">
        <f t="shared" si="133"/>
        <v/>
      </c>
      <c r="P797" s="25" t="str">
        <f t="shared" si="134"/>
        <v/>
      </c>
      <c r="Q797" s="25" t="str">
        <f t="shared" si="135"/>
        <v/>
      </c>
      <c r="R797" s="25" t="str">
        <f>IF(COUNTIF($Q$11:$Q797, $Q797)&gt;1, "", $Q797)</f>
        <v/>
      </c>
      <c r="S797" s="58" t="str">
        <f t="shared" si="136"/>
        <v/>
      </c>
      <c r="T797" s="61" t="str">
        <f t="shared" si="137"/>
        <v/>
      </c>
      <c r="U797" s="58" t="str">
        <f t="shared" si="138"/>
        <v/>
      </c>
      <c r="W797" s="25" t="str">
        <f>IF(OR($P797="", NOT($U797="")), "", IF(COUNTIF($P$11:$P797, $P797)&gt;1, "", "X"))</f>
        <v/>
      </c>
      <c r="X797" s="25" t="str">
        <f t="shared" si="139"/>
        <v/>
      </c>
      <c r="Z797" s="25" t="str">
        <f t="shared" si="140"/>
        <v/>
      </c>
      <c r="AB797" s="25" t="str">
        <f>IF($B797="", "", IF(AND($B797&gt;='Client Report'!$BA$3, $B797&lt;='Client Report'!$BA$4), "X", ""))</f>
        <v/>
      </c>
      <c r="AC797" s="25" t="str">
        <f>IF($O797="", "", IF('Client Report'!$AG$3="", "X", IF(Expenses!$C797='Client Report'!$AG$3, "X", "")))</f>
        <v/>
      </c>
      <c r="AD797" s="66" t="str">
        <f t="shared" si="141"/>
        <v/>
      </c>
      <c r="AE797" s="25" t="str">
        <f>IF($AD797="", "", COUNTIF($AD$11:$AD$2510, "&lt;"&amp;$AD797)+1+COUNTIF($AD$11:$AD797, $AD797)-1)</f>
        <v/>
      </c>
      <c r="AF797" s="25" t="str">
        <f t="shared" si="142"/>
        <v/>
      </c>
    </row>
    <row r="798" spans="1:32" x14ac:dyDescent="0.25">
      <c r="A798" s="21"/>
      <c r="B798" s="80"/>
      <c r="C798" s="81"/>
      <c r="D798" s="82"/>
      <c r="E798" s="83"/>
      <c r="F798" s="83"/>
      <c r="G798" s="84"/>
      <c r="H798" s="85"/>
      <c r="I798" s="21"/>
      <c r="J798" s="39" t="str">
        <f t="shared" si="132"/>
        <v/>
      </c>
      <c r="K798" s="21"/>
      <c r="O798" s="25" t="str">
        <f t="shared" si="133"/>
        <v/>
      </c>
      <c r="P798" s="25" t="str">
        <f t="shared" si="134"/>
        <v/>
      </c>
      <c r="Q798" s="25" t="str">
        <f t="shared" si="135"/>
        <v/>
      </c>
      <c r="R798" s="25" t="str">
        <f>IF(COUNTIF($Q$11:$Q798, $Q798)&gt;1, "", $Q798)</f>
        <v/>
      </c>
      <c r="S798" s="58" t="str">
        <f t="shared" si="136"/>
        <v/>
      </c>
      <c r="T798" s="61" t="str">
        <f t="shared" si="137"/>
        <v/>
      </c>
      <c r="U798" s="58" t="str">
        <f t="shared" si="138"/>
        <v/>
      </c>
      <c r="W798" s="25" t="str">
        <f>IF(OR($P798="", NOT($U798="")), "", IF(COUNTIF($P$11:$P798, $P798)&gt;1, "", "X"))</f>
        <v/>
      </c>
      <c r="X798" s="25" t="str">
        <f t="shared" si="139"/>
        <v/>
      </c>
      <c r="Z798" s="25" t="str">
        <f t="shared" si="140"/>
        <v/>
      </c>
      <c r="AB798" s="25" t="str">
        <f>IF($B798="", "", IF(AND($B798&gt;='Client Report'!$BA$3, $B798&lt;='Client Report'!$BA$4), "X", ""))</f>
        <v/>
      </c>
      <c r="AC798" s="25" t="str">
        <f>IF($O798="", "", IF('Client Report'!$AG$3="", "X", IF(Expenses!$C798='Client Report'!$AG$3, "X", "")))</f>
        <v/>
      </c>
      <c r="AD798" s="66" t="str">
        <f t="shared" si="141"/>
        <v/>
      </c>
      <c r="AE798" s="25" t="str">
        <f>IF($AD798="", "", COUNTIF($AD$11:$AD$2510, "&lt;"&amp;$AD798)+1+COUNTIF($AD$11:$AD798, $AD798)-1)</f>
        <v/>
      </c>
      <c r="AF798" s="25" t="str">
        <f t="shared" si="142"/>
        <v/>
      </c>
    </row>
    <row r="799" spans="1:32" x14ac:dyDescent="0.25">
      <c r="A799" s="21"/>
      <c r="B799" s="80"/>
      <c r="C799" s="81"/>
      <c r="D799" s="82"/>
      <c r="E799" s="83"/>
      <c r="F799" s="83"/>
      <c r="G799" s="84"/>
      <c r="H799" s="85"/>
      <c r="I799" s="21"/>
      <c r="J799" s="39" t="str">
        <f t="shared" si="132"/>
        <v/>
      </c>
      <c r="K799" s="21"/>
      <c r="O799" s="25" t="str">
        <f t="shared" si="133"/>
        <v/>
      </c>
      <c r="P799" s="25" t="str">
        <f t="shared" si="134"/>
        <v/>
      </c>
      <c r="Q799" s="25" t="str">
        <f t="shared" si="135"/>
        <v/>
      </c>
      <c r="R799" s="25" t="str">
        <f>IF(COUNTIF($Q$11:$Q799, $Q799)&gt;1, "", $Q799)</f>
        <v/>
      </c>
      <c r="S799" s="58" t="str">
        <f t="shared" si="136"/>
        <v/>
      </c>
      <c r="T799" s="61" t="str">
        <f t="shared" si="137"/>
        <v/>
      </c>
      <c r="U799" s="58" t="str">
        <f t="shared" si="138"/>
        <v/>
      </c>
      <c r="W799" s="25" t="str">
        <f>IF(OR($P799="", NOT($U799="")), "", IF(COUNTIF($P$11:$P799, $P799)&gt;1, "", "X"))</f>
        <v/>
      </c>
      <c r="X799" s="25" t="str">
        <f t="shared" si="139"/>
        <v/>
      </c>
      <c r="Z799" s="25" t="str">
        <f t="shared" si="140"/>
        <v/>
      </c>
      <c r="AB799" s="25" t="str">
        <f>IF($B799="", "", IF(AND($B799&gt;='Client Report'!$BA$3, $B799&lt;='Client Report'!$BA$4), "X", ""))</f>
        <v/>
      </c>
      <c r="AC799" s="25" t="str">
        <f>IF($O799="", "", IF('Client Report'!$AG$3="", "X", IF(Expenses!$C799='Client Report'!$AG$3, "X", "")))</f>
        <v/>
      </c>
      <c r="AD799" s="66" t="str">
        <f t="shared" si="141"/>
        <v/>
      </c>
      <c r="AE799" s="25" t="str">
        <f>IF($AD799="", "", COUNTIF($AD$11:$AD$2510, "&lt;"&amp;$AD799)+1+COUNTIF($AD$11:$AD799, $AD799)-1)</f>
        <v/>
      </c>
      <c r="AF799" s="25" t="str">
        <f t="shared" si="142"/>
        <v/>
      </c>
    </row>
    <row r="800" spans="1:32" x14ac:dyDescent="0.25">
      <c r="A800" s="21"/>
      <c r="B800" s="80"/>
      <c r="C800" s="81"/>
      <c r="D800" s="82"/>
      <c r="E800" s="83"/>
      <c r="F800" s="83"/>
      <c r="G800" s="84"/>
      <c r="H800" s="85"/>
      <c r="I800" s="21"/>
      <c r="J800" s="39" t="str">
        <f t="shared" si="132"/>
        <v/>
      </c>
      <c r="K800" s="21"/>
      <c r="O800" s="25" t="str">
        <f t="shared" si="133"/>
        <v/>
      </c>
      <c r="P800" s="25" t="str">
        <f t="shared" si="134"/>
        <v/>
      </c>
      <c r="Q800" s="25" t="str">
        <f t="shared" si="135"/>
        <v/>
      </c>
      <c r="R800" s="25" t="str">
        <f>IF(COUNTIF($Q$11:$Q800, $Q800)&gt;1, "", $Q800)</f>
        <v/>
      </c>
      <c r="S800" s="58" t="str">
        <f t="shared" si="136"/>
        <v/>
      </c>
      <c r="T800" s="61" t="str">
        <f t="shared" si="137"/>
        <v/>
      </c>
      <c r="U800" s="58" t="str">
        <f t="shared" si="138"/>
        <v/>
      </c>
      <c r="W800" s="25" t="str">
        <f>IF(OR($P800="", NOT($U800="")), "", IF(COUNTIF($P$11:$P800, $P800)&gt;1, "", "X"))</f>
        <v/>
      </c>
      <c r="X800" s="25" t="str">
        <f t="shared" si="139"/>
        <v/>
      </c>
      <c r="Z800" s="25" t="str">
        <f t="shared" si="140"/>
        <v/>
      </c>
      <c r="AB800" s="25" t="str">
        <f>IF($B800="", "", IF(AND($B800&gt;='Client Report'!$BA$3, $B800&lt;='Client Report'!$BA$4), "X", ""))</f>
        <v/>
      </c>
      <c r="AC800" s="25" t="str">
        <f>IF($O800="", "", IF('Client Report'!$AG$3="", "X", IF(Expenses!$C800='Client Report'!$AG$3, "X", "")))</f>
        <v/>
      </c>
      <c r="AD800" s="66" t="str">
        <f t="shared" si="141"/>
        <v/>
      </c>
      <c r="AE800" s="25" t="str">
        <f>IF($AD800="", "", COUNTIF($AD$11:$AD$2510, "&lt;"&amp;$AD800)+1+COUNTIF($AD$11:$AD800, $AD800)-1)</f>
        <v/>
      </c>
      <c r="AF800" s="25" t="str">
        <f t="shared" si="142"/>
        <v/>
      </c>
    </row>
    <row r="801" spans="1:32" x14ac:dyDescent="0.25">
      <c r="A801" s="21"/>
      <c r="B801" s="80"/>
      <c r="C801" s="81"/>
      <c r="D801" s="82"/>
      <c r="E801" s="83"/>
      <c r="F801" s="83"/>
      <c r="G801" s="84"/>
      <c r="H801" s="85"/>
      <c r="I801" s="21"/>
      <c r="J801" s="39" t="str">
        <f t="shared" si="132"/>
        <v/>
      </c>
      <c r="K801" s="21"/>
      <c r="O801" s="25" t="str">
        <f t="shared" si="133"/>
        <v/>
      </c>
      <c r="P801" s="25" t="str">
        <f t="shared" si="134"/>
        <v/>
      </c>
      <c r="Q801" s="25" t="str">
        <f t="shared" si="135"/>
        <v/>
      </c>
      <c r="R801" s="25" t="str">
        <f>IF(COUNTIF($Q$11:$Q801, $Q801)&gt;1, "", $Q801)</f>
        <v/>
      </c>
      <c r="S801" s="58" t="str">
        <f t="shared" si="136"/>
        <v/>
      </c>
      <c r="T801" s="61" t="str">
        <f t="shared" si="137"/>
        <v/>
      </c>
      <c r="U801" s="58" t="str">
        <f t="shared" si="138"/>
        <v/>
      </c>
      <c r="W801" s="25" t="str">
        <f>IF(OR($P801="", NOT($U801="")), "", IF(COUNTIF($P$11:$P801, $P801)&gt;1, "", "X"))</f>
        <v/>
      </c>
      <c r="X801" s="25" t="str">
        <f t="shared" si="139"/>
        <v/>
      </c>
      <c r="Z801" s="25" t="str">
        <f t="shared" si="140"/>
        <v/>
      </c>
      <c r="AB801" s="25" t="str">
        <f>IF($B801="", "", IF(AND($B801&gt;='Client Report'!$BA$3, $B801&lt;='Client Report'!$BA$4), "X", ""))</f>
        <v/>
      </c>
      <c r="AC801" s="25" t="str">
        <f>IF($O801="", "", IF('Client Report'!$AG$3="", "X", IF(Expenses!$C801='Client Report'!$AG$3, "X", "")))</f>
        <v/>
      </c>
      <c r="AD801" s="66" t="str">
        <f t="shared" si="141"/>
        <v/>
      </c>
      <c r="AE801" s="25" t="str">
        <f>IF($AD801="", "", COUNTIF($AD$11:$AD$2510, "&lt;"&amp;$AD801)+1+COUNTIF($AD$11:$AD801, $AD801)-1)</f>
        <v/>
      </c>
      <c r="AF801" s="25" t="str">
        <f t="shared" si="142"/>
        <v/>
      </c>
    </row>
    <row r="802" spans="1:32" x14ac:dyDescent="0.25">
      <c r="A802" s="21"/>
      <c r="B802" s="80"/>
      <c r="C802" s="81"/>
      <c r="D802" s="82"/>
      <c r="E802" s="83"/>
      <c r="F802" s="83"/>
      <c r="G802" s="84"/>
      <c r="H802" s="85"/>
      <c r="I802" s="21"/>
      <c r="J802" s="39" t="str">
        <f t="shared" si="132"/>
        <v/>
      </c>
      <c r="K802" s="21"/>
      <c r="O802" s="25" t="str">
        <f t="shared" si="133"/>
        <v/>
      </c>
      <c r="P802" s="25" t="str">
        <f t="shared" si="134"/>
        <v/>
      </c>
      <c r="Q802" s="25" t="str">
        <f t="shared" si="135"/>
        <v/>
      </c>
      <c r="R802" s="25" t="str">
        <f>IF(COUNTIF($Q$11:$Q802, $Q802)&gt;1, "", $Q802)</f>
        <v/>
      </c>
      <c r="S802" s="58" t="str">
        <f t="shared" si="136"/>
        <v/>
      </c>
      <c r="T802" s="61" t="str">
        <f t="shared" si="137"/>
        <v/>
      </c>
      <c r="U802" s="58" t="str">
        <f t="shared" si="138"/>
        <v/>
      </c>
      <c r="W802" s="25" t="str">
        <f>IF(OR($P802="", NOT($U802="")), "", IF(COUNTIF($P$11:$P802, $P802)&gt;1, "", "X"))</f>
        <v/>
      </c>
      <c r="X802" s="25" t="str">
        <f t="shared" si="139"/>
        <v/>
      </c>
      <c r="Z802" s="25" t="str">
        <f t="shared" si="140"/>
        <v/>
      </c>
      <c r="AB802" s="25" t="str">
        <f>IF($B802="", "", IF(AND($B802&gt;='Client Report'!$BA$3, $B802&lt;='Client Report'!$BA$4), "X", ""))</f>
        <v/>
      </c>
      <c r="AC802" s="25" t="str">
        <f>IF($O802="", "", IF('Client Report'!$AG$3="", "X", IF(Expenses!$C802='Client Report'!$AG$3, "X", "")))</f>
        <v/>
      </c>
      <c r="AD802" s="66" t="str">
        <f t="shared" si="141"/>
        <v/>
      </c>
      <c r="AE802" s="25" t="str">
        <f>IF($AD802="", "", COUNTIF($AD$11:$AD$2510, "&lt;"&amp;$AD802)+1+COUNTIF($AD$11:$AD802, $AD802)-1)</f>
        <v/>
      </c>
      <c r="AF802" s="25" t="str">
        <f t="shared" si="142"/>
        <v/>
      </c>
    </row>
    <row r="803" spans="1:32" x14ac:dyDescent="0.25">
      <c r="A803" s="21"/>
      <c r="B803" s="80"/>
      <c r="C803" s="81"/>
      <c r="D803" s="82"/>
      <c r="E803" s="83"/>
      <c r="F803" s="83"/>
      <c r="G803" s="84"/>
      <c r="H803" s="85"/>
      <c r="I803" s="21"/>
      <c r="J803" s="39" t="str">
        <f t="shared" si="132"/>
        <v/>
      </c>
      <c r="K803" s="21"/>
      <c r="O803" s="25" t="str">
        <f t="shared" si="133"/>
        <v/>
      </c>
      <c r="P803" s="25" t="str">
        <f t="shared" si="134"/>
        <v/>
      </c>
      <c r="Q803" s="25" t="str">
        <f t="shared" si="135"/>
        <v/>
      </c>
      <c r="R803" s="25" t="str">
        <f>IF(COUNTIF($Q$11:$Q803, $Q803)&gt;1, "", $Q803)</f>
        <v/>
      </c>
      <c r="S803" s="58" t="str">
        <f t="shared" si="136"/>
        <v/>
      </c>
      <c r="T803" s="61" t="str">
        <f t="shared" si="137"/>
        <v/>
      </c>
      <c r="U803" s="58" t="str">
        <f t="shared" si="138"/>
        <v/>
      </c>
      <c r="W803" s="25" t="str">
        <f>IF(OR($P803="", NOT($U803="")), "", IF(COUNTIF($P$11:$P803, $P803)&gt;1, "", "X"))</f>
        <v/>
      </c>
      <c r="X803" s="25" t="str">
        <f t="shared" si="139"/>
        <v/>
      </c>
      <c r="Z803" s="25" t="str">
        <f t="shared" si="140"/>
        <v/>
      </c>
      <c r="AB803" s="25" t="str">
        <f>IF($B803="", "", IF(AND($B803&gt;='Client Report'!$BA$3, $B803&lt;='Client Report'!$BA$4), "X", ""))</f>
        <v/>
      </c>
      <c r="AC803" s="25" t="str">
        <f>IF($O803="", "", IF('Client Report'!$AG$3="", "X", IF(Expenses!$C803='Client Report'!$AG$3, "X", "")))</f>
        <v/>
      </c>
      <c r="AD803" s="66" t="str">
        <f t="shared" si="141"/>
        <v/>
      </c>
      <c r="AE803" s="25" t="str">
        <f>IF($AD803="", "", COUNTIF($AD$11:$AD$2510, "&lt;"&amp;$AD803)+1+COUNTIF($AD$11:$AD803, $AD803)-1)</f>
        <v/>
      </c>
      <c r="AF803" s="25" t="str">
        <f t="shared" si="142"/>
        <v/>
      </c>
    </row>
    <row r="804" spans="1:32" x14ac:dyDescent="0.25">
      <c r="A804" s="21"/>
      <c r="B804" s="80"/>
      <c r="C804" s="81"/>
      <c r="D804" s="82"/>
      <c r="E804" s="83"/>
      <c r="F804" s="83"/>
      <c r="G804" s="84"/>
      <c r="H804" s="85"/>
      <c r="I804" s="21"/>
      <c r="J804" s="39" t="str">
        <f t="shared" si="132"/>
        <v/>
      </c>
      <c r="K804" s="21"/>
      <c r="O804" s="25" t="str">
        <f t="shared" si="133"/>
        <v/>
      </c>
      <c r="P804" s="25" t="str">
        <f t="shared" si="134"/>
        <v/>
      </c>
      <c r="Q804" s="25" t="str">
        <f t="shared" si="135"/>
        <v/>
      </c>
      <c r="R804" s="25" t="str">
        <f>IF(COUNTIF($Q$11:$Q804, $Q804)&gt;1, "", $Q804)</f>
        <v/>
      </c>
      <c r="S804" s="58" t="str">
        <f t="shared" si="136"/>
        <v/>
      </c>
      <c r="T804" s="61" t="str">
        <f t="shared" si="137"/>
        <v/>
      </c>
      <c r="U804" s="58" t="str">
        <f t="shared" si="138"/>
        <v/>
      </c>
      <c r="W804" s="25" t="str">
        <f>IF(OR($P804="", NOT($U804="")), "", IF(COUNTIF($P$11:$P804, $P804)&gt;1, "", "X"))</f>
        <v/>
      </c>
      <c r="X804" s="25" t="str">
        <f t="shared" si="139"/>
        <v/>
      </c>
      <c r="Z804" s="25" t="str">
        <f t="shared" si="140"/>
        <v/>
      </c>
      <c r="AB804" s="25" t="str">
        <f>IF($B804="", "", IF(AND($B804&gt;='Client Report'!$BA$3, $B804&lt;='Client Report'!$BA$4), "X", ""))</f>
        <v/>
      </c>
      <c r="AC804" s="25" t="str">
        <f>IF($O804="", "", IF('Client Report'!$AG$3="", "X", IF(Expenses!$C804='Client Report'!$AG$3, "X", "")))</f>
        <v/>
      </c>
      <c r="AD804" s="66" t="str">
        <f t="shared" si="141"/>
        <v/>
      </c>
      <c r="AE804" s="25" t="str">
        <f>IF($AD804="", "", COUNTIF($AD$11:$AD$2510, "&lt;"&amp;$AD804)+1+COUNTIF($AD$11:$AD804, $AD804)-1)</f>
        <v/>
      </c>
      <c r="AF804" s="25" t="str">
        <f t="shared" si="142"/>
        <v/>
      </c>
    </row>
    <row r="805" spans="1:32" x14ac:dyDescent="0.25">
      <c r="A805" s="21"/>
      <c r="B805" s="80"/>
      <c r="C805" s="81"/>
      <c r="D805" s="82"/>
      <c r="E805" s="83"/>
      <c r="F805" s="83"/>
      <c r="G805" s="84"/>
      <c r="H805" s="85"/>
      <c r="I805" s="21"/>
      <c r="J805" s="39" t="str">
        <f t="shared" si="132"/>
        <v/>
      </c>
      <c r="K805" s="21"/>
      <c r="O805" s="25" t="str">
        <f t="shared" si="133"/>
        <v/>
      </c>
      <c r="P805" s="25" t="str">
        <f t="shared" si="134"/>
        <v/>
      </c>
      <c r="Q805" s="25" t="str">
        <f t="shared" si="135"/>
        <v/>
      </c>
      <c r="R805" s="25" t="str">
        <f>IF(COUNTIF($Q$11:$Q805, $Q805)&gt;1, "", $Q805)</f>
        <v/>
      </c>
      <c r="S805" s="58" t="str">
        <f t="shared" si="136"/>
        <v/>
      </c>
      <c r="T805" s="61" t="str">
        <f t="shared" si="137"/>
        <v/>
      </c>
      <c r="U805" s="58" t="str">
        <f t="shared" si="138"/>
        <v/>
      </c>
      <c r="W805" s="25" t="str">
        <f>IF(OR($P805="", NOT($U805="")), "", IF(COUNTIF($P$11:$P805, $P805)&gt;1, "", "X"))</f>
        <v/>
      </c>
      <c r="X805" s="25" t="str">
        <f t="shared" si="139"/>
        <v/>
      </c>
      <c r="Z805" s="25" t="str">
        <f t="shared" si="140"/>
        <v/>
      </c>
      <c r="AB805" s="25" t="str">
        <f>IF($B805="", "", IF(AND($B805&gt;='Client Report'!$BA$3, $B805&lt;='Client Report'!$BA$4), "X", ""))</f>
        <v/>
      </c>
      <c r="AC805" s="25" t="str">
        <f>IF($O805="", "", IF('Client Report'!$AG$3="", "X", IF(Expenses!$C805='Client Report'!$AG$3, "X", "")))</f>
        <v/>
      </c>
      <c r="AD805" s="66" t="str">
        <f t="shared" si="141"/>
        <v/>
      </c>
      <c r="AE805" s="25" t="str">
        <f>IF($AD805="", "", COUNTIF($AD$11:$AD$2510, "&lt;"&amp;$AD805)+1+COUNTIF($AD$11:$AD805, $AD805)-1)</f>
        <v/>
      </c>
      <c r="AF805" s="25" t="str">
        <f t="shared" si="142"/>
        <v/>
      </c>
    </row>
    <row r="806" spans="1:32" x14ac:dyDescent="0.25">
      <c r="A806" s="21"/>
      <c r="B806" s="80"/>
      <c r="C806" s="81"/>
      <c r="D806" s="82"/>
      <c r="E806" s="83"/>
      <c r="F806" s="83"/>
      <c r="G806" s="84"/>
      <c r="H806" s="85"/>
      <c r="I806" s="21"/>
      <c r="J806" s="39" t="str">
        <f t="shared" si="132"/>
        <v/>
      </c>
      <c r="K806" s="21"/>
      <c r="O806" s="25" t="str">
        <f t="shared" si="133"/>
        <v/>
      </c>
      <c r="P806" s="25" t="str">
        <f t="shared" si="134"/>
        <v/>
      </c>
      <c r="Q806" s="25" t="str">
        <f t="shared" si="135"/>
        <v/>
      </c>
      <c r="R806" s="25" t="str">
        <f>IF(COUNTIF($Q$11:$Q806, $Q806)&gt;1, "", $Q806)</f>
        <v/>
      </c>
      <c r="S806" s="58" t="str">
        <f t="shared" si="136"/>
        <v/>
      </c>
      <c r="T806" s="61" t="str">
        <f t="shared" si="137"/>
        <v/>
      </c>
      <c r="U806" s="58" t="str">
        <f t="shared" si="138"/>
        <v/>
      </c>
      <c r="W806" s="25" t="str">
        <f>IF(OR($P806="", NOT($U806="")), "", IF(COUNTIF($P$11:$P806, $P806)&gt;1, "", "X"))</f>
        <v/>
      </c>
      <c r="X806" s="25" t="str">
        <f t="shared" si="139"/>
        <v/>
      </c>
      <c r="Z806" s="25" t="str">
        <f t="shared" si="140"/>
        <v/>
      </c>
      <c r="AB806" s="25" t="str">
        <f>IF($B806="", "", IF(AND($B806&gt;='Client Report'!$BA$3, $B806&lt;='Client Report'!$BA$4), "X", ""))</f>
        <v/>
      </c>
      <c r="AC806" s="25" t="str">
        <f>IF($O806="", "", IF('Client Report'!$AG$3="", "X", IF(Expenses!$C806='Client Report'!$AG$3, "X", "")))</f>
        <v/>
      </c>
      <c r="AD806" s="66" t="str">
        <f t="shared" si="141"/>
        <v/>
      </c>
      <c r="AE806" s="25" t="str">
        <f>IF($AD806="", "", COUNTIF($AD$11:$AD$2510, "&lt;"&amp;$AD806)+1+COUNTIF($AD$11:$AD806, $AD806)-1)</f>
        <v/>
      </c>
      <c r="AF806" s="25" t="str">
        <f t="shared" si="142"/>
        <v/>
      </c>
    </row>
    <row r="807" spans="1:32" x14ac:dyDescent="0.25">
      <c r="A807" s="21"/>
      <c r="B807" s="80"/>
      <c r="C807" s="81"/>
      <c r="D807" s="82"/>
      <c r="E807" s="83"/>
      <c r="F807" s="83"/>
      <c r="G807" s="84"/>
      <c r="H807" s="85"/>
      <c r="I807" s="21"/>
      <c r="J807" s="39" t="str">
        <f t="shared" si="132"/>
        <v/>
      </c>
      <c r="K807" s="21"/>
      <c r="O807" s="25" t="str">
        <f t="shared" si="133"/>
        <v/>
      </c>
      <c r="P807" s="25" t="str">
        <f t="shared" si="134"/>
        <v/>
      </c>
      <c r="Q807" s="25" t="str">
        <f t="shared" si="135"/>
        <v/>
      </c>
      <c r="R807" s="25" t="str">
        <f>IF(COUNTIF($Q$11:$Q807, $Q807)&gt;1, "", $Q807)</f>
        <v/>
      </c>
      <c r="S807" s="58" t="str">
        <f t="shared" si="136"/>
        <v/>
      </c>
      <c r="T807" s="61" t="str">
        <f t="shared" si="137"/>
        <v/>
      </c>
      <c r="U807" s="58" t="str">
        <f t="shared" si="138"/>
        <v/>
      </c>
      <c r="W807" s="25" t="str">
        <f>IF(OR($P807="", NOT($U807="")), "", IF(COUNTIF($P$11:$P807, $P807)&gt;1, "", "X"))</f>
        <v/>
      </c>
      <c r="X807" s="25" t="str">
        <f t="shared" si="139"/>
        <v/>
      </c>
      <c r="Z807" s="25" t="str">
        <f t="shared" si="140"/>
        <v/>
      </c>
      <c r="AB807" s="25" t="str">
        <f>IF($B807="", "", IF(AND($B807&gt;='Client Report'!$BA$3, $B807&lt;='Client Report'!$BA$4), "X", ""))</f>
        <v/>
      </c>
      <c r="AC807" s="25" t="str">
        <f>IF($O807="", "", IF('Client Report'!$AG$3="", "X", IF(Expenses!$C807='Client Report'!$AG$3, "X", "")))</f>
        <v/>
      </c>
      <c r="AD807" s="66" t="str">
        <f t="shared" si="141"/>
        <v/>
      </c>
      <c r="AE807" s="25" t="str">
        <f>IF($AD807="", "", COUNTIF($AD$11:$AD$2510, "&lt;"&amp;$AD807)+1+COUNTIF($AD$11:$AD807, $AD807)-1)</f>
        <v/>
      </c>
      <c r="AF807" s="25" t="str">
        <f t="shared" si="142"/>
        <v/>
      </c>
    </row>
    <row r="808" spans="1:32" x14ac:dyDescent="0.25">
      <c r="A808" s="21"/>
      <c r="B808" s="80"/>
      <c r="C808" s="81"/>
      <c r="D808" s="82"/>
      <c r="E808" s="83"/>
      <c r="F808" s="83"/>
      <c r="G808" s="84"/>
      <c r="H808" s="85"/>
      <c r="I808" s="21"/>
      <c r="J808" s="39" t="str">
        <f t="shared" si="132"/>
        <v/>
      </c>
      <c r="K808" s="21"/>
      <c r="O808" s="25" t="str">
        <f t="shared" si="133"/>
        <v/>
      </c>
      <c r="P808" s="25" t="str">
        <f t="shared" si="134"/>
        <v/>
      </c>
      <c r="Q808" s="25" t="str">
        <f t="shared" si="135"/>
        <v/>
      </c>
      <c r="R808" s="25" t="str">
        <f>IF(COUNTIF($Q$11:$Q808, $Q808)&gt;1, "", $Q808)</f>
        <v/>
      </c>
      <c r="S808" s="58" t="str">
        <f t="shared" si="136"/>
        <v/>
      </c>
      <c r="T808" s="61" t="str">
        <f t="shared" si="137"/>
        <v/>
      </c>
      <c r="U808" s="58" t="str">
        <f t="shared" si="138"/>
        <v/>
      </c>
      <c r="W808" s="25" t="str">
        <f>IF(OR($P808="", NOT($U808="")), "", IF(COUNTIF($P$11:$P808, $P808)&gt;1, "", "X"))</f>
        <v/>
      </c>
      <c r="X808" s="25" t="str">
        <f t="shared" si="139"/>
        <v/>
      </c>
      <c r="Z808" s="25" t="str">
        <f t="shared" si="140"/>
        <v/>
      </c>
      <c r="AB808" s="25" t="str">
        <f>IF($B808="", "", IF(AND($B808&gt;='Client Report'!$BA$3, $B808&lt;='Client Report'!$BA$4), "X", ""))</f>
        <v/>
      </c>
      <c r="AC808" s="25" t="str">
        <f>IF($O808="", "", IF('Client Report'!$AG$3="", "X", IF(Expenses!$C808='Client Report'!$AG$3, "X", "")))</f>
        <v/>
      </c>
      <c r="AD808" s="66" t="str">
        <f t="shared" si="141"/>
        <v/>
      </c>
      <c r="AE808" s="25" t="str">
        <f>IF($AD808="", "", COUNTIF($AD$11:$AD$2510, "&lt;"&amp;$AD808)+1+COUNTIF($AD$11:$AD808, $AD808)-1)</f>
        <v/>
      </c>
      <c r="AF808" s="25" t="str">
        <f t="shared" si="142"/>
        <v/>
      </c>
    </row>
    <row r="809" spans="1:32" x14ac:dyDescent="0.25">
      <c r="A809" s="21"/>
      <c r="B809" s="80"/>
      <c r="C809" s="81"/>
      <c r="D809" s="82"/>
      <c r="E809" s="83"/>
      <c r="F809" s="83"/>
      <c r="G809" s="84"/>
      <c r="H809" s="85"/>
      <c r="I809" s="21"/>
      <c r="J809" s="39" t="str">
        <f t="shared" si="132"/>
        <v/>
      </c>
      <c r="K809" s="21"/>
      <c r="O809" s="25" t="str">
        <f t="shared" si="133"/>
        <v/>
      </c>
      <c r="P809" s="25" t="str">
        <f t="shared" si="134"/>
        <v/>
      </c>
      <c r="Q809" s="25" t="str">
        <f t="shared" si="135"/>
        <v/>
      </c>
      <c r="R809" s="25" t="str">
        <f>IF(COUNTIF($Q$11:$Q809, $Q809)&gt;1, "", $Q809)</f>
        <v/>
      </c>
      <c r="S809" s="58" t="str">
        <f t="shared" si="136"/>
        <v/>
      </c>
      <c r="T809" s="61" t="str">
        <f t="shared" si="137"/>
        <v/>
      </c>
      <c r="U809" s="58" t="str">
        <f t="shared" si="138"/>
        <v/>
      </c>
      <c r="W809" s="25" t="str">
        <f>IF(OR($P809="", NOT($U809="")), "", IF(COUNTIF($P$11:$P809, $P809)&gt;1, "", "X"))</f>
        <v/>
      </c>
      <c r="X809" s="25" t="str">
        <f t="shared" si="139"/>
        <v/>
      </c>
      <c r="Z809" s="25" t="str">
        <f t="shared" si="140"/>
        <v/>
      </c>
      <c r="AB809" s="25" t="str">
        <f>IF($B809="", "", IF(AND($B809&gt;='Client Report'!$BA$3, $B809&lt;='Client Report'!$BA$4), "X", ""))</f>
        <v/>
      </c>
      <c r="AC809" s="25" t="str">
        <f>IF($O809="", "", IF('Client Report'!$AG$3="", "X", IF(Expenses!$C809='Client Report'!$AG$3, "X", "")))</f>
        <v/>
      </c>
      <c r="AD809" s="66" t="str">
        <f t="shared" si="141"/>
        <v/>
      </c>
      <c r="AE809" s="25" t="str">
        <f>IF($AD809="", "", COUNTIF($AD$11:$AD$2510, "&lt;"&amp;$AD809)+1+COUNTIF($AD$11:$AD809, $AD809)-1)</f>
        <v/>
      </c>
      <c r="AF809" s="25" t="str">
        <f t="shared" si="142"/>
        <v/>
      </c>
    </row>
    <row r="810" spans="1:32" x14ac:dyDescent="0.25">
      <c r="A810" s="21"/>
      <c r="B810" s="80"/>
      <c r="C810" s="81"/>
      <c r="D810" s="82"/>
      <c r="E810" s="83"/>
      <c r="F810" s="83"/>
      <c r="G810" s="84"/>
      <c r="H810" s="85"/>
      <c r="I810" s="21"/>
      <c r="J810" s="39" t="str">
        <f t="shared" si="132"/>
        <v/>
      </c>
      <c r="K810" s="21"/>
      <c r="O810" s="25" t="str">
        <f t="shared" si="133"/>
        <v/>
      </c>
      <c r="P810" s="25" t="str">
        <f t="shared" si="134"/>
        <v/>
      </c>
      <c r="Q810" s="25" t="str">
        <f t="shared" si="135"/>
        <v/>
      </c>
      <c r="R810" s="25" t="str">
        <f>IF(COUNTIF($Q$11:$Q810, $Q810)&gt;1, "", $Q810)</f>
        <v/>
      </c>
      <c r="S810" s="58" t="str">
        <f t="shared" si="136"/>
        <v/>
      </c>
      <c r="T810" s="61" t="str">
        <f t="shared" si="137"/>
        <v/>
      </c>
      <c r="U810" s="58" t="str">
        <f t="shared" si="138"/>
        <v/>
      </c>
      <c r="W810" s="25" t="str">
        <f>IF(OR($P810="", NOT($U810="")), "", IF(COUNTIF($P$11:$P810, $P810)&gt;1, "", "X"))</f>
        <v/>
      </c>
      <c r="X810" s="25" t="str">
        <f t="shared" si="139"/>
        <v/>
      </c>
      <c r="Z810" s="25" t="str">
        <f t="shared" si="140"/>
        <v/>
      </c>
      <c r="AB810" s="25" t="str">
        <f>IF($B810="", "", IF(AND($B810&gt;='Client Report'!$BA$3, $B810&lt;='Client Report'!$BA$4), "X", ""))</f>
        <v/>
      </c>
      <c r="AC810" s="25" t="str">
        <f>IF($O810="", "", IF('Client Report'!$AG$3="", "X", IF(Expenses!$C810='Client Report'!$AG$3, "X", "")))</f>
        <v/>
      </c>
      <c r="AD810" s="66" t="str">
        <f t="shared" si="141"/>
        <v/>
      </c>
      <c r="AE810" s="25" t="str">
        <f>IF($AD810="", "", COUNTIF($AD$11:$AD$2510, "&lt;"&amp;$AD810)+1+COUNTIF($AD$11:$AD810, $AD810)-1)</f>
        <v/>
      </c>
      <c r="AF810" s="25" t="str">
        <f t="shared" si="142"/>
        <v/>
      </c>
    </row>
    <row r="811" spans="1:32" x14ac:dyDescent="0.25">
      <c r="A811" s="21"/>
      <c r="B811" s="80"/>
      <c r="C811" s="81"/>
      <c r="D811" s="82"/>
      <c r="E811" s="83"/>
      <c r="F811" s="83"/>
      <c r="G811" s="84"/>
      <c r="H811" s="85"/>
      <c r="I811" s="21"/>
      <c r="J811" s="39" t="str">
        <f t="shared" si="132"/>
        <v/>
      </c>
      <c r="K811" s="21"/>
      <c r="O811" s="25" t="str">
        <f t="shared" si="133"/>
        <v/>
      </c>
      <c r="P811" s="25" t="str">
        <f t="shared" si="134"/>
        <v/>
      </c>
      <c r="Q811" s="25" t="str">
        <f t="shared" si="135"/>
        <v/>
      </c>
      <c r="R811" s="25" t="str">
        <f>IF(COUNTIF($Q$11:$Q811, $Q811)&gt;1, "", $Q811)</f>
        <v/>
      </c>
      <c r="S811" s="58" t="str">
        <f t="shared" si="136"/>
        <v/>
      </c>
      <c r="T811" s="61" t="str">
        <f t="shared" si="137"/>
        <v/>
      </c>
      <c r="U811" s="58" t="str">
        <f t="shared" si="138"/>
        <v/>
      </c>
      <c r="W811" s="25" t="str">
        <f>IF(OR($P811="", NOT($U811="")), "", IF(COUNTIF($P$11:$P811, $P811)&gt;1, "", "X"))</f>
        <v/>
      </c>
      <c r="X811" s="25" t="str">
        <f t="shared" si="139"/>
        <v/>
      </c>
      <c r="Z811" s="25" t="str">
        <f t="shared" si="140"/>
        <v/>
      </c>
      <c r="AB811" s="25" t="str">
        <f>IF($B811="", "", IF(AND($B811&gt;='Client Report'!$BA$3, $B811&lt;='Client Report'!$BA$4), "X", ""))</f>
        <v/>
      </c>
      <c r="AC811" s="25" t="str">
        <f>IF($O811="", "", IF('Client Report'!$AG$3="", "X", IF(Expenses!$C811='Client Report'!$AG$3, "X", "")))</f>
        <v/>
      </c>
      <c r="AD811" s="66" t="str">
        <f t="shared" si="141"/>
        <v/>
      </c>
      <c r="AE811" s="25" t="str">
        <f>IF($AD811="", "", COUNTIF($AD$11:$AD$2510, "&lt;"&amp;$AD811)+1+COUNTIF($AD$11:$AD811, $AD811)-1)</f>
        <v/>
      </c>
      <c r="AF811" s="25" t="str">
        <f t="shared" si="142"/>
        <v/>
      </c>
    </row>
    <row r="812" spans="1:32" x14ac:dyDescent="0.25">
      <c r="A812" s="21"/>
      <c r="B812" s="80"/>
      <c r="C812" s="81"/>
      <c r="D812" s="82"/>
      <c r="E812" s="83"/>
      <c r="F812" s="83"/>
      <c r="G812" s="84"/>
      <c r="H812" s="85"/>
      <c r="I812" s="21"/>
      <c r="J812" s="39" t="str">
        <f t="shared" si="132"/>
        <v/>
      </c>
      <c r="K812" s="21"/>
      <c r="O812" s="25" t="str">
        <f t="shared" si="133"/>
        <v/>
      </c>
      <c r="P812" s="25" t="str">
        <f t="shared" si="134"/>
        <v/>
      </c>
      <c r="Q812" s="25" t="str">
        <f t="shared" si="135"/>
        <v/>
      </c>
      <c r="R812" s="25" t="str">
        <f>IF(COUNTIF($Q$11:$Q812, $Q812)&gt;1, "", $Q812)</f>
        <v/>
      </c>
      <c r="S812" s="58" t="str">
        <f t="shared" si="136"/>
        <v/>
      </c>
      <c r="T812" s="61" t="str">
        <f t="shared" si="137"/>
        <v/>
      </c>
      <c r="U812" s="58" t="str">
        <f t="shared" si="138"/>
        <v/>
      </c>
      <c r="W812" s="25" t="str">
        <f>IF(OR($P812="", NOT($U812="")), "", IF(COUNTIF($P$11:$P812, $P812)&gt;1, "", "X"))</f>
        <v/>
      </c>
      <c r="X812" s="25" t="str">
        <f t="shared" si="139"/>
        <v/>
      </c>
      <c r="Z812" s="25" t="str">
        <f t="shared" si="140"/>
        <v/>
      </c>
      <c r="AB812" s="25" t="str">
        <f>IF($B812="", "", IF(AND($B812&gt;='Client Report'!$BA$3, $B812&lt;='Client Report'!$BA$4), "X", ""))</f>
        <v/>
      </c>
      <c r="AC812" s="25" t="str">
        <f>IF($O812="", "", IF('Client Report'!$AG$3="", "X", IF(Expenses!$C812='Client Report'!$AG$3, "X", "")))</f>
        <v/>
      </c>
      <c r="AD812" s="66" t="str">
        <f t="shared" si="141"/>
        <v/>
      </c>
      <c r="AE812" s="25" t="str">
        <f>IF($AD812="", "", COUNTIF($AD$11:$AD$2510, "&lt;"&amp;$AD812)+1+COUNTIF($AD$11:$AD812, $AD812)-1)</f>
        <v/>
      </c>
      <c r="AF812" s="25" t="str">
        <f t="shared" si="142"/>
        <v/>
      </c>
    </row>
    <row r="813" spans="1:32" x14ac:dyDescent="0.25">
      <c r="A813" s="21"/>
      <c r="B813" s="80"/>
      <c r="C813" s="81"/>
      <c r="D813" s="82"/>
      <c r="E813" s="83"/>
      <c r="F813" s="83"/>
      <c r="G813" s="84"/>
      <c r="H813" s="85"/>
      <c r="I813" s="21"/>
      <c r="J813" s="39" t="str">
        <f t="shared" si="132"/>
        <v/>
      </c>
      <c r="K813" s="21"/>
      <c r="O813" s="25" t="str">
        <f t="shared" si="133"/>
        <v/>
      </c>
      <c r="P813" s="25" t="str">
        <f t="shared" si="134"/>
        <v/>
      </c>
      <c r="Q813" s="25" t="str">
        <f t="shared" si="135"/>
        <v/>
      </c>
      <c r="R813" s="25" t="str">
        <f>IF(COUNTIF($Q$11:$Q813, $Q813)&gt;1, "", $Q813)</f>
        <v/>
      </c>
      <c r="S813" s="58" t="str">
        <f t="shared" si="136"/>
        <v/>
      </c>
      <c r="T813" s="61" t="str">
        <f t="shared" si="137"/>
        <v/>
      </c>
      <c r="U813" s="58" t="str">
        <f t="shared" si="138"/>
        <v/>
      </c>
      <c r="W813" s="25" t="str">
        <f>IF(OR($P813="", NOT($U813="")), "", IF(COUNTIF($P$11:$P813, $P813)&gt;1, "", "X"))</f>
        <v/>
      </c>
      <c r="X813" s="25" t="str">
        <f t="shared" si="139"/>
        <v/>
      </c>
      <c r="Z813" s="25" t="str">
        <f t="shared" si="140"/>
        <v/>
      </c>
      <c r="AB813" s="25" t="str">
        <f>IF($B813="", "", IF(AND($B813&gt;='Client Report'!$BA$3, $B813&lt;='Client Report'!$BA$4), "X", ""))</f>
        <v/>
      </c>
      <c r="AC813" s="25" t="str">
        <f>IF($O813="", "", IF('Client Report'!$AG$3="", "X", IF(Expenses!$C813='Client Report'!$AG$3, "X", "")))</f>
        <v/>
      </c>
      <c r="AD813" s="66" t="str">
        <f t="shared" si="141"/>
        <v/>
      </c>
      <c r="AE813" s="25" t="str">
        <f>IF($AD813="", "", COUNTIF($AD$11:$AD$2510, "&lt;"&amp;$AD813)+1+COUNTIF($AD$11:$AD813, $AD813)-1)</f>
        <v/>
      </c>
      <c r="AF813" s="25" t="str">
        <f t="shared" si="142"/>
        <v/>
      </c>
    </row>
    <row r="814" spans="1:32" x14ac:dyDescent="0.25">
      <c r="A814" s="21"/>
      <c r="B814" s="80"/>
      <c r="C814" s="81"/>
      <c r="D814" s="82"/>
      <c r="E814" s="83"/>
      <c r="F814" s="83"/>
      <c r="G814" s="84"/>
      <c r="H814" s="85"/>
      <c r="I814" s="21"/>
      <c r="J814" s="39" t="str">
        <f t="shared" si="132"/>
        <v/>
      </c>
      <c r="K814" s="21"/>
      <c r="O814" s="25" t="str">
        <f t="shared" si="133"/>
        <v/>
      </c>
      <c r="P814" s="25" t="str">
        <f t="shared" si="134"/>
        <v/>
      </c>
      <c r="Q814" s="25" t="str">
        <f t="shared" si="135"/>
        <v/>
      </c>
      <c r="R814" s="25" t="str">
        <f>IF(COUNTIF($Q$11:$Q814, $Q814)&gt;1, "", $Q814)</f>
        <v/>
      </c>
      <c r="S814" s="58" t="str">
        <f t="shared" si="136"/>
        <v/>
      </c>
      <c r="T814" s="61" t="str">
        <f t="shared" si="137"/>
        <v/>
      </c>
      <c r="U814" s="58" t="str">
        <f t="shared" si="138"/>
        <v/>
      </c>
      <c r="W814" s="25" t="str">
        <f>IF(OR($P814="", NOT($U814="")), "", IF(COUNTIF($P$11:$P814, $P814)&gt;1, "", "X"))</f>
        <v/>
      </c>
      <c r="X814" s="25" t="str">
        <f t="shared" si="139"/>
        <v/>
      </c>
      <c r="Z814" s="25" t="str">
        <f t="shared" si="140"/>
        <v/>
      </c>
      <c r="AB814" s="25" t="str">
        <f>IF($B814="", "", IF(AND($B814&gt;='Client Report'!$BA$3, $B814&lt;='Client Report'!$BA$4), "X", ""))</f>
        <v/>
      </c>
      <c r="AC814" s="25" t="str">
        <f>IF($O814="", "", IF('Client Report'!$AG$3="", "X", IF(Expenses!$C814='Client Report'!$AG$3, "X", "")))</f>
        <v/>
      </c>
      <c r="AD814" s="66" t="str">
        <f t="shared" si="141"/>
        <v/>
      </c>
      <c r="AE814" s="25" t="str">
        <f>IF($AD814="", "", COUNTIF($AD$11:$AD$2510, "&lt;"&amp;$AD814)+1+COUNTIF($AD$11:$AD814, $AD814)-1)</f>
        <v/>
      </c>
      <c r="AF814" s="25" t="str">
        <f t="shared" si="142"/>
        <v/>
      </c>
    </row>
    <row r="815" spans="1:32" x14ac:dyDescent="0.25">
      <c r="A815" s="21"/>
      <c r="B815" s="80"/>
      <c r="C815" s="81"/>
      <c r="D815" s="82"/>
      <c r="E815" s="83"/>
      <c r="F815" s="83"/>
      <c r="G815" s="84"/>
      <c r="H815" s="85"/>
      <c r="I815" s="21"/>
      <c r="J815" s="39" t="str">
        <f t="shared" si="132"/>
        <v/>
      </c>
      <c r="K815" s="21"/>
      <c r="O815" s="25" t="str">
        <f t="shared" si="133"/>
        <v/>
      </c>
      <c r="P815" s="25" t="str">
        <f t="shared" si="134"/>
        <v/>
      </c>
      <c r="Q815" s="25" t="str">
        <f t="shared" si="135"/>
        <v/>
      </c>
      <c r="R815" s="25" t="str">
        <f>IF(COUNTIF($Q$11:$Q815, $Q815)&gt;1, "", $Q815)</f>
        <v/>
      </c>
      <c r="S815" s="58" t="str">
        <f t="shared" si="136"/>
        <v/>
      </c>
      <c r="T815" s="61" t="str">
        <f t="shared" si="137"/>
        <v/>
      </c>
      <c r="U815" s="58" t="str">
        <f t="shared" si="138"/>
        <v/>
      </c>
      <c r="W815" s="25" t="str">
        <f>IF(OR($P815="", NOT($U815="")), "", IF(COUNTIF($P$11:$P815, $P815)&gt;1, "", "X"))</f>
        <v/>
      </c>
      <c r="X815" s="25" t="str">
        <f t="shared" si="139"/>
        <v/>
      </c>
      <c r="Z815" s="25" t="str">
        <f t="shared" si="140"/>
        <v/>
      </c>
      <c r="AB815" s="25" t="str">
        <f>IF($B815="", "", IF(AND($B815&gt;='Client Report'!$BA$3, $B815&lt;='Client Report'!$BA$4), "X", ""))</f>
        <v/>
      </c>
      <c r="AC815" s="25" t="str">
        <f>IF($O815="", "", IF('Client Report'!$AG$3="", "X", IF(Expenses!$C815='Client Report'!$AG$3, "X", "")))</f>
        <v/>
      </c>
      <c r="AD815" s="66" t="str">
        <f t="shared" si="141"/>
        <v/>
      </c>
      <c r="AE815" s="25" t="str">
        <f>IF($AD815="", "", COUNTIF($AD$11:$AD$2510, "&lt;"&amp;$AD815)+1+COUNTIF($AD$11:$AD815, $AD815)-1)</f>
        <v/>
      </c>
      <c r="AF815" s="25" t="str">
        <f t="shared" si="142"/>
        <v/>
      </c>
    </row>
    <row r="816" spans="1:32" x14ac:dyDescent="0.25">
      <c r="A816" s="21"/>
      <c r="B816" s="80"/>
      <c r="C816" s="81"/>
      <c r="D816" s="82"/>
      <c r="E816" s="83"/>
      <c r="F816" s="83"/>
      <c r="G816" s="84"/>
      <c r="H816" s="85"/>
      <c r="I816" s="21"/>
      <c r="J816" s="39" t="str">
        <f t="shared" si="132"/>
        <v/>
      </c>
      <c r="K816" s="21"/>
      <c r="O816" s="25" t="str">
        <f t="shared" si="133"/>
        <v/>
      </c>
      <c r="P816" s="25" t="str">
        <f t="shared" si="134"/>
        <v/>
      </c>
      <c r="Q816" s="25" t="str">
        <f t="shared" si="135"/>
        <v/>
      </c>
      <c r="R816" s="25" t="str">
        <f>IF(COUNTIF($Q$11:$Q816, $Q816)&gt;1, "", $Q816)</f>
        <v/>
      </c>
      <c r="S816" s="58" t="str">
        <f t="shared" si="136"/>
        <v/>
      </c>
      <c r="T816" s="61" t="str">
        <f t="shared" si="137"/>
        <v/>
      </c>
      <c r="U816" s="58" t="str">
        <f t="shared" si="138"/>
        <v/>
      </c>
      <c r="W816" s="25" t="str">
        <f>IF(OR($P816="", NOT($U816="")), "", IF(COUNTIF($P$11:$P816, $P816)&gt;1, "", "X"))</f>
        <v/>
      </c>
      <c r="X816" s="25" t="str">
        <f t="shared" si="139"/>
        <v/>
      </c>
      <c r="Z816" s="25" t="str">
        <f t="shared" si="140"/>
        <v/>
      </c>
      <c r="AB816" s="25" t="str">
        <f>IF($B816="", "", IF(AND($B816&gt;='Client Report'!$BA$3, $B816&lt;='Client Report'!$BA$4), "X", ""))</f>
        <v/>
      </c>
      <c r="AC816" s="25" t="str">
        <f>IF($O816="", "", IF('Client Report'!$AG$3="", "X", IF(Expenses!$C816='Client Report'!$AG$3, "X", "")))</f>
        <v/>
      </c>
      <c r="AD816" s="66" t="str">
        <f t="shared" si="141"/>
        <v/>
      </c>
      <c r="AE816" s="25" t="str">
        <f>IF($AD816="", "", COUNTIF($AD$11:$AD$2510, "&lt;"&amp;$AD816)+1+COUNTIF($AD$11:$AD816, $AD816)-1)</f>
        <v/>
      </c>
      <c r="AF816" s="25" t="str">
        <f t="shared" si="142"/>
        <v/>
      </c>
    </row>
    <row r="817" spans="1:32" x14ac:dyDescent="0.25">
      <c r="A817" s="21"/>
      <c r="B817" s="80"/>
      <c r="C817" s="81"/>
      <c r="D817" s="82"/>
      <c r="E817" s="83"/>
      <c r="F817" s="83"/>
      <c r="G817" s="84"/>
      <c r="H817" s="85"/>
      <c r="I817" s="21"/>
      <c r="J817" s="39" t="str">
        <f t="shared" si="132"/>
        <v/>
      </c>
      <c r="K817" s="21"/>
      <c r="O817" s="25" t="str">
        <f t="shared" si="133"/>
        <v/>
      </c>
      <c r="P817" s="25" t="str">
        <f t="shared" si="134"/>
        <v/>
      </c>
      <c r="Q817" s="25" t="str">
        <f t="shared" si="135"/>
        <v/>
      </c>
      <c r="R817" s="25" t="str">
        <f>IF(COUNTIF($Q$11:$Q817, $Q817)&gt;1, "", $Q817)</f>
        <v/>
      </c>
      <c r="S817" s="58" t="str">
        <f t="shared" si="136"/>
        <v/>
      </c>
      <c r="T817" s="61" t="str">
        <f t="shared" si="137"/>
        <v/>
      </c>
      <c r="U817" s="58" t="str">
        <f t="shared" si="138"/>
        <v/>
      </c>
      <c r="W817" s="25" t="str">
        <f>IF(OR($P817="", NOT($U817="")), "", IF(COUNTIF($P$11:$P817, $P817)&gt;1, "", "X"))</f>
        <v/>
      </c>
      <c r="X817" s="25" t="str">
        <f t="shared" si="139"/>
        <v/>
      </c>
      <c r="Z817" s="25" t="str">
        <f t="shared" si="140"/>
        <v/>
      </c>
      <c r="AB817" s="25" t="str">
        <f>IF($B817="", "", IF(AND($B817&gt;='Client Report'!$BA$3, $B817&lt;='Client Report'!$BA$4), "X", ""))</f>
        <v/>
      </c>
      <c r="AC817" s="25" t="str">
        <f>IF($O817="", "", IF('Client Report'!$AG$3="", "X", IF(Expenses!$C817='Client Report'!$AG$3, "X", "")))</f>
        <v/>
      </c>
      <c r="AD817" s="66" t="str">
        <f t="shared" si="141"/>
        <v/>
      </c>
      <c r="AE817" s="25" t="str">
        <f>IF($AD817="", "", COUNTIF($AD$11:$AD$2510, "&lt;"&amp;$AD817)+1+COUNTIF($AD$11:$AD817, $AD817)-1)</f>
        <v/>
      </c>
      <c r="AF817" s="25" t="str">
        <f t="shared" si="142"/>
        <v/>
      </c>
    </row>
    <row r="818" spans="1:32" x14ac:dyDescent="0.25">
      <c r="A818" s="21"/>
      <c r="B818" s="80"/>
      <c r="C818" s="81"/>
      <c r="D818" s="82"/>
      <c r="E818" s="83"/>
      <c r="F818" s="83"/>
      <c r="G818" s="84"/>
      <c r="H818" s="85"/>
      <c r="I818" s="21"/>
      <c r="J818" s="39" t="str">
        <f t="shared" si="132"/>
        <v/>
      </c>
      <c r="K818" s="21"/>
      <c r="O818" s="25" t="str">
        <f t="shared" si="133"/>
        <v/>
      </c>
      <c r="P818" s="25" t="str">
        <f t="shared" si="134"/>
        <v/>
      </c>
      <c r="Q818" s="25" t="str">
        <f t="shared" si="135"/>
        <v/>
      </c>
      <c r="R818" s="25" t="str">
        <f>IF(COUNTIF($Q$11:$Q818, $Q818)&gt;1, "", $Q818)</f>
        <v/>
      </c>
      <c r="S818" s="58" t="str">
        <f t="shared" si="136"/>
        <v/>
      </c>
      <c r="T818" s="61" t="str">
        <f t="shared" si="137"/>
        <v/>
      </c>
      <c r="U818" s="58" t="str">
        <f t="shared" si="138"/>
        <v/>
      </c>
      <c r="W818" s="25" t="str">
        <f>IF(OR($P818="", NOT($U818="")), "", IF(COUNTIF($P$11:$P818, $P818)&gt;1, "", "X"))</f>
        <v/>
      </c>
      <c r="X818" s="25" t="str">
        <f t="shared" si="139"/>
        <v/>
      </c>
      <c r="Z818" s="25" t="str">
        <f t="shared" si="140"/>
        <v/>
      </c>
      <c r="AB818" s="25" t="str">
        <f>IF($B818="", "", IF(AND($B818&gt;='Client Report'!$BA$3, $B818&lt;='Client Report'!$BA$4), "X", ""))</f>
        <v/>
      </c>
      <c r="AC818" s="25" t="str">
        <f>IF($O818="", "", IF('Client Report'!$AG$3="", "X", IF(Expenses!$C818='Client Report'!$AG$3, "X", "")))</f>
        <v/>
      </c>
      <c r="AD818" s="66" t="str">
        <f t="shared" si="141"/>
        <v/>
      </c>
      <c r="AE818" s="25" t="str">
        <f>IF($AD818="", "", COUNTIF($AD$11:$AD$2510, "&lt;"&amp;$AD818)+1+COUNTIF($AD$11:$AD818, $AD818)-1)</f>
        <v/>
      </c>
      <c r="AF818" s="25" t="str">
        <f t="shared" si="142"/>
        <v/>
      </c>
    </row>
    <row r="819" spans="1:32" x14ac:dyDescent="0.25">
      <c r="A819" s="21"/>
      <c r="B819" s="80"/>
      <c r="C819" s="81"/>
      <c r="D819" s="82"/>
      <c r="E819" s="83"/>
      <c r="F819" s="83"/>
      <c r="G819" s="84"/>
      <c r="H819" s="85"/>
      <c r="I819" s="21"/>
      <c r="J819" s="39" t="str">
        <f t="shared" si="132"/>
        <v/>
      </c>
      <c r="K819" s="21"/>
      <c r="O819" s="25" t="str">
        <f t="shared" si="133"/>
        <v/>
      </c>
      <c r="P819" s="25" t="str">
        <f t="shared" si="134"/>
        <v/>
      </c>
      <c r="Q819" s="25" t="str">
        <f t="shared" si="135"/>
        <v/>
      </c>
      <c r="R819" s="25" t="str">
        <f>IF(COUNTIF($Q$11:$Q819, $Q819)&gt;1, "", $Q819)</f>
        <v/>
      </c>
      <c r="S819" s="58" t="str">
        <f t="shared" si="136"/>
        <v/>
      </c>
      <c r="T819" s="61" t="str">
        <f t="shared" si="137"/>
        <v/>
      </c>
      <c r="U819" s="58" t="str">
        <f t="shared" si="138"/>
        <v/>
      </c>
      <c r="W819" s="25" t="str">
        <f>IF(OR($P819="", NOT($U819="")), "", IF(COUNTIF($P$11:$P819, $P819)&gt;1, "", "X"))</f>
        <v/>
      </c>
      <c r="X819" s="25" t="str">
        <f t="shared" si="139"/>
        <v/>
      </c>
      <c r="Z819" s="25" t="str">
        <f t="shared" si="140"/>
        <v/>
      </c>
      <c r="AB819" s="25" t="str">
        <f>IF($B819="", "", IF(AND($B819&gt;='Client Report'!$BA$3, $B819&lt;='Client Report'!$BA$4), "X", ""))</f>
        <v/>
      </c>
      <c r="AC819" s="25" t="str">
        <f>IF($O819="", "", IF('Client Report'!$AG$3="", "X", IF(Expenses!$C819='Client Report'!$AG$3, "X", "")))</f>
        <v/>
      </c>
      <c r="AD819" s="66" t="str">
        <f t="shared" si="141"/>
        <v/>
      </c>
      <c r="AE819" s="25" t="str">
        <f>IF($AD819="", "", COUNTIF($AD$11:$AD$2510, "&lt;"&amp;$AD819)+1+COUNTIF($AD$11:$AD819, $AD819)-1)</f>
        <v/>
      </c>
      <c r="AF819" s="25" t="str">
        <f t="shared" si="142"/>
        <v/>
      </c>
    </row>
    <row r="820" spans="1:32" x14ac:dyDescent="0.25">
      <c r="A820" s="21"/>
      <c r="B820" s="80"/>
      <c r="C820" s="81"/>
      <c r="D820" s="82"/>
      <c r="E820" s="83"/>
      <c r="F820" s="83"/>
      <c r="G820" s="84"/>
      <c r="H820" s="85"/>
      <c r="I820" s="21"/>
      <c r="J820" s="39" t="str">
        <f t="shared" si="132"/>
        <v/>
      </c>
      <c r="K820" s="21"/>
      <c r="O820" s="25" t="str">
        <f t="shared" si="133"/>
        <v/>
      </c>
      <c r="P820" s="25" t="str">
        <f t="shared" si="134"/>
        <v/>
      </c>
      <c r="Q820" s="25" t="str">
        <f t="shared" si="135"/>
        <v/>
      </c>
      <c r="R820" s="25" t="str">
        <f>IF(COUNTIF($Q$11:$Q820, $Q820)&gt;1, "", $Q820)</f>
        <v/>
      </c>
      <c r="S820" s="58" t="str">
        <f t="shared" si="136"/>
        <v/>
      </c>
      <c r="T820" s="61" t="str">
        <f t="shared" si="137"/>
        <v/>
      </c>
      <c r="U820" s="58" t="str">
        <f t="shared" si="138"/>
        <v/>
      </c>
      <c r="W820" s="25" t="str">
        <f>IF(OR($P820="", NOT($U820="")), "", IF(COUNTIF($P$11:$P820, $P820)&gt;1, "", "X"))</f>
        <v/>
      </c>
      <c r="X820" s="25" t="str">
        <f t="shared" si="139"/>
        <v/>
      </c>
      <c r="Z820" s="25" t="str">
        <f t="shared" si="140"/>
        <v/>
      </c>
      <c r="AB820" s="25" t="str">
        <f>IF($B820="", "", IF(AND($B820&gt;='Client Report'!$BA$3, $B820&lt;='Client Report'!$BA$4), "X", ""))</f>
        <v/>
      </c>
      <c r="AC820" s="25" t="str">
        <f>IF($O820="", "", IF('Client Report'!$AG$3="", "X", IF(Expenses!$C820='Client Report'!$AG$3, "X", "")))</f>
        <v/>
      </c>
      <c r="AD820" s="66" t="str">
        <f t="shared" si="141"/>
        <v/>
      </c>
      <c r="AE820" s="25" t="str">
        <f>IF($AD820="", "", COUNTIF($AD$11:$AD$2510, "&lt;"&amp;$AD820)+1+COUNTIF($AD$11:$AD820, $AD820)-1)</f>
        <v/>
      </c>
      <c r="AF820" s="25" t="str">
        <f t="shared" si="142"/>
        <v/>
      </c>
    </row>
    <row r="821" spans="1:32" x14ac:dyDescent="0.25">
      <c r="A821" s="21"/>
      <c r="B821" s="80"/>
      <c r="C821" s="81"/>
      <c r="D821" s="82"/>
      <c r="E821" s="83"/>
      <c r="F821" s="83"/>
      <c r="G821" s="84"/>
      <c r="H821" s="85"/>
      <c r="I821" s="21"/>
      <c r="J821" s="39" t="str">
        <f t="shared" si="132"/>
        <v/>
      </c>
      <c r="K821" s="21"/>
      <c r="O821" s="25" t="str">
        <f t="shared" si="133"/>
        <v/>
      </c>
      <c r="P821" s="25" t="str">
        <f t="shared" si="134"/>
        <v/>
      </c>
      <c r="Q821" s="25" t="str">
        <f t="shared" si="135"/>
        <v/>
      </c>
      <c r="R821" s="25" t="str">
        <f>IF(COUNTIF($Q$11:$Q821, $Q821)&gt;1, "", $Q821)</f>
        <v/>
      </c>
      <c r="S821" s="58" t="str">
        <f t="shared" si="136"/>
        <v/>
      </c>
      <c r="T821" s="61" t="str">
        <f t="shared" si="137"/>
        <v/>
      </c>
      <c r="U821" s="58" t="str">
        <f t="shared" si="138"/>
        <v/>
      </c>
      <c r="W821" s="25" t="str">
        <f>IF(OR($P821="", NOT($U821="")), "", IF(COUNTIF($P$11:$P821, $P821)&gt;1, "", "X"))</f>
        <v/>
      </c>
      <c r="X821" s="25" t="str">
        <f t="shared" si="139"/>
        <v/>
      </c>
      <c r="Z821" s="25" t="str">
        <f t="shared" si="140"/>
        <v/>
      </c>
      <c r="AB821" s="25" t="str">
        <f>IF($B821="", "", IF(AND($B821&gt;='Client Report'!$BA$3, $B821&lt;='Client Report'!$BA$4), "X", ""))</f>
        <v/>
      </c>
      <c r="AC821" s="25" t="str">
        <f>IF($O821="", "", IF('Client Report'!$AG$3="", "X", IF(Expenses!$C821='Client Report'!$AG$3, "X", "")))</f>
        <v/>
      </c>
      <c r="AD821" s="66" t="str">
        <f t="shared" si="141"/>
        <v/>
      </c>
      <c r="AE821" s="25" t="str">
        <f>IF($AD821="", "", COUNTIF($AD$11:$AD$2510, "&lt;"&amp;$AD821)+1+COUNTIF($AD$11:$AD821, $AD821)-1)</f>
        <v/>
      </c>
      <c r="AF821" s="25" t="str">
        <f t="shared" si="142"/>
        <v/>
      </c>
    </row>
    <row r="822" spans="1:32" x14ac:dyDescent="0.25">
      <c r="A822" s="21"/>
      <c r="B822" s="80"/>
      <c r="C822" s="81"/>
      <c r="D822" s="82"/>
      <c r="E822" s="83"/>
      <c r="F822" s="83"/>
      <c r="G822" s="84"/>
      <c r="H822" s="85"/>
      <c r="I822" s="21"/>
      <c r="J822" s="39" t="str">
        <f t="shared" si="132"/>
        <v/>
      </c>
      <c r="K822" s="21"/>
      <c r="O822" s="25" t="str">
        <f t="shared" si="133"/>
        <v/>
      </c>
      <c r="P822" s="25" t="str">
        <f t="shared" si="134"/>
        <v/>
      </c>
      <c r="Q822" s="25" t="str">
        <f t="shared" si="135"/>
        <v/>
      </c>
      <c r="R822" s="25" t="str">
        <f>IF(COUNTIF($Q$11:$Q822, $Q822)&gt;1, "", $Q822)</f>
        <v/>
      </c>
      <c r="S822" s="58" t="str">
        <f t="shared" si="136"/>
        <v/>
      </c>
      <c r="T822" s="61" t="str">
        <f t="shared" si="137"/>
        <v/>
      </c>
      <c r="U822" s="58" t="str">
        <f t="shared" si="138"/>
        <v/>
      </c>
      <c r="W822" s="25" t="str">
        <f>IF(OR($P822="", NOT($U822="")), "", IF(COUNTIF($P$11:$P822, $P822)&gt;1, "", "X"))</f>
        <v/>
      </c>
      <c r="X822" s="25" t="str">
        <f t="shared" si="139"/>
        <v/>
      </c>
      <c r="Z822" s="25" t="str">
        <f t="shared" si="140"/>
        <v/>
      </c>
      <c r="AB822" s="25" t="str">
        <f>IF($B822="", "", IF(AND($B822&gt;='Client Report'!$BA$3, $B822&lt;='Client Report'!$BA$4), "X", ""))</f>
        <v/>
      </c>
      <c r="AC822" s="25" t="str">
        <f>IF($O822="", "", IF('Client Report'!$AG$3="", "X", IF(Expenses!$C822='Client Report'!$AG$3, "X", "")))</f>
        <v/>
      </c>
      <c r="AD822" s="66" t="str">
        <f t="shared" si="141"/>
        <v/>
      </c>
      <c r="AE822" s="25" t="str">
        <f>IF($AD822="", "", COUNTIF($AD$11:$AD$2510, "&lt;"&amp;$AD822)+1+COUNTIF($AD$11:$AD822, $AD822)-1)</f>
        <v/>
      </c>
      <c r="AF822" s="25" t="str">
        <f t="shared" si="142"/>
        <v/>
      </c>
    </row>
    <row r="823" spans="1:32" x14ac:dyDescent="0.25">
      <c r="A823" s="21"/>
      <c r="B823" s="80"/>
      <c r="C823" s="81"/>
      <c r="D823" s="82"/>
      <c r="E823" s="83"/>
      <c r="F823" s="83"/>
      <c r="G823" s="84"/>
      <c r="H823" s="85"/>
      <c r="I823" s="21"/>
      <c r="J823" s="39" t="str">
        <f t="shared" si="132"/>
        <v/>
      </c>
      <c r="K823" s="21"/>
      <c r="O823" s="25" t="str">
        <f t="shared" si="133"/>
        <v/>
      </c>
      <c r="P823" s="25" t="str">
        <f t="shared" si="134"/>
        <v/>
      </c>
      <c r="Q823" s="25" t="str">
        <f t="shared" si="135"/>
        <v/>
      </c>
      <c r="R823" s="25" t="str">
        <f>IF(COUNTIF($Q$11:$Q823, $Q823)&gt;1, "", $Q823)</f>
        <v/>
      </c>
      <c r="S823" s="58" t="str">
        <f t="shared" si="136"/>
        <v/>
      </c>
      <c r="T823" s="61" t="str">
        <f t="shared" si="137"/>
        <v/>
      </c>
      <c r="U823" s="58" t="str">
        <f t="shared" si="138"/>
        <v/>
      </c>
      <c r="W823" s="25" t="str">
        <f>IF(OR($P823="", NOT($U823="")), "", IF(COUNTIF($P$11:$P823, $P823)&gt;1, "", "X"))</f>
        <v/>
      </c>
      <c r="X823" s="25" t="str">
        <f t="shared" si="139"/>
        <v/>
      </c>
      <c r="Z823" s="25" t="str">
        <f t="shared" si="140"/>
        <v/>
      </c>
      <c r="AB823" s="25" t="str">
        <f>IF($B823="", "", IF(AND($B823&gt;='Client Report'!$BA$3, $B823&lt;='Client Report'!$BA$4), "X", ""))</f>
        <v/>
      </c>
      <c r="AC823" s="25" t="str">
        <f>IF($O823="", "", IF('Client Report'!$AG$3="", "X", IF(Expenses!$C823='Client Report'!$AG$3, "X", "")))</f>
        <v/>
      </c>
      <c r="AD823" s="66" t="str">
        <f t="shared" si="141"/>
        <v/>
      </c>
      <c r="AE823" s="25" t="str">
        <f>IF($AD823="", "", COUNTIF($AD$11:$AD$2510, "&lt;"&amp;$AD823)+1+COUNTIF($AD$11:$AD823, $AD823)-1)</f>
        <v/>
      </c>
      <c r="AF823" s="25" t="str">
        <f t="shared" si="142"/>
        <v/>
      </c>
    </row>
    <row r="824" spans="1:32" x14ac:dyDescent="0.25">
      <c r="A824" s="21"/>
      <c r="B824" s="80"/>
      <c r="C824" s="81"/>
      <c r="D824" s="82"/>
      <c r="E824" s="83"/>
      <c r="F824" s="83"/>
      <c r="G824" s="84"/>
      <c r="H824" s="85"/>
      <c r="I824" s="21"/>
      <c r="J824" s="39" t="str">
        <f t="shared" si="132"/>
        <v/>
      </c>
      <c r="K824" s="21"/>
      <c r="O824" s="25" t="str">
        <f t="shared" si="133"/>
        <v/>
      </c>
      <c r="P824" s="25" t="str">
        <f t="shared" si="134"/>
        <v/>
      </c>
      <c r="Q824" s="25" t="str">
        <f t="shared" si="135"/>
        <v/>
      </c>
      <c r="R824" s="25" t="str">
        <f>IF(COUNTIF($Q$11:$Q824, $Q824)&gt;1, "", $Q824)</f>
        <v/>
      </c>
      <c r="S824" s="58" t="str">
        <f t="shared" si="136"/>
        <v/>
      </c>
      <c r="T824" s="61" t="str">
        <f t="shared" si="137"/>
        <v/>
      </c>
      <c r="U824" s="58" t="str">
        <f t="shared" si="138"/>
        <v/>
      </c>
      <c r="W824" s="25" t="str">
        <f>IF(OR($P824="", NOT($U824="")), "", IF(COUNTIF($P$11:$P824, $P824)&gt;1, "", "X"))</f>
        <v/>
      </c>
      <c r="X824" s="25" t="str">
        <f t="shared" si="139"/>
        <v/>
      </c>
      <c r="Z824" s="25" t="str">
        <f t="shared" si="140"/>
        <v/>
      </c>
      <c r="AB824" s="25" t="str">
        <f>IF($B824="", "", IF(AND($B824&gt;='Client Report'!$BA$3, $B824&lt;='Client Report'!$BA$4), "X", ""))</f>
        <v/>
      </c>
      <c r="AC824" s="25" t="str">
        <f>IF($O824="", "", IF('Client Report'!$AG$3="", "X", IF(Expenses!$C824='Client Report'!$AG$3, "X", "")))</f>
        <v/>
      </c>
      <c r="AD824" s="66" t="str">
        <f t="shared" si="141"/>
        <v/>
      </c>
      <c r="AE824" s="25" t="str">
        <f>IF($AD824="", "", COUNTIF($AD$11:$AD$2510, "&lt;"&amp;$AD824)+1+COUNTIF($AD$11:$AD824, $AD824)-1)</f>
        <v/>
      </c>
      <c r="AF824" s="25" t="str">
        <f t="shared" si="142"/>
        <v/>
      </c>
    </row>
    <row r="825" spans="1:32" x14ac:dyDescent="0.25">
      <c r="A825" s="21"/>
      <c r="B825" s="80"/>
      <c r="C825" s="81"/>
      <c r="D825" s="82"/>
      <c r="E825" s="83"/>
      <c r="F825" s="83"/>
      <c r="G825" s="84"/>
      <c r="H825" s="85"/>
      <c r="I825" s="21"/>
      <c r="J825" s="39" t="str">
        <f t="shared" si="132"/>
        <v/>
      </c>
      <c r="K825" s="21"/>
      <c r="O825" s="25" t="str">
        <f t="shared" si="133"/>
        <v/>
      </c>
      <c r="P825" s="25" t="str">
        <f t="shared" si="134"/>
        <v/>
      </c>
      <c r="Q825" s="25" t="str">
        <f t="shared" si="135"/>
        <v/>
      </c>
      <c r="R825" s="25" t="str">
        <f>IF(COUNTIF($Q$11:$Q825, $Q825)&gt;1, "", $Q825)</f>
        <v/>
      </c>
      <c r="S825" s="58" t="str">
        <f t="shared" si="136"/>
        <v/>
      </c>
      <c r="T825" s="61" t="str">
        <f t="shared" si="137"/>
        <v/>
      </c>
      <c r="U825" s="58" t="str">
        <f t="shared" si="138"/>
        <v/>
      </c>
      <c r="W825" s="25" t="str">
        <f>IF(OR($P825="", NOT($U825="")), "", IF(COUNTIF($P$11:$P825, $P825)&gt;1, "", "X"))</f>
        <v/>
      </c>
      <c r="X825" s="25" t="str">
        <f t="shared" si="139"/>
        <v/>
      </c>
      <c r="Z825" s="25" t="str">
        <f t="shared" si="140"/>
        <v/>
      </c>
      <c r="AB825" s="25" t="str">
        <f>IF($B825="", "", IF(AND($B825&gt;='Client Report'!$BA$3, $B825&lt;='Client Report'!$BA$4), "X", ""))</f>
        <v/>
      </c>
      <c r="AC825" s="25" t="str">
        <f>IF($O825="", "", IF('Client Report'!$AG$3="", "X", IF(Expenses!$C825='Client Report'!$AG$3, "X", "")))</f>
        <v/>
      </c>
      <c r="AD825" s="66" t="str">
        <f t="shared" si="141"/>
        <v/>
      </c>
      <c r="AE825" s="25" t="str">
        <f>IF($AD825="", "", COUNTIF($AD$11:$AD$2510, "&lt;"&amp;$AD825)+1+COUNTIF($AD$11:$AD825, $AD825)-1)</f>
        <v/>
      </c>
      <c r="AF825" s="25" t="str">
        <f t="shared" si="142"/>
        <v/>
      </c>
    </row>
    <row r="826" spans="1:32" x14ac:dyDescent="0.25">
      <c r="A826" s="21"/>
      <c r="B826" s="80"/>
      <c r="C826" s="81"/>
      <c r="D826" s="82"/>
      <c r="E826" s="83"/>
      <c r="F826" s="83"/>
      <c r="G826" s="84"/>
      <c r="H826" s="85"/>
      <c r="I826" s="21"/>
      <c r="J826" s="39" t="str">
        <f t="shared" si="132"/>
        <v/>
      </c>
      <c r="K826" s="21"/>
      <c r="O826" s="25" t="str">
        <f t="shared" si="133"/>
        <v/>
      </c>
      <c r="P826" s="25" t="str">
        <f t="shared" si="134"/>
        <v/>
      </c>
      <c r="Q826" s="25" t="str">
        <f t="shared" si="135"/>
        <v/>
      </c>
      <c r="R826" s="25" t="str">
        <f>IF(COUNTIF($Q$11:$Q826, $Q826)&gt;1, "", $Q826)</f>
        <v/>
      </c>
      <c r="S826" s="58" t="str">
        <f t="shared" si="136"/>
        <v/>
      </c>
      <c r="T826" s="61" t="str">
        <f t="shared" si="137"/>
        <v/>
      </c>
      <c r="U826" s="58" t="str">
        <f t="shared" si="138"/>
        <v/>
      </c>
      <c r="W826" s="25" t="str">
        <f>IF(OR($P826="", NOT($U826="")), "", IF(COUNTIF($P$11:$P826, $P826)&gt;1, "", "X"))</f>
        <v/>
      </c>
      <c r="X826" s="25" t="str">
        <f t="shared" si="139"/>
        <v/>
      </c>
      <c r="Z826" s="25" t="str">
        <f t="shared" si="140"/>
        <v/>
      </c>
      <c r="AB826" s="25" t="str">
        <f>IF($B826="", "", IF(AND($B826&gt;='Client Report'!$BA$3, $B826&lt;='Client Report'!$BA$4), "X", ""))</f>
        <v/>
      </c>
      <c r="AC826" s="25" t="str">
        <f>IF($O826="", "", IF('Client Report'!$AG$3="", "X", IF(Expenses!$C826='Client Report'!$AG$3, "X", "")))</f>
        <v/>
      </c>
      <c r="AD826" s="66" t="str">
        <f t="shared" si="141"/>
        <v/>
      </c>
      <c r="AE826" s="25" t="str">
        <f>IF($AD826="", "", COUNTIF($AD$11:$AD$2510, "&lt;"&amp;$AD826)+1+COUNTIF($AD$11:$AD826, $AD826)-1)</f>
        <v/>
      </c>
      <c r="AF826" s="25" t="str">
        <f t="shared" si="142"/>
        <v/>
      </c>
    </row>
    <row r="827" spans="1:32" x14ac:dyDescent="0.25">
      <c r="A827" s="21"/>
      <c r="B827" s="80"/>
      <c r="C827" s="81"/>
      <c r="D827" s="82"/>
      <c r="E827" s="83"/>
      <c r="F827" s="83"/>
      <c r="G827" s="84"/>
      <c r="H827" s="85"/>
      <c r="I827" s="21"/>
      <c r="J827" s="39" t="str">
        <f t="shared" si="132"/>
        <v/>
      </c>
      <c r="K827" s="21"/>
      <c r="O827" s="25" t="str">
        <f t="shared" si="133"/>
        <v/>
      </c>
      <c r="P827" s="25" t="str">
        <f t="shared" si="134"/>
        <v/>
      </c>
      <c r="Q827" s="25" t="str">
        <f t="shared" si="135"/>
        <v/>
      </c>
      <c r="R827" s="25" t="str">
        <f>IF(COUNTIF($Q$11:$Q827, $Q827)&gt;1, "", $Q827)</f>
        <v/>
      </c>
      <c r="S827" s="58" t="str">
        <f t="shared" si="136"/>
        <v/>
      </c>
      <c r="T827" s="61" t="str">
        <f t="shared" si="137"/>
        <v/>
      </c>
      <c r="U827" s="58" t="str">
        <f t="shared" si="138"/>
        <v/>
      </c>
      <c r="W827" s="25" t="str">
        <f>IF(OR($P827="", NOT($U827="")), "", IF(COUNTIF($P$11:$P827, $P827)&gt;1, "", "X"))</f>
        <v/>
      </c>
      <c r="X827" s="25" t="str">
        <f t="shared" si="139"/>
        <v/>
      </c>
      <c r="Z827" s="25" t="str">
        <f t="shared" si="140"/>
        <v/>
      </c>
      <c r="AB827" s="25" t="str">
        <f>IF($B827="", "", IF(AND($B827&gt;='Client Report'!$BA$3, $B827&lt;='Client Report'!$BA$4), "X", ""))</f>
        <v/>
      </c>
      <c r="AC827" s="25" t="str">
        <f>IF($O827="", "", IF('Client Report'!$AG$3="", "X", IF(Expenses!$C827='Client Report'!$AG$3, "X", "")))</f>
        <v/>
      </c>
      <c r="AD827" s="66" t="str">
        <f t="shared" si="141"/>
        <v/>
      </c>
      <c r="AE827" s="25" t="str">
        <f>IF($AD827="", "", COUNTIF($AD$11:$AD$2510, "&lt;"&amp;$AD827)+1+COUNTIF($AD$11:$AD827, $AD827)-1)</f>
        <v/>
      </c>
      <c r="AF827" s="25" t="str">
        <f t="shared" si="142"/>
        <v/>
      </c>
    </row>
    <row r="828" spans="1:32" x14ac:dyDescent="0.25">
      <c r="A828" s="21"/>
      <c r="B828" s="80"/>
      <c r="C828" s="81"/>
      <c r="D828" s="82"/>
      <c r="E828" s="83"/>
      <c r="F828" s="83"/>
      <c r="G828" s="84"/>
      <c r="H828" s="85"/>
      <c r="I828" s="21"/>
      <c r="J828" s="39" t="str">
        <f t="shared" si="132"/>
        <v/>
      </c>
      <c r="K828" s="21"/>
      <c r="O828" s="25" t="str">
        <f t="shared" si="133"/>
        <v/>
      </c>
      <c r="P828" s="25" t="str">
        <f t="shared" si="134"/>
        <v/>
      </c>
      <c r="Q828" s="25" t="str">
        <f t="shared" si="135"/>
        <v/>
      </c>
      <c r="R828" s="25" t="str">
        <f>IF(COUNTIF($Q$11:$Q828, $Q828)&gt;1, "", $Q828)</f>
        <v/>
      </c>
      <c r="S828" s="58" t="str">
        <f t="shared" si="136"/>
        <v/>
      </c>
      <c r="T828" s="61" t="str">
        <f t="shared" si="137"/>
        <v/>
      </c>
      <c r="U828" s="58" t="str">
        <f t="shared" si="138"/>
        <v/>
      </c>
      <c r="W828" s="25" t="str">
        <f>IF(OR($P828="", NOT($U828="")), "", IF(COUNTIF($P$11:$P828, $P828)&gt;1, "", "X"))</f>
        <v/>
      </c>
      <c r="X828" s="25" t="str">
        <f t="shared" si="139"/>
        <v/>
      </c>
      <c r="Z828" s="25" t="str">
        <f t="shared" si="140"/>
        <v/>
      </c>
      <c r="AB828" s="25" t="str">
        <f>IF($B828="", "", IF(AND($B828&gt;='Client Report'!$BA$3, $B828&lt;='Client Report'!$BA$4), "X", ""))</f>
        <v/>
      </c>
      <c r="AC828" s="25" t="str">
        <f>IF($O828="", "", IF('Client Report'!$AG$3="", "X", IF(Expenses!$C828='Client Report'!$AG$3, "X", "")))</f>
        <v/>
      </c>
      <c r="AD828" s="66" t="str">
        <f t="shared" si="141"/>
        <v/>
      </c>
      <c r="AE828" s="25" t="str">
        <f>IF($AD828="", "", COUNTIF($AD$11:$AD$2510, "&lt;"&amp;$AD828)+1+COUNTIF($AD$11:$AD828, $AD828)-1)</f>
        <v/>
      </c>
      <c r="AF828" s="25" t="str">
        <f t="shared" si="142"/>
        <v/>
      </c>
    </row>
    <row r="829" spans="1:32" x14ac:dyDescent="0.25">
      <c r="A829" s="21"/>
      <c r="B829" s="80"/>
      <c r="C829" s="81"/>
      <c r="D829" s="82"/>
      <c r="E829" s="83"/>
      <c r="F829" s="83"/>
      <c r="G829" s="84"/>
      <c r="H829" s="85"/>
      <c r="I829" s="21"/>
      <c r="J829" s="39" t="str">
        <f t="shared" si="132"/>
        <v/>
      </c>
      <c r="K829" s="21"/>
      <c r="O829" s="25" t="str">
        <f t="shared" si="133"/>
        <v/>
      </c>
      <c r="P829" s="25" t="str">
        <f t="shared" si="134"/>
        <v/>
      </c>
      <c r="Q829" s="25" t="str">
        <f t="shared" si="135"/>
        <v/>
      </c>
      <c r="R829" s="25" t="str">
        <f>IF(COUNTIF($Q$11:$Q829, $Q829)&gt;1, "", $Q829)</f>
        <v/>
      </c>
      <c r="S829" s="58" t="str">
        <f t="shared" si="136"/>
        <v/>
      </c>
      <c r="T829" s="61" t="str">
        <f t="shared" si="137"/>
        <v/>
      </c>
      <c r="U829" s="58" t="str">
        <f t="shared" si="138"/>
        <v/>
      </c>
      <c r="W829" s="25" t="str">
        <f>IF(OR($P829="", NOT($U829="")), "", IF(COUNTIF($P$11:$P829, $P829)&gt;1, "", "X"))</f>
        <v/>
      </c>
      <c r="X829" s="25" t="str">
        <f t="shared" si="139"/>
        <v/>
      </c>
      <c r="Z829" s="25" t="str">
        <f t="shared" si="140"/>
        <v/>
      </c>
      <c r="AB829" s="25" t="str">
        <f>IF($B829="", "", IF(AND($B829&gt;='Client Report'!$BA$3, $B829&lt;='Client Report'!$BA$4), "X", ""))</f>
        <v/>
      </c>
      <c r="AC829" s="25" t="str">
        <f>IF($O829="", "", IF('Client Report'!$AG$3="", "X", IF(Expenses!$C829='Client Report'!$AG$3, "X", "")))</f>
        <v/>
      </c>
      <c r="AD829" s="66" t="str">
        <f t="shared" si="141"/>
        <v/>
      </c>
      <c r="AE829" s="25" t="str">
        <f>IF($AD829="", "", COUNTIF($AD$11:$AD$2510, "&lt;"&amp;$AD829)+1+COUNTIF($AD$11:$AD829, $AD829)-1)</f>
        <v/>
      </c>
      <c r="AF829" s="25" t="str">
        <f t="shared" si="142"/>
        <v/>
      </c>
    </row>
    <row r="830" spans="1:32" x14ac:dyDescent="0.25">
      <c r="A830" s="21"/>
      <c r="B830" s="80"/>
      <c r="C830" s="81"/>
      <c r="D830" s="82"/>
      <c r="E830" s="83"/>
      <c r="F830" s="83"/>
      <c r="G830" s="84"/>
      <c r="H830" s="85"/>
      <c r="I830" s="21"/>
      <c r="J830" s="39" t="str">
        <f t="shared" si="132"/>
        <v/>
      </c>
      <c r="K830" s="21"/>
      <c r="O830" s="25" t="str">
        <f t="shared" si="133"/>
        <v/>
      </c>
      <c r="P830" s="25" t="str">
        <f t="shared" si="134"/>
        <v/>
      </c>
      <c r="Q830" s="25" t="str">
        <f t="shared" si="135"/>
        <v/>
      </c>
      <c r="R830" s="25" t="str">
        <f>IF(COUNTIF($Q$11:$Q830, $Q830)&gt;1, "", $Q830)</f>
        <v/>
      </c>
      <c r="S830" s="58" t="str">
        <f t="shared" si="136"/>
        <v/>
      </c>
      <c r="T830" s="61" t="str">
        <f t="shared" si="137"/>
        <v/>
      </c>
      <c r="U830" s="58" t="str">
        <f t="shared" si="138"/>
        <v/>
      </c>
      <c r="W830" s="25" t="str">
        <f>IF(OR($P830="", NOT($U830="")), "", IF(COUNTIF($P$11:$P830, $P830)&gt;1, "", "X"))</f>
        <v/>
      </c>
      <c r="X830" s="25" t="str">
        <f t="shared" si="139"/>
        <v/>
      </c>
      <c r="Z830" s="25" t="str">
        <f t="shared" si="140"/>
        <v/>
      </c>
      <c r="AB830" s="25" t="str">
        <f>IF($B830="", "", IF(AND($B830&gt;='Client Report'!$BA$3, $B830&lt;='Client Report'!$BA$4), "X", ""))</f>
        <v/>
      </c>
      <c r="AC830" s="25" t="str">
        <f>IF($O830="", "", IF('Client Report'!$AG$3="", "X", IF(Expenses!$C830='Client Report'!$AG$3, "X", "")))</f>
        <v/>
      </c>
      <c r="AD830" s="66" t="str">
        <f t="shared" si="141"/>
        <v/>
      </c>
      <c r="AE830" s="25" t="str">
        <f>IF($AD830="", "", COUNTIF($AD$11:$AD$2510, "&lt;"&amp;$AD830)+1+COUNTIF($AD$11:$AD830, $AD830)-1)</f>
        <v/>
      </c>
      <c r="AF830" s="25" t="str">
        <f t="shared" si="142"/>
        <v/>
      </c>
    </row>
    <row r="831" spans="1:32" x14ac:dyDescent="0.25">
      <c r="A831" s="21"/>
      <c r="B831" s="80"/>
      <c r="C831" s="81"/>
      <c r="D831" s="82"/>
      <c r="E831" s="83"/>
      <c r="F831" s="83"/>
      <c r="G831" s="84"/>
      <c r="H831" s="85"/>
      <c r="I831" s="21"/>
      <c r="J831" s="39" t="str">
        <f t="shared" si="132"/>
        <v/>
      </c>
      <c r="K831" s="21"/>
      <c r="O831" s="25" t="str">
        <f t="shared" si="133"/>
        <v/>
      </c>
      <c r="P831" s="25" t="str">
        <f t="shared" si="134"/>
        <v/>
      </c>
      <c r="Q831" s="25" t="str">
        <f t="shared" si="135"/>
        <v/>
      </c>
      <c r="R831" s="25" t="str">
        <f>IF(COUNTIF($Q$11:$Q831, $Q831)&gt;1, "", $Q831)</f>
        <v/>
      </c>
      <c r="S831" s="58" t="str">
        <f t="shared" si="136"/>
        <v/>
      </c>
      <c r="T831" s="61" t="str">
        <f t="shared" si="137"/>
        <v/>
      </c>
      <c r="U831" s="58" t="str">
        <f t="shared" si="138"/>
        <v/>
      </c>
      <c r="W831" s="25" t="str">
        <f>IF(OR($P831="", NOT($U831="")), "", IF(COUNTIF($P$11:$P831, $P831)&gt;1, "", "X"))</f>
        <v/>
      </c>
      <c r="X831" s="25" t="str">
        <f t="shared" si="139"/>
        <v/>
      </c>
      <c r="Z831" s="25" t="str">
        <f t="shared" si="140"/>
        <v/>
      </c>
      <c r="AB831" s="25" t="str">
        <f>IF($B831="", "", IF(AND($B831&gt;='Client Report'!$BA$3, $B831&lt;='Client Report'!$BA$4), "X", ""))</f>
        <v/>
      </c>
      <c r="AC831" s="25" t="str">
        <f>IF($O831="", "", IF('Client Report'!$AG$3="", "X", IF(Expenses!$C831='Client Report'!$AG$3, "X", "")))</f>
        <v/>
      </c>
      <c r="AD831" s="66" t="str">
        <f t="shared" si="141"/>
        <v/>
      </c>
      <c r="AE831" s="25" t="str">
        <f>IF($AD831="", "", COUNTIF($AD$11:$AD$2510, "&lt;"&amp;$AD831)+1+COUNTIF($AD$11:$AD831, $AD831)-1)</f>
        <v/>
      </c>
      <c r="AF831" s="25" t="str">
        <f t="shared" si="142"/>
        <v/>
      </c>
    </row>
    <row r="832" spans="1:32" x14ac:dyDescent="0.25">
      <c r="A832" s="21"/>
      <c r="B832" s="80"/>
      <c r="C832" s="81"/>
      <c r="D832" s="82"/>
      <c r="E832" s="83"/>
      <c r="F832" s="83"/>
      <c r="G832" s="84"/>
      <c r="H832" s="85"/>
      <c r="I832" s="21"/>
      <c r="J832" s="39" t="str">
        <f t="shared" si="132"/>
        <v/>
      </c>
      <c r="K832" s="21"/>
      <c r="O832" s="25" t="str">
        <f t="shared" si="133"/>
        <v/>
      </c>
      <c r="P832" s="25" t="str">
        <f t="shared" si="134"/>
        <v/>
      </c>
      <c r="Q832" s="25" t="str">
        <f t="shared" si="135"/>
        <v/>
      </c>
      <c r="R832" s="25" t="str">
        <f>IF(COUNTIF($Q$11:$Q832, $Q832)&gt;1, "", $Q832)</f>
        <v/>
      </c>
      <c r="S832" s="58" t="str">
        <f t="shared" si="136"/>
        <v/>
      </c>
      <c r="T832" s="61" t="str">
        <f t="shared" si="137"/>
        <v/>
      </c>
      <c r="U832" s="58" t="str">
        <f t="shared" si="138"/>
        <v/>
      </c>
      <c r="W832" s="25" t="str">
        <f>IF(OR($P832="", NOT($U832="")), "", IF(COUNTIF($P$11:$P832, $P832)&gt;1, "", "X"))</f>
        <v/>
      </c>
      <c r="X832" s="25" t="str">
        <f t="shared" si="139"/>
        <v/>
      </c>
      <c r="Z832" s="25" t="str">
        <f t="shared" si="140"/>
        <v/>
      </c>
      <c r="AB832" s="25" t="str">
        <f>IF($B832="", "", IF(AND($B832&gt;='Client Report'!$BA$3, $B832&lt;='Client Report'!$BA$4), "X", ""))</f>
        <v/>
      </c>
      <c r="AC832" s="25" t="str">
        <f>IF($O832="", "", IF('Client Report'!$AG$3="", "X", IF(Expenses!$C832='Client Report'!$AG$3, "X", "")))</f>
        <v/>
      </c>
      <c r="AD832" s="66" t="str">
        <f t="shared" si="141"/>
        <v/>
      </c>
      <c r="AE832" s="25" t="str">
        <f>IF($AD832="", "", COUNTIF($AD$11:$AD$2510, "&lt;"&amp;$AD832)+1+COUNTIF($AD$11:$AD832, $AD832)-1)</f>
        <v/>
      </c>
      <c r="AF832" s="25" t="str">
        <f t="shared" si="142"/>
        <v/>
      </c>
    </row>
    <row r="833" spans="1:32" x14ac:dyDescent="0.25">
      <c r="A833" s="21"/>
      <c r="B833" s="80"/>
      <c r="C833" s="81"/>
      <c r="D833" s="82"/>
      <c r="E833" s="83"/>
      <c r="F833" s="83"/>
      <c r="G833" s="84"/>
      <c r="H833" s="85"/>
      <c r="I833" s="21"/>
      <c r="J833" s="39" t="str">
        <f t="shared" si="132"/>
        <v/>
      </c>
      <c r="K833" s="21"/>
      <c r="O833" s="25" t="str">
        <f t="shared" si="133"/>
        <v/>
      </c>
      <c r="P833" s="25" t="str">
        <f t="shared" si="134"/>
        <v/>
      </c>
      <c r="Q833" s="25" t="str">
        <f t="shared" si="135"/>
        <v/>
      </c>
      <c r="R833" s="25" t="str">
        <f>IF(COUNTIF($Q$11:$Q833, $Q833)&gt;1, "", $Q833)</f>
        <v/>
      </c>
      <c r="S833" s="58" t="str">
        <f t="shared" si="136"/>
        <v/>
      </c>
      <c r="T833" s="61" t="str">
        <f t="shared" si="137"/>
        <v/>
      </c>
      <c r="U833" s="58" t="str">
        <f t="shared" si="138"/>
        <v/>
      </c>
      <c r="W833" s="25" t="str">
        <f>IF(OR($P833="", NOT($U833="")), "", IF(COUNTIF($P$11:$P833, $P833)&gt;1, "", "X"))</f>
        <v/>
      </c>
      <c r="X833" s="25" t="str">
        <f t="shared" si="139"/>
        <v/>
      </c>
      <c r="Z833" s="25" t="str">
        <f t="shared" si="140"/>
        <v/>
      </c>
      <c r="AB833" s="25" t="str">
        <f>IF($B833="", "", IF(AND($B833&gt;='Client Report'!$BA$3, $B833&lt;='Client Report'!$BA$4), "X", ""))</f>
        <v/>
      </c>
      <c r="AC833" s="25" t="str">
        <f>IF($O833="", "", IF('Client Report'!$AG$3="", "X", IF(Expenses!$C833='Client Report'!$AG$3, "X", "")))</f>
        <v/>
      </c>
      <c r="AD833" s="66" t="str">
        <f t="shared" si="141"/>
        <v/>
      </c>
      <c r="AE833" s="25" t="str">
        <f>IF($AD833="", "", COUNTIF($AD$11:$AD$2510, "&lt;"&amp;$AD833)+1+COUNTIF($AD$11:$AD833, $AD833)-1)</f>
        <v/>
      </c>
      <c r="AF833" s="25" t="str">
        <f t="shared" si="142"/>
        <v/>
      </c>
    </row>
    <row r="834" spans="1:32" x14ac:dyDescent="0.25">
      <c r="A834" s="21"/>
      <c r="B834" s="80"/>
      <c r="C834" s="81"/>
      <c r="D834" s="82"/>
      <c r="E834" s="83"/>
      <c r="F834" s="83"/>
      <c r="G834" s="84"/>
      <c r="H834" s="85"/>
      <c r="I834" s="21"/>
      <c r="J834" s="39" t="str">
        <f t="shared" si="132"/>
        <v/>
      </c>
      <c r="K834" s="21"/>
      <c r="O834" s="25" t="str">
        <f t="shared" si="133"/>
        <v/>
      </c>
      <c r="P834" s="25" t="str">
        <f t="shared" si="134"/>
        <v/>
      </c>
      <c r="Q834" s="25" t="str">
        <f t="shared" si="135"/>
        <v/>
      </c>
      <c r="R834" s="25" t="str">
        <f>IF(COUNTIF($Q$11:$Q834, $Q834)&gt;1, "", $Q834)</f>
        <v/>
      </c>
      <c r="S834" s="58" t="str">
        <f t="shared" si="136"/>
        <v/>
      </c>
      <c r="T834" s="61" t="str">
        <f t="shared" si="137"/>
        <v/>
      </c>
      <c r="U834" s="58" t="str">
        <f t="shared" si="138"/>
        <v/>
      </c>
      <c r="W834" s="25" t="str">
        <f>IF(OR($P834="", NOT($U834="")), "", IF(COUNTIF($P$11:$P834, $P834)&gt;1, "", "X"))</f>
        <v/>
      </c>
      <c r="X834" s="25" t="str">
        <f t="shared" si="139"/>
        <v/>
      </c>
      <c r="Z834" s="25" t="str">
        <f t="shared" si="140"/>
        <v/>
      </c>
      <c r="AB834" s="25" t="str">
        <f>IF($B834="", "", IF(AND($B834&gt;='Client Report'!$BA$3, $B834&lt;='Client Report'!$BA$4), "X", ""))</f>
        <v/>
      </c>
      <c r="AC834" s="25" t="str">
        <f>IF($O834="", "", IF('Client Report'!$AG$3="", "X", IF(Expenses!$C834='Client Report'!$AG$3, "X", "")))</f>
        <v/>
      </c>
      <c r="AD834" s="66" t="str">
        <f t="shared" si="141"/>
        <v/>
      </c>
      <c r="AE834" s="25" t="str">
        <f>IF($AD834="", "", COUNTIF($AD$11:$AD$2510, "&lt;"&amp;$AD834)+1+COUNTIF($AD$11:$AD834, $AD834)-1)</f>
        <v/>
      </c>
      <c r="AF834" s="25" t="str">
        <f t="shared" si="142"/>
        <v/>
      </c>
    </row>
    <row r="835" spans="1:32" x14ac:dyDescent="0.25">
      <c r="A835" s="21"/>
      <c r="B835" s="80"/>
      <c r="C835" s="81"/>
      <c r="D835" s="82"/>
      <c r="E835" s="83"/>
      <c r="F835" s="83"/>
      <c r="G835" s="84"/>
      <c r="H835" s="85"/>
      <c r="I835" s="21"/>
      <c r="J835" s="39" t="str">
        <f t="shared" si="132"/>
        <v/>
      </c>
      <c r="K835" s="21"/>
      <c r="O835" s="25" t="str">
        <f t="shared" si="133"/>
        <v/>
      </c>
      <c r="P835" s="25" t="str">
        <f t="shared" si="134"/>
        <v/>
      </c>
      <c r="Q835" s="25" t="str">
        <f t="shared" si="135"/>
        <v/>
      </c>
      <c r="R835" s="25" t="str">
        <f>IF(COUNTIF($Q$11:$Q835, $Q835)&gt;1, "", $Q835)</f>
        <v/>
      </c>
      <c r="S835" s="58" t="str">
        <f t="shared" si="136"/>
        <v/>
      </c>
      <c r="T835" s="61" t="str">
        <f t="shared" si="137"/>
        <v/>
      </c>
      <c r="U835" s="58" t="str">
        <f t="shared" si="138"/>
        <v/>
      </c>
      <c r="W835" s="25" t="str">
        <f>IF(OR($P835="", NOT($U835="")), "", IF(COUNTIF($P$11:$P835, $P835)&gt;1, "", "X"))</f>
        <v/>
      </c>
      <c r="X835" s="25" t="str">
        <f t="shared" si="139"/>
        <v/>
      </c>
      <c r="Z835" s="25" t="str">
        <f t="shared" si="140"/>
        <v/>
      </c>
      <c r="AB835" s="25" t="str">
        <f>IF($B835="", "", IF(AND($B835&gt;='Client Report'!$BA$3, $B835&lt;='Client Report'!$BA$4), "X", ""))</f>
        <v/>
      </c>
      <c r="AC835" s="25" t="str">
        <f>IF($O835="", "", IF('Client Report'!$AG$3="", "X", IF(Expenses!$C835='Client Report'!$AG$3, "X", "")))</f>
        <v/>
      </c>
      <c r="AD835" s="66" t="str">
        <f t="shared" si="141"/>
        <v/>
      </c>
      <c r="AE835" s="25" t="str">
        <f>IF($AD835="", "", COUNTIF($AD$11:$AD$2510, "&lt;"&amp;$AD835)+1+COUNTIF($AD$11:$AD835, $AD835)-1)</f>
        <v/>
      </c>
      <c r="AF835" s="25" t="str">
        <f t="shared" si="142"/>
        <v/>
      </c>
    </row>
    <row r="836" spans="1:32" x14ac:dyDescent="0.25">
      <c r="A836" s="21"/>
      <c r="B836" s="80"/>
      <c r="C836" s="81"/>
      <c r="D836" s="82"/>
      <c r="E836" s="83"/>
      <c r="F836" s="83"/>
      <c r="G836" s="84"/>
      <c r="H836" s="85"/>
      <c r="I836" s="21"/>
      <c r="J836" s="39" t="str">
        <f t="shared" si="132"/>
        <v/>
      </c>
      <c r="K836" s="21"/>
      <c r="O836" s="25" t="str">
        <f t="shared" si="133"/>
        <v/>
      </c>
      <c r="P836" s="25" t="str">
        <f t="shared" si="134"/>
        <v/>
      </c>
      <c r="Q836" s="25" t="str">
        <f t="shared" si="135"/>
        <v/>
      </c>
      <c r="R836" s="25" t="str">
        <f>IF(COUNTIF($Q$11:$Q836, $Q836)&gt;1, "", $Q836)</f>
        <v/>
      </c>
      <c r="S836" s="58" t="str">
        <f t="shared" si="136"/>
        <v/>
      </c>
      <c r="T836" s="61" t="str">
        <f t="shared" si="137"/>
        <v/>
      </c>
      <c r="U836" s="58" t="str">
        <f t="shared" si="138"/>
        <v/>
      </c>
      <c r="W836" s="25" t="str">
        <f>IF(OR($P836="", NOT($U836="")), "", IF(COUNTIF($P$11:$P836, $P836)&gt;1, "", "X"))</f>
        <v/>
      </c>
      <c r="X836" s="25" t="str">
        <f t="shared" si="139"/>
        <v/>
      </c>
      <c r="Z836" s="25" t="str">
        <f t="shared" si="140"/>
        <v/>
      </c>
      <c r="AB836" s="25" t="str">
        <f>IF($B836="", "", IF(AND($B836&gt;='Client Report'!$BA$3, $B836&lt;='Client Report'!$BA$4), "X", ""))</f>
        <v/>
      </c>
      <c r="AC836" s="25" t="str">
        <f>IF($O836="", "", IF('Client Report'!$AG$3="", "X", IF(Expenses!$C836='Client Report'!$AG$3, "X", "")))</f>
        <v/>
      </c>
      <c r="AD836" s="66" t="str">
        <f t="shared" si="141"/>
        <v/>
      </c>
      <c r="AE836" s="25" t="str">
        <f>IF($AD836="", "", COUNTIF($AD$11:$AD$2510, "&lt;"&amp;$AD836)+1+COUNTIF($AD$11:$AD836, $AD836)-1)</f>
        <v/>
      </c>
      <c r="AF836" s="25" t="str">
        <f t="shared" si="142"/>
        <v/>
      </c>
    </row>
    <row r="837" spans="1:32" x14ac:dyDescent="0.25">
      <c r="A837" s="21"/>
      <c r="B837" s="80"/>
      <c r="C837" s="81"/>
      <c r="D837" s="82"/>
      <c r="E837" s="83"/>
      <c r="F837" s="83"/>
      <c r="G837" s="84"/>
      <c r="H837" s="85"/>
      <c r="I837" s="21"/>
      <c r="J837" s="39" t="str">
        <f t="shared" si="132"/>
        <v/>
      </c>
      <c r="K837" s="21"/>
      <c r="O837" s="25" t="str">
        <f t="shared" si="133"/>
        <v/>
      </c>
      <c r="P837" s="25" t="str">
        <f t="shared" si="134"/>
        <v/>
      </c>
      <c r="Q837" s="25" t="str">
        <f t="shared" si="135"/>
        <v/>
      </c>
      <c r="R837" s="25" t="str">
        <f>IF(COUNTIF($Q$11:$Q837, $Q837)&gt;1, "", $Q837)</f>
        <v/>
      </c>
      <c r="S837" s="58" t="str">
        <f t="shared" si="136"/>
        <v/>
      </c>
      <c r="T837" s="61" t="str">
        <f t="shared" si="137"/>
        <v/>
      </c>
      <c r="U837" s="58" t="str">
        <f t="shared" si="138"/>
        <v/>
      </c>
      <c r="W837" s="25" t="str">
        <f>IF(OR($P837="", NOT($U837="")), "", IF(COUNTIF($P$11:$P837, $P837)&gt;1, "", "X"))</f>
        <v/>
      </c>
      <c r="X837" s="25" t="str">
        <f t="shared" si="139"/>
        <v/>
      </c>
      <c r="Z837" s="25" t="str">
        <f t="shared" si="140"/>
        <v/>
      </c>
      <c r="AB837" s="25" t="str">
        <f>IF($B837="", "", IF(AND($B837&gt;='Client Report'!$BA$3, $B837&lt;='Client Report'!$BA$4), "X", ""))</f>
        <v/>
      </c>
      <c r="AC837" s="25" t="str">
        <f>IF($O837="", "", IF('Client Report'!$AG$3="", "X", IF(Expenses!$C837='Client Report'!$AG$3, "X", "")))</f>
        <v/>
      </c>
      <c r="AD837" s="66" t="str">
        <f t="shared" si="141"/>
        <v/>
      </c>
      <c r="AE837" s="25" t="str">
        <f>IF($AD837="", "", COUNTIF($AD$11:$AD$2510, "&lt;"&amp;$AD837)+1+COUNTIF($AD$11:$AD837, $AD837)-1)</f>
        <v/>
      </c>
      <c r="AF837" s="25" t="str">
        <f t="shared" si="142"/>
        <v/>
      </c>
    </row>
    <row r="838" spans="1:32" x14ac:dyDescent="0.25">
      <c r="A838" s="21"/>
      <c r="B838" s="80"/>
      <c r="C838" s="81"/>
      <c r="D838" s="82"/>
      <c r="E838" s="83"/>
      <c r="F838" s="83"/>
      <c r="G838" s="84"/>
      <c r="H838" s="85"/>
      <c r="I838" s="21"/>
      <c r="J838" s="39" t="str">
        <f t="shared" si="132"/>
        <v/>
      </c>
      <c r="K838" s="21"/>
      <c r="O838" s="25" t="str">
        <f t="shared" si="133"/>
        <v/>
      </c>
      <c r="P838" s="25" t="str">
        <f t="shared" si="134"/>
        <v/>
      </c>
      <c r="Q838" s="25" t="str">
        <f t="shared" si="135"/>
        <v/>
      </c>
      <c r="R838" s="25" t="str">
        <f>IF(COUNTIF($Q$11:$Q838, $Q838)&gt;1, "", $Q838)</f>
        <v/>
      </c>
      <c r="S838" s="58" t="str">
        <f t="shared" si="136"/>
        <v/>
      </c>
      <c r="T838" s="61" t="str">
        <f t="shared" si="137"/>
        <v/>
      </c>
      <c r="U838" s="58" t="str">
        <f t="shared" si="138"/>
        <v/>
      </c>
      <c r="W838" s="25" t="str">
        <f>IF(OR($P838="", NOT($U838="")), "", IF(COUNTIF($P$11:$P838, $P838)&gt;1, "", "X"))</f>
        <v/>
      </c>
      <c r="X838" s="25" t="str">
        <f t="shared" si="139"/>
        <v/>
      </c>
      <c r="Z838" s="25" t="str">
        <f t="shared" si="140"/>
        <v/>
      </c>
      <c r="AB838" s="25" t="str">
        <f>IF($B838="", "", IF(AND($B838&gt;='Client Report'!$BA$3, $B838&lt;='Client Report'!$BA$4), "X", ""))</f>
        <v/>
      </c>
      <c r="AC838" s="25" t="str">
        <f>IF($O838="", "", IF('Client Report'!$AG$3="", "X", IF(Expenses!$C838='Client Report'!$AG$3, "X", "")))</f>
        <v/>
      </c>
      <c r="AD838" s="66" t="str">
        <f t="shared" si="141"/>
        <v/>
      </c>
      <c r="AE838" s="25" t="str">
        <f>IF($AD838="", "", COUNTIF($AD$11:$AD$2510, "&lt;"&amp;$AD838)+1+COUNTIF($AD$11:$AD838, $AD838)-1)</f>
        <v/>
      </c>
      <c r="AF838" s="25" t="str">
        <f t="shared" si="142"/>
        <v/>
      </c>
    </row>
    <row r="839" spans="1:32" x14ac:dyDescent="0.25">
      <c r="A839" s="21"/>
      <c r="B839" s="80"/>
      <c r="C839" s="81"/>
      <c r="D839" s="82"/>
      <c r="E839" s="83"/>
      <c r="F839" s="83"/>
      <c r="G839" s="84"/>
      <c r="H839" s="85"/>
      <c r="I839" s="21"/>
      <c r="J839" s="39" t="str">
        <f t="shared" si="132"/>
        <v/>
      </c>
      <c r="K839" s="21"/>
      <c r="O839" s="25" t="str">
        <f t="shared" si="133"/>
        <v/>
      </c>
      <c r="P839" s="25" t="str">
        <f t="shared" si="134"/>
        <v/>
      </c>
      <c r="Q839" s="25" t="str">
        <f t="shared" si="135"/>
        <v/>
      </c>
      <c r="R839" s="25" t="str">
        <f>IF(COUNTIF($Q$11:$Q839, $Q839)&gt;1, "", $Q839)</f>
        <v/>
      </c>
      <c r="S839" s="58" t="str">
        <f t="shared" si="136"/>
        <v/>
      </c>
      <c r="T839" s="61" t="str">
        <f t="shared" si="137"/>
        <v/>
      </c>
      <c r="U839" s="58" t="str">
        <f t="shared" si="138"/>
        <v/>
      </c>
      <c r="W839" s="25" t="str">
        <f>IF(OR($P839="", NOT($U839="")), "", IF(COUNTIF($P$11:$P839, $P839)&gt;1, "", "X"))</f>
        <v/>
      </c>
      <c r="X839" s="25" t="str">
        <f t="shared" si="139"/>
        <v/>
      </c>
      <c r="Z839" s="25" t="str">
        <f t="shared" si="140"/>
        <v/>
      </c>
      <c r="AB839" s="25" t="str">
        <f>IF($B839="", "", IF(AND($B839&gt;='Client Report'!$BA$3, $B839&lt;='Client Report'!$BA$4), "X", ""))</f>
        <v/>
      </c>
      <c r="AC839" s="25" t="str">
        <f>IF($O839="", "", IF('Client Report'!$AG$3="", "X", IF(Expenses!$C839='Client Report'!$AG$3, "X", "")))</f>
        <v/>
      </c>
      <c r="AD839" s="66" t="str">
        <f t="shared" si="141"/>
        <v/>
      </c>
      <c r="AE839" s="25" t="str">
        <f>IF($AD839="", "", COUNTIF($AD$11:$AD$2510, "&lt;"&amp;$AD839)+1+COUNTIF($AD$11:$AD839, $AD839)-1)</f>
        <v/>
      </c>
      <c r="AF839" s="25" t="str">
        <f t="shared" si="142"/>
        <v/>
      </c>
    </row>
    <row r="840" spans="1:32" x14ac:dyDescent="0.25">
      <c r="A840" s="21"/>
      <c r="B840" s="80"/>
      <c r="C840" s="81"/>
      <c r="D840" s="82"/>
      <c r="E840" s="83"/>
      <c r="F840" s="83"/>
      <c r="G840" s="84"/>
      <c r="H840" s="85"/>
      <c r="I840" s="21"/>
      <c r="J840" s="39" t="str">
        <f t="shared" si="132"/>
        <v/>
      </c>
      <c r="K840" s="21"/>
      <c r="O840" s="25" t="str">
        <f t="shared" si="133"/>
        <v/>
      </c>
      <c r="P840" s="25" t="str">
        <f t="shared" si="134"/>
        <v/>
      </c>
      <c r="Q840" s="25" t="str">
        <f t="shared" si="135"/>
        <v/>
      </c>
      <c r="R840" s="25" t="str">
        <f>IF(COUNTIF($Q$11:$Q840, $Q840)&gt;1, "", $Q840)</f>
        <v/>
      </c>
      <c r="S840" s="58" t="str">
        <f t="shared" si="136"/>
        <v/>
      </c>
      <c r="T840" s="61" t="str">
        <f t="shared" si="137"/>
        <v/>
      </c>
      <c r="U840" s="58" t="str">
        <f t="shared" si="138"/>
        <v/>
      </c>
      <c r="W840" s="25" t="str">
        <f>IF(OR($P840="", NOT($U840="")), "", IF(COUNTIF($P$11:$P840, $P840)&gt;1, "", "X"))</f>
        <v/>
      </c>
      <c r="X840" s="25" t="str">
        <f t="shared" si="139"/>
        <v/>
      </c>
      <c r="Z840" s="25" t="str">
        <f t="shared" si="140"/>
        <v/>
      </c>
      <c r="AB840" s="25" t="str">
        <f>IF($B840="", "", IF(AND($B840&gt;='Client Report'!$BA$3, $B840&lt;='Client Report'!$BA$4), "X", ""))</f>
        <v/>
      </c>
      <c r="AC840" s="25" t="str">
        <f>IF($O840="", "", IF('Client Report'!$AG$3="", "X", IF(Expenses!$C840='Client Report'!$AG$3, "X", "")))</f>
        <v/>
      </c>
      <c r="AD840" s="66" t="str">
        <f t="shared" si="141"/>
        <v/>
      </c>
      <c r="AE840" s="25" t="str">
        <f>IF($AD840="", "", COUNTIF($AD$11:$AD$2510, "&lt;"&amp;$AD840)+1+COUNTIF($AD$11:$AD840, $AD840)-1)</f>
        <v/>
      </c>
      <c r="AF840" s="25" t="str">
        <f t="shared" si="142"/>
        <v/>
      </c>
    </row>
    <row r="841" spans="1:32" x14ac:dyDescent="0.25">
      <c r="A841" s="21"/>
      <c r="B841" s="80"/>
      <c r="C841" s="81"/>
      <c r="D841" s="82"/>
      <c r="E841" s="83"/>
      <c r="F841" s="83"/>
      <c r="G841" s="84"/>
      <c r="H841" s="85"/>
      <c r="I841" s="21"/>
      <c r="J841" s="39" t="str">
        <f t="shared" si="132"/>
        <v/>
      </c>
      <c r="K841" s="21"/>
      <c r="O841" s="25" t="str">
        <f t="shared" si="133"/>
        <v/>
      </c>
      <c r="P841" s="25" t="str">
        <f t="shared" si="134"/>
        <v/>
      </c>
      <c r="Q841" s="25" t="str">
        <f t="shared" si="135"/>
        <v/>
      </c>
      <c r="R841" s="25" t="str">
        <f>IF(COUNTIF($Q$11:$Q841, $Q841)&gt;1, "", $Q841)</f>
        <v/>
      </c>
      <c r="S841" s="58" t="str">
        <f t="shared" si="136"/>
        <v/>
      </c>
      <c r="T841" s="61" t="str">
        <f t="shared" si="137"/>
        <v/>
      </c>
      <c r="U841" s="58" t="str">
        <f t="shared" si="138"/>
        <v/>
      </c>
      <c r="W841" s="25" t="str">
        <f>IF(OR($P841="", NOT($U841="")), "", IF(COUNTIF($P$11:$P841, $P841)&gt;1, "", "X"))</f>
        <v/>
      </c>
      <c r="X841" s="25" t="str">
        <f t="shared" si="139"/>
        <v/>
      </c>
      <c r="Z841" s="25" t="str">
        <f t="shared" si="140"/>
        <v/>
      </c>
      <c r="AB841" s="25" t="str">
        <f>IF($B841="", "", IF(AND($B841&gt;='Client Report'!$BA$3, $B841&lt;='Client Report'!$BA$4), "X", ""))</f>
        <v/>
      </c>
      <c r="AC841" s="25" t="str">
        <f>IF($O841="", "", IF('Client Report'!$AG$3="", "X", IF(Expenses!$C841='Client Report'!$AG$3, "X", "")))</f>
        <v/>
      </c>
      <c r="AD841" s="66" t="str">
        <f t="shared" si="141"/>
        <v/>
      </c>
      <c r="AE841" s="25" t="str">
        <f>IF($AD841="", "", COUNTIF($AD$11:$AD$2510, "&lt;"&amp;$AD841)+1+COUNTIF($AD$11:$AD841, $AD841)-1)</f>
        <v/>
      </c>
      <c r="AF841" s="25" t="str">
        <f t="shared" si="142"/>
        <v/>
      </c>
    </row>
    <row r="842" spans="1:32" x14ac:dyDescent="0.25">
      <c r="A842" s="21"/>
      <c r="B842" s="80"/>
      <c r="C842" s="81"/>
      <c r="D842" s="82"/>
      <c r="E842" s="83"/>
      <c r="F842" s="83"/>
      <c r="G842" s="84"/>
      <c r="H842" s="85"/>
      <c r="I842" s="21"/>
      <c r="J842" s="39" t="str">
        <f t="shared" si="132"/>
        <v/>
      </c>
      <c r="K842" s="21"/>
      <c r="O842" s="25" t="str">
        <f t="shared" si="133"/>
        <v/>
      </c>
      <c r="P842" s="25" t="str">
        <f t="shared" si="134"/>
        <v/>
      </c>
      <c r="Q842" s="25" t="str">
        <f t="shared" si="135"/>
        <v/>
      </c>
      <c r="R842" s="25" t="str">
        <f>IF(COUNTIF($Q$11:$Q842, $Q842)&gt;1, "", $Q842)</f>
        <v/>
      </c>
      <c r="S842" s="58" t="str">
        <f t="shared" si="136"/>
        <v/>
      </c>
      <c r="T842" s="61" t="str">
        <f t="shared" si="137"/>
        <v/>
      </c>
      <c r="U842" s="58" t="str">
        <f t="shared" si="138"/>
        <v/>
      </c>
      <c r="W842" s="25" t="str">
        <f>IF(OR($P842="", NOT($U842="")), "", IF(COUNTIF($P$11:$P842, $P842)&gt;1, "", "X"))</f>
        <v/>
      </c>
      <c r="X842" s="25" t="str">
        <f t="shared" si="139"/>
        <v/>
      </c>
      <c r="Z842" s="25" t="str">
        <f t="shared" si="140"/>
        <v/>
      </c>
      <c r="AB842" s="25" t="str">
        <f>IF($B842="", "", IF(AND($B842&gt;='Client Report'!$BA$3, $B842&lt;='Client Report'!$BA$4), "X", ""))</f>
        <v/>
      </c>
      <c r="AC842" s="25" t="str">
        <f>IF($O842="", "", IF('Client Report'!$AG$3="", "X", IF(Expenses!$C842='Client Report'!$AG$3, "X", "")))</f>
        <v/>
      </c>
      <c r="AD842" s="66" t="str">
        <f t="shared" si="141"/>
        <v/>
      </c>
      <c r="AE842" s="25" t="str">
        <f>IF($AD842="", "", COUNTIF($AD$11:$AD$2510, "&lt;"&amp;$AD842)+1+COUNTIF($AD$11:$AD842, $AD842)-1)</f>
        <v/>
      </c>
      <c r="AF842" s="25" t="str">
        <f t="shared" si="142"/>
        <v/>
      </c>
    </row>
    <row r="843" spans="1:32" x14ac:dyDescent="0.25">
      <c r="A843" s="21"/>
      <c r="B843" s="80"/>
      <c r="C843" s="81"/>
      <c r="D843" s="82"/>
      <c r="E843" s="83"/>
      <c r="F843" s="83"/>
      <c r="G843" s="84"/>
      <c r="H843" s="85"/>
      <c r="I843" s="21"/>
      <c r="J843" s="39" t="str">
        <f t="shared" si="132"/>
        <v/>
      </c>
      <c r="K843" s="21"/>
      <c r="O843" s="25" t="str">
        <f t="shared" si="133"/>
        <v/>
      </c>
      <c r="P843" s="25" t="str">
        <f t="shared" si="134"/>
        <v/>
      </c>
      <c r="Q843" s="25" t="str">
        <f t="shared" si="135"/>
        <v/>
      </c>
      <c r="R843" s="25" t="str">
        <f>IF(COUNTIF($Q$11:$Q843, $Q843)&gt;1, "", $Q843)</f>
        <v/>
      </c>
      <c r="S843" s="58" t="str">
        <f t="shared" si="136"/>
        <v/>
      </c>
      <c r="T843" s="61" t="str">
        <f t="shared" si="137"/>
        <v/>
      </c>
      <c r="U843" s="58" t="str">
        <f t="shared" si="138"/>
        <v/>
      </c>
      <c r="W843" s="25" t="str">
        <f>IF(OR($P843="", NOT($U843="")), "", IF(COUNTIF($P$11:$P843, $P843)&gt;1, "", "X"))</f>
        <v/>
      </c>
      <c r="X843" s="25" t="str">
        <f t="shared" si="139"/>
        <v/>
      </c>
      <c r="Z843" s="25" t="str">
        <f t="shared" si="140"/>
        <v/>
      </c>
      <c r="AB843" s="25" t="str">
        <f>IF($B843="", "", IF(AND($B843&gt;='Client Report'!$BA$3, $B843&lt;='Client Report'!$BA$4), "X", ""))</f>
        <v/>
      </c>
      <c r="AC843" s="25" t="str">
        <f>IF($O843="", "", IF('Client Report'!$AG$3="", "X", IF(Expenses!$C843='Client Report'!$AG$3, "X", "")))</f>
        <v/>
      </c>
      <c r="AD843" s="66" t="str">
        <f t="shared" si="141"/>
        <v/>
      </c>
      <c r="AE843" s="25" t="str">
        <f>IF($AD843="", "", COUNTIF($AD$11:$AD$2510, "&lt;"&amp;$AD843)+1+COUNTIF($AD$11:$AD843, $AD843)-1)</f>
        <v/>
      </c>
      <c r="AF843" s="25" t="str">
        <f t="shared" si="142"/>
        <v/>
      </c>
    </row>
    <row r="844" spans="1:32" x14ac:dyDescent="0.25">
      <c r="A844" s="21"/>
      <c r="B844" s="80"/>
      <c r="C844" s="81"/>
      <c r="D844" s="82"/>
      <c r="E844" s="83"/>
      <c r="F844" s="83"/>
      <c r="G844" s="84"/>
      <c r="H844" s="85"/>
      <c r="I844" s="21"/>
      <c r="J844" s="39" t="str">
        <f t="shared" ref="J844:J907" si="143">IFERROR(IF($G844="", "", IF($F844="", $G844, ROUND($G844*$U844, 2))), "")</f>
        <v/>
      </c>
      <c r="K844" s="21"/>
      <c r="O844" s="25" t="str">
        <f t="shared" ref="O844:O907" si="144">IF(COUNTIF($B844:$H844, "")&lt;7, "X", "")</f>
        <v/>
      </c>
      <c r="P844" s="25" t="str">
        <f t="shared" ref="P844:P907" si="145">IF(AND(NOT($B844=""), NOT($F844="")), _xlfn.CONCAT($B844, " - ", $F844), "")</f>
        <v/>
      </c>
      <c r="Q844" s="25" t="str">
        <f t="shared" ref="Q844:Q907" si="146">IF(AND(NOT($B844=""), NOT($F844=""), NOT($H844="")), _xlfn.CONCAT($B844, " - ", $F844), "")</f>
        <v/>
      </c>
      <c r="R844" s="25" t="str">
        <f>IF(COUNTIF($Q$11:$Q844, $Q844)&gt;1, "", $Q844)</f>
        <v/>
      </c>
      <c r="S844" s="58" t="str">
        <f t="shared" ref="S844:S907" si="147">IF($R844="", "", $H844)</f>
        <v/>
      </c>
      <c r="T844" s="61" t="str">
        <f t="shared" ref="T844:T907" si="148">IF(P844="", "", IFERROR(INDEX($S$11:$S$2510, MATCH($P844, $R$11:$R$2510, 0)), ""))</f>
        <v/>
      </c>
      <c r="U844" s="58" t="str">
        <f t="shared" ref="U844:U907" si="149">IF($P844="", "", IF($H844="", $T844, $H844))</f>
        <v/>
      </c>
      <c r="W844" s="25" t="str">
        <f>IF(OR($P844="", NOT($U844="")), "", IF(COUNTIF($P$11:$P844, $P844)&gt;1, "", "X"))</f>
        <v/>
      </c>
      <c r="X844" s="25" t="str">
        <f t="shared" ref="X844:X907" si="150">IF(T844=U844, "", "X")</f>
        <v/>
      </c>
      <c r="Z844" s="25" t="str">
        <f t="shared" ref="Z844:Z907" si="151">IF(OR($B844="", $C844=""), "", _xlfn.CONCAT($C844, " - ", TEXT($B844, "mmm yyyy")))</f>
        <v/>
      </c>
      <c r="AB844" s="25" t="str">
        <f>IF($B844="", "", IF(AND($B844&gt;='Client Report'!$BA$3, $B844&lt;='Client Report'!$BA$4), "X", ""))</f>
        <v/>
      </c>
      <c r="AC844" s="25" t="str">
        <f>IF($O844="", "", IF('Client Report'!$AG$3="", "X", IF(Expenses!$C844='Client Report'!$AG$3, "X", "")))</f>
        <v/>
      </c>
      <c r="AD844" s="66" t="str">
        <f t="shared" ref="AD844:AD907" si="152">IF(OR($AB844="", $AC844=""), "", $B844)</f>
        <v/>
      </c>
      <c r="AE844" s="25" t="str">
        <f>IF($AD844="", "", COUNTIF($AD$11:$AD$2510, "&lt;"&amp;$AD844)+1+COUNTIF($AD$11:$AD844, $AD844)-1)</f>
        <v/>
      </c>
      <c r="AF844" s="25" t="str">
        <f t="shared" ref="AF844:AF907" si="153">IF($AE844="", "", "X")</f>
        <v/>
      </c>
    </row>
    <row r="845" spans="1:32" x14ac:dyDescent="0.25">
      <c r="A845" s="21"/>
      <c r="B845" s="80"/>
      <c r="C845" s="81"/>
      <c r="D845" s="82"/>
      <c r="E845" s="83"/>
      <c r="F845" s="83"/>
      <c r="G845" s="84"/>
      <c r="H845" s="85"/>
      <c r="I845" s="21"/>
      <c r="J845" s="39" t="str">
        <f t="shared" si="143"/>
        <v/>
      </c>
      <c r="K845" s="21"/>
      <c r="O845" s="25" t="str">
        <f t="shared" si="144"/>
        <v/>
      </c>
      <c r="P845" s="25" t="str">
        <f t="shared" si="145"/>
        <v/>
      </c>
      <c r="Q845" s="25" t="str">
        <f t="shared" si="146"/>
        <v/>
      </c>
      <c r="R845" s="25" t="str">
        <f>IF(COUNTIF($Q$11:$Q845, $Q845)&gt;1, "", $Q845)</f>
        <v/>
      </c>
      <c r="S845" s="58" t="str">
        <f t="shared" si="147"/>
        <v/>
      </c>
      <c r="T845" s="61" t="str">
        <f t="shared" si="148"/>
        <v/>
      </c>
      <c r="U845" s="58" t="str">
        <f t="shared" si="149"/>
        <v/>
      </c>
      <c r="W845" s="25" t="str">
        <f>IF(OR($P845="", NOT($U845="")), "", IF(COUNTIF($P$11:$P845, $P845)&gt;1, "", "X"))</f>
        <v/>
      </c>
      <c r="X845" s="25" t="str">
        <f t="shared" si="150"/>
        <v/>
      </c>
      <c r="Z845" s="25" t="str">
        <f t="shared" si="151"/>
        <v/>
      </c>
      <c r="AB845" s="25" t="str">
        <f>IF($B845="", "", IF(AND($B845&gt;='Client Report'!$BA$3, $B845&lt;='Client Report'!$BA$4), "X", ""))</f>
        <v/>
      </c>
      <c r="AC845" s="25" t="str">
        <f>IF($O845="", "", IF('Client Report'!$AG$3="", "X", IF(Expenses!$C845='Client Report'!$AG$3, "X", "")))</f>
        <v/>
      </c>
      <c r="AD845" s="66" t="str">
        <f t="shared" si="152"/>
        <v/>
      </c>
      <c r="AE845" s="25" t="str">
        <f>IF($AD845="", "", COUNTIF($AD$11:$AD$2510, "&lt;"&amp;$AD845)+1+COUNTIF($AD$11:$AD845, $AD845)-1)</f>
        <v/>
      </c>
      <c r="AF845" s="25" t="str">
        <f t="shared" si="153"/>
        <v/>
      </c>
    </row>
    <row r="846" spans="1:32" x14ac:dyDescent="0.25">
      <c r="A846" s="21"/>
      <c r="B846" s="80"/>
      <c r="C846" s="81"/>
      <c r="D846" s="82"/>
      <c r="E846" s="83"/>
      <c r="F846" s="83"/>
      <c r="G846" s="84"/>
      <c r="H846" s="85"/>
      <c r="I846" s="21"/>
      <c r="J846" s="39" t="str">
        <f t="shared" si="143"/>
        <v/>
      </c>
      <c r="K846" s="21"/>
      <c r="O846" s="25" t="str">
        <f t="shared" si="144"/>
        <v/>
      </c>
      <c r="P846" s="25" t="str">
        <f t="shared" si="145"/>
        <v/>
      </c>
      <c r="Q846" s="25" t="str">
        <f t="shared" si="146"/>
        <v/>
      </c>
      <c r="R846" s="25" t="str">
        <f>IF(COUNTIF($Q$11:$Q846, $Q846)&gt;1, "", $Q846)</f>
        <v/>
      </c>
      <c r="S846" s="58" t="str">
        <f t="shared" si="147"/>
        <v/>
      </c>
      <c r="T846" s="61" t="str">
        <f t="shared" si="148"/>
        <v/>
      </c>
      <c r="U846" s="58" t="str">
        <f t="shared" si="149"/>
        <v/>
      </c>
      <c r="W846" s="25" t="str">
        <f>IF(OR($P846="", NOT($U846="")), "", IF(COUNTIF($P$11:$P846, $P846)&gt;1, "", "X"))</f>
        <v/>
      </c>
      <c r="X846" s="25" t="str">
        <f t="shared" si="150"/>
        <v/>
      </c>
      <c r="Z846" s="25" t="str">
        <f t="shared" si="151"/>
        <v/>
      </c>
      <c r="AB846" s="25" t="str">
        <f>IF($B846="", "", IF(AND($B846&gt;='Client Report'!$BA$3, $B846&lt;='Client Report'!$BA$4), "X", ""))</f>
        <v/>
      </c>
      <c r="AC846" s="25" t="str">
        <f>IF($O846="", "", IF('Client Report'!$AG$3="", "X", IF(Expenses!$C846='Client Report'!$AG$3, "X", "")))</f>
        <v/>
      </c>
      <c r="AD846" s="66" t="str">
        <f t="shared" si="152"/>
        <v/>
      </c>
      <c r="AE846" s="25" t="str">
        <f>IF($AD846="", "", COUNTIF($AD$11:$AD$2510, "&lt;"&amp;$AD846)+1+COUNTIF($AD$11:$AD846, $AD846)-1)</f>
        <v/>
      </c>
      <c r="AF846" s="25" t="str">
        <f t="shared" si="153"/>
        <v/>
      </c>
    </row>
    <row r="847" spans="1:32" x14ac:dyDescent="0.25">
      <c r="A847" s="21"/>
      <c r="B847" s="80"/>
      <c r="C847" s="81"/>
      <c r="D847" s="82"/>
      <c r="E847" s="83"/>
      <c r="F847" s="83"/>
      <c r="G847" s="84"/>
      <c r="H847" s="85"/>
      <c r="I847" s="21"/>
      <c r="J847" s="39" t="str">
        <f t="shared" si="143"/>
        <v/>
      </c>
      <c r="K847" s="21"/>
      <c r="O847" s="25" t="str">
        <f t="shared" si="144"/>
        <v/>
      </c>
      <c r="P847" s="25" t="str">
        <f t="shared" si="145"/>
        <v/>
      </c>
      <c r="Q847" s="25" t="str">
        <f t="shared" si="146"/>
        <v/>
      </c>
      <c r="R847" s="25" t="str">
        <f>IF(COUNTIF($Q$11:$Q847, $Q847)&gt;1, "", $Q847)</f>
        <v/>
      </c>
      <c r="S847" s="58" t="str">
        <f t="shared" si="147"/>
        <v/>
      </c>
      <c r="T847" s="61" t="str">
        <f t="shared" si="148"/>
        <v/>
      </c>
      <c r="U847" s="58" t="str">
        <f t="shared" si="149"/>
        <v/>
      </c>
      <c r="W847" s="25" t="str">
        <f>IF(OR($P847="", NOT($U847="")), "", IF(COUNTIF($P$11:$P847, $P847)&gt;1, "", "X"))</f>
        <v/>
      </c>
      <c r="X847" s="25" t="str">
        <f t="shared" si="150"/>
        <v/>
      </c>
      <c r="Z847" s="25" t="str">
        <f t="shared" si="151"/>
        <v/>
      </c>
      <c r="AB847" s="25" t="str">
        <f>IF($B847="", "", IF(AND($B847&gt;='Client Report'!$BA$3, $B847&lt;='Client Report'!$BA$4), "X", ""))</f>
        <v/>
      </c>
      <c r="AC847" s="25" t="str">
        <f>IF($O847="", "", IF('Client Report'!$AG$3="", "X", IF(Expenses!$C847='Client Report'!$AG$3, "X", "")))</f>
        <v/>
      </c>
      <c r="AD847" s="66" t="str">
        <f t="shared" si="152"/>
        <v/>
      </c>
      <c r="AE847" s="25" t="str">
        <f>IF($AD847="", "", COUNTIF($AD$11:$AD$2510, "&lt;"&amp;$AD847)+1+COUNTIF($AD$11:$AD847, $AD847)-1)</f>
        <v/>
      </c>
      <c r="AF847" s="25" t="str">
        <f t="shared" si="153"/>
        <v/>
      </c>
    </row>
    <row r="848" spans="1:32" x14ac:dyDescent="0.25">
      <c r="A848" s="21"/>
      <c r="B848" s="80"/>
      <c r="C848" s="81"/>
      <c r="D848" s="82"/>
      <c r="E848" s="83"/>
      <c r="F848" s="83"/>
      <c r="G848" s="84"/>
      <c r="H848" s="85"/>
      <c r="I848" s="21"/>
      <c r="J848" s="39" t="str">
        <f t="shared" si="143"/>
        <v/>
      </c>
      <c r="K848" s="21"/>
      <c r="O848" s="25" t="str">
        <f t="shared" si="144"/>
        <v/>
      </c>
      <c r="P848" s="25" t="str">
        <f t="shared" si="145"/>
        <v/>
      </c>
      <c r="Q848" s="25" t="str">
        <f t="shared" si="146"/>
        <v/>
      </c>
      <c r="R848" s="25" t="str">
        <f>IF(COUNTIF($Q$11:$Q848, $Q848)&gt;1, "", $Q848)</f>
        <v/>
      </c>
      <c r="S848" s="58" t="str">
        <f t="shared" si="147"/>
        <v/>
      </c>
      <c r="T848" s="61" t="str">
        <f t="shared" si="148"/>
        <v/>
      </c>
      <c r="U848" s="58" t="str">
        <f t="shared" si="149"/>
        <v/>
      </c>
      <c r="W848" s="25" t="str">
        <f>IF(OR($P848="", NOT($U848="")), "", IF(COUNTIF($P$11:$P848, $P848)&gt;1, "", "X"))</f>
        <v/>
      </c>
      <c r="X848" s="25" t="str">
        <f t="shared" si="150"/>
        <v/>
      </c>
      <c r="Z848" s="25" t="str">
        <f t="shared" si="151"/>
        <v/>
      </c>
      <c r="AB848" s="25" t="str">
        <f>IF($B848="", "", IF(AND($B848&gt;='Client Report'!$BA$3, $B848&lt;='Client Report'!$BA$4), "X", ""))</f>
        <v/>
      </c>
      <c r="AC848" s="25" t="str">
        <f>IF($O848="", "", IF('Client Report'!$AG$3="", "X", IF(Expenses!$C848='Client Report'!$AG$3, "X", "")))</f>
        <v/>
      </c>
      <c r="AD848" s="66" t="str">
        <f t="shared" si="152"/>
        <v/>
      </c>
      <c r="AE848" s="25" t="str">
        <f>IF($AD848="", "", COUNTIF($AD$11:$AD$2510, "&lt;"&amp;$AD848)+1+COUNTIF($AD$11:$AD848, $AD848)-1)</f>
        <v/>
      </c>
      <c r="AF848" s="25" t="str">
        <f t="shared" si="153"/>
        <v/>
      </c>
    </row>
    <row r="849" spans="1:32" x14ac:dyDescent="0.25">
      <c r="A849" s="21"/>
      <c r="B849" s="80"/>
      <c r="C849" s="81"/>
      <c r="D849" s="82"/>
      <c r="E849" s="83"/>
      <c r="F849" s="83"/>
      <c r="G849" s="84"/>
      <c r="H849" s="85"/>
      <c r="I849" s="21"/>
      <c r="J849" s="39" t="str">
        <f t="shared" si="143"/>
        <v/>
      </c>
      <c r="K849" s="21"/>
      <c r="O849" s="25" t="str">
        <f t="shared" si="144"/>
        <v/>
      </c>
      <c r="P849" s="25" t="str">
        <f t="shared" si="145"/>
        <v/>
      </c>
      <c r="Q849" s="25" t="str">
        <f t="shared" si="146"/>
        <v/>
      </c>
      <c r="R849" s="25" t="str">
        <f>IF(COUNTIF($Q$11:$Q849, $Q849)&gt;1, "", $Q849)</f>
        <v/>
      </c>
      <c r="S849" s="58" t="str">
        <f t="shared" si="147"/>
        <v/>
      </c>
      <c r="T849" s="61" t="str">
        <f t="shared" si="148"/>
        <v/>
      </c>
      <c r="U849" s="58" t="str">
        <f t="shared" si="149"/>
        <v/>
      </c>
      <c r="W849" s="25" t="str">
        <f>IF(OR($P849="", NOT($U849="")), "", IF(COUNTIF($P$11:$P849, $P849)&gt;1, "", "X"))</f>
        <v/>
      </c>
      <c r="X849" s="25" t="str">
        <f t="shared" si="150"/>
        <v/>
      </c>
      <c r="Z849" s="25" t="str">
        <f t="shared" si="151"/>
        <v/>
      </c>
      <c r="AB849" s="25" t="str">
        <f>IF($B849="", "", IF(AND($B849&gt;='Client Report'!$BA$3, $B849&lt;='Client Report'!$BA$4), "X", ""))</f>
        <v/>
      </c>
      <c r="AC849" s="25" t="str">
        <f>IF($O849="", "", IF('Client Report'!$AG$3="", "X", IF(Expenses!$C849='Client Report'!$AG$3, "X", "")))</f>
        <v/>
      </c>
      <c r="AD849" s="66" t="str">
        <f t="shared" si="152"/>
        <v/>
      </c>
      <c r="AE849" s="25" t="str">
        <f>IF($AD849="", "", COUNTIF($AD$11:$AD$2510, "&lt;"&amp;$AD849)+1+COUNTIF($AD$11:$AD849, $AD849)-1)</f>
        <v/>
      </c>
      <c r="AF849" s="25" t="str">
        <f t="shared" si="153"/>
        <v/>
      </c>
    </row>
    <row r="850" spans="1:32" x14ac:dyDescent="0.25">
      <c r="A850" s="21"/>
      <c r="B850" s="80"/>
      <c r="C850" s="81"/>
      <c r="D850" s="82"/>
      <c r="E850" s="83"/>
      <c r="F850" s="83"/>
      <c r="G850" s="84"/>
      <c r="H850" s="85"/>
      <c r="I850" s="21"/>
      <c r="J850" s="39" t="str">
        <f t="shared" si="143"/>
        <v/>
      </c>
      <c r="K850" s="21"/>
      <c r="O850" s="25" t="str">
        <f t="shared" si="144"/>
        <v/>
      </c>
      <c r="P850" s="25" t="str">
        <f t="shared" si="145"/>
        <v/>
      </c>
      <c r="Q850" s="25" t="str">
        <f t="shared" si="146"/>
        <v/>
      </c>
      <c r="R850" s="25" t="str">
        <f>IF(COUNTIF($Q$11:$Q850, $Q850)&gt;1, "", $Q850)</f>
        <v/>
      </c>
      <c r="S850" s="58" t="str">
        <f t="shared" si="147"/>
        <v/>
      </c>
      <c r="T850" s="61" t="str">
        <f t="shared" si="148"/>
        <v/>
      </c>
      <c r="U850" s="58" t="str">
        <f t="shared" si="149"/>
        <v/>
      </c>
      <c r="W850" s="25" t="str">
        <f>IF(OR($P850="", NOT($U850="")), "", IF(COUNTIF($P$11:$P850, $P850)&gt;1, "", "X"))</f>
        <v/>
      </c>
      <c r="X850" s="25" t="str">
        <f t="shared" si="150"/>
        <v/>
      </c>
      <c r="Z850" s="25" t="str">
        <f t="shared" si="151"/>
        <v/>
      </c>
      <c r="AB850" s="25" t="str">
        <f>IF($B850="", "", IF(AND($B850&gt;='Client Report'!$BA$3, $B850&lt;='Client Report'!$BA$4), "X", ""))</f>
        <v/>
      </c>
      <c r="AC850" s="25" t="str">
        <f>IF($O850="", "", IF('Client Report'!$AG$3="", "X", IF(Expenses!$C850='Client Report'!$AG$3, "X", "")))</f>
        <v/>
      </c>
      <c r="AD850" s="66" t="str">
        <f t="shared" si="152"/>
        <v/>
      </c>
      <c r="AE850" s="25" t="str">
        <f>IF($AD850="", "", COUNTIF($AD$11:$AD$2510, "&lt;"&amp;$AD850)+1+COUNTIF($AD$11:$AD850, $AD850)-1)</f>
        <v/>
      </c>
      <c r="AF850" s="25" t="str">
        <f t="shared" si="153"/>
        <v/>
      </c>
    </row>
    <row r="851" spans="1:32" x14ac:dyDescent="0.25">
      <c r="A851" s="21"/>
      <c r="B851" s="80"/>
      <c r="C851" s="81"/>
      <c r="D851" s="82"/>
      <c r="E851" s="83"/>
      <c r="F851" s="83"/>
      <c r="G851" s="84"/>
      <c r="H851" s="85"/>
      <c r="I851" s="21"/>
      <c r="J851" s="39" t="str">
        <f t="shared" si="143"/>
        <v/>
      </c>
      <c r="K851" s="21"/>
      <c r="O851" s="25" t="str">
        <f t="shared" si="144"/>
        <v/>
      </c>
      <c r="P851" s="25" t="str">
        <f t="shared" si="145"/>
        <v/>
      </c>
      <c r="Q851" s="25" t="str">
        <f t="shared" si="146"/>
        <v/>
      </c>
      <c r="R851" s="25" t="str">
        <f>IF(COUNTIF($Q$11:$Q851, $Q851)&gt;1, "", $Q851)</f>
        <v/>
      </c>
      <c r="S851" s="58" t="str">
        <f t="shared" si="147"/>
        <v/>
      </c>
      <c r="T851" s="61" t="str">
        <f t="shared" si="148"/>
        <v/>
      </c>
      <c r="U851" s="58" t="str">
        <f t="shared" si="149"/>
        <v/>
      </c>
      <c r="W851" s="25" t="str">
        <f>IF(OR($P851="", NOT($U851="")), "", IF(COUNTIF($P$11:$P851, $P851)&gt;1, "", "X"))</f>
        <v/>
      </c>
      <c r="X851" s="25" t="str">
        <f t="shared" si="150"/>
        <v/>
      </c>
      <c r="Z851" s="25" t="str">
        <f t="shared" si="151"/>
        <v/>
      </c>
      <c r="AB851" s="25" t="str">
        <f>IF($B851="", "", IF(AND($B851&gt;='Client Report'!$BA$3, $B851&lt;='Client Report'!$BA$4), "X", ""))</f>
        <v/>
      </c>
      <c r="AC851" s="25" t="str">
        <f>IF($O851="", "", IF('Client Report'!$AG$3="", "X", IF(Expenses!$C851='Client Report'!$AG$3, "X", "")))</f>
        <v/>
      </c>
      <c r="AD851" s="66" t="str">
        <f t="shared" si="152"/>
        <v/>
      </c>
      <c r="AE851" s="25" t="str">
        <f>IF($AD851="", "", COUNTIF($AD$11:$AD$2510, "&lt;"&amp;$AD851)+1+COUNTIF($AD$11:$AD851, $AD851)-1)</f>
        <v/>
      </c>
      <c r="AF851" s="25" t="str">
        <f t="shared" si="153"/>
        <v/>
      </c>
    </row>
    <row r="852" spans="1:32" x14ac:dyDescent="0.25">
      <c r="A852" s="21"/>
      <c r="B852" s="80"/>
      <c r="C852" s="81"/>
      <c r="D852" s="82"/>
      <c r="E852" s="83"/>
      <c r="F852" s="83"/>
      <c r="G852" s="84"/>
      <c r="H852" s="85"/>
      <c r="I852" s="21"/>
      <c r="J852" s="39" t="str">
        <f t="shared" si="143"/>
        <v/>
      </c>
      <c r="K852" s="21"/>
      <c r="O852" s="25" t="str">
        <f t="shared" si="144"/>
        <v/>
      </c>
      <c r="P852" s="25" t="str">
        <f t="shared" si="145"/>
        <v/>
      </c>
      <c r="Q852" s="25" t="str">
        <f t="shared" si="146"/>
        <v/>
      </c>
      <c r="R852" s="25" t="str">
        <f>IF(COUNTIF($Q$11:$Q852, $Q852)&gt;1, "", $Q852)</f>
        <v/>
      </c>
      <c r="S852" s="58" t="str">
        <f t="shared" si="147"/>
        <v/>
      </c>
      <c r="T852" s="61" t="str">
        <f t="shared" si="148"/>
        <v/>
      </c>
      <c r="U852" s="58" t="str">
        <f t="shared" si="149"/>
        <v/>
      </c>
      <c r="W852" s="25" t="str">
        <f>IF(OR($P852="", NOT($U852="")), "", IF(COUNTIF($P$11:$P852, $P852)&gt;1, "", "X"))</f>
        <v/>
      </c>
      <c r="X852" s="25" t="str">
        <f t="shared" si="150"/>
        <v/>
      </c>
      <c r="Z852" s="25" t="str">
        <f t="shared" si="151"/>
        <v/>
      </c>
      <c r="AB852" s="25" t="str">
        <f>IF($B852="", "", IF(AND($B852&gt;='Client Report'!$BA$3, $B852&lt;='Client Report'!$BA$4), "X", ""))</f>
        <v/>
      </c>
      <c r="AC852" s="25" t="str">
        <f>IF($O852="", "", IF('Client Report'!$AG$3="", "X", IF(Expenses!$C852='Client Report'!$AG$3, "X", "")))</f>
        <v/>
      </c>
      <c r="AD852" s="66" t="str">
        <f t="shared" si="152"/>
        <v/>
      </c>
      <c r="AE852" s="25" t="str">
        <f>IF($AD852="", "", COUNTIF($AD$11:$AD$2510, "&lt;"&amp;$AD852)+1+COUNTIF($AD$11:$AD852, $AD852)-1)</f>
        <v/>
      </c>
      <c r="AF852" s="25" t="str">
        <f t="shared" si="153"/>
        <v/>
      </c>
    </row>
    <row r="853" spans="1:32" x14ac:dyDescent="0.25">
      <c r="A853" s="21"/>
      <c r="B853" s="80"/>
      <c r="C853" s="81"/>
      <c r="D853" s="82"/>
      <c r="E853" s="83"/>
      <c r="F853" s="83"/>
      <c r="G853" s="84"/>
      <c r="H853" s="85"/>
      <c r="I853" s="21"/>
      <c r="J853" s="39" t="str">
        <f t="shared" si="143"/>
        <v/>
      </c>
      <c r="K853" s="21"/>
      <c r="O853" s="25" t="str">
        <f t="shared" si="144"/>
        <v/>
      </c>
      <c r="P853" s="25" t="str">
        <f t="shared" si="145"/>
        <v/>
      </c>
      <c r="Q853" s="25" t="str">
        <f t="shared" si="146"/>
        <v/>
      </c>
      <c r="R853" s="25" t="str">
        <f>IF(COUNTIF($Q$11:$Q853, $Q853)&gt;1, "", $Q853)</f>
        <v/>
      </c>
      <c r="S853" s="58" t="str">
        <f t="shared" si="147"/>
        <v/>
      </c>
      <c r="T853" s="61" t="str">
        <f t="shared" si="148"/>
        <v/>
      </c>
      <c r="U853" s="58" t="str">
        <f t="shared" si="149"/>
        <v/>
      </c>
      <c r="W853" s="25" t="str">
        <f>IF(OR($P853="", NOT($U853="")), "", IF(COUNTIF($P$11:$P853, $P853)&gt;1, "", "X"))</f>
        <v/>
      </c>
      <c r="X853" s="25" t="str">
        <f t="shared" si="150"/>
        <v/>
      </c>
      <c r="Z853" s="25" t="str">
        <f t="shared" si="151"/>
        <v/>
      </c>
      <c r="AB853" s="25" t="str">
        <f>IF($B853="", "", IF(AND($B853&gt;='Client Report'!$BA$3, $B853&lt;='Client Report'!$BA$4), "X", ""))</f>
        <v/>
      </c>
      <c r="AC853" s="25" t="str">
        <f>IF($O853="", "", IF('Client Report'!$AG$3="", "X", IF(Expenses!$C853='Client Report'!$AG$3, "X", "")))</f>
        <v/>
      </c>
      <c r="AD853" s="66" t="str">
        <f t="shared" si="152"/>
        <v/>
      </c>
      <c r="AE853" s="25" t="str">
        <f>IF($AD853="", "", COUNTIF($AD$11:$AD$2510, "&lt;"&amp;$AD853)+1+COUNTIF($AD$11:$AD853, $AD853)-1)</f>
        <v/>
      </c>
      <c r="AF853" s="25" t="str">
        <f t="shared" si="153"/>
        <v/>
      </c>
    </row>
    <row r="854" spans="1:32" x14ac:dyDescent="0.25">
      <c r="A854" s="21"/>
      <c r="B854" s="80"/>
      <c r="C854" s="81"/>
      <c r="D854" s="82"/>
      <c r="E854" s="83"/>
      <c r="F854" s="83"/>
      <c r="G854" s="84"/>
      <c r="H854" s="85"/>
      <c r="I854" s="21"/>
      <c r="J854" s="39" t="str">
        <f t="shared" si="143"/>
        <v/>
      </c>
      <c r="K854" s="21"/>
      <c r="O854" s="25" t="str">
        <f t="shared" si="144"/>
        <v/>
      </c>
      <c r="P854" s="25" t="str">
        <f t="shared" si="145"/>
        <v/>
      </c>
      <c r="Q854" s="25" t="str">
        <f t="shared" si="146"/>
        <v/>
      </c>
      <c r="R854" s="25" t="str">
        <f>IF(COUNTIF($Q$11:$Q854, $Q854)&gt;1, "", $Q854)</f>
        <v/>
      </c>
      <c r="S854" s="58" t="str">
        <f t="shared" si="147"/>
        <v/>
      </c>
      <c r="T854" s="61" t="str">
        <f t="shared" si="148"/>
        <v/>
      </c>
      <c r="U854" s="58" t="str">
        <f t="shared" si="149"/>
        <v/>
      </c>
      <c r="W854" s="25" t="str">
        <f>IF(OR($P854="", NOT($U854="")), "", IF(COUNTIF($P$11:$P854, $P854)&gt;1, "", "X"))</f>
        <v/>
      </c>
      <c r="X854" s="25" t="str">
        <f t="shared" si="150"/>
        <v/>
      </c>
      <c r="Z854" s="25" t="str">
        <f t="shared" si="151"/>
        <v/>
      </c>
      <c r="AB854" s="25" t="str">
        <f>IF($B854="", "", IF(AND($B854&gt;='Client Report'!$BA$3, $B854&lt;='Client Report'!$BA$4), "X", ""))</f>
        <v/>
      </c>
      <c r="AC854" s="25" t="str">
        <f>IF($O854="", "", IF('Client Report'!$AG$3="", "X", IF(Expenses!$C854='Client Report'!$AG$3, "X", "")))</f>
        <v/>
      </c>
      <c r="AD854" s="66" t="str">
        <f t="shared" si="152"/>
        <v/>
      </c>
      <c r="AE854" s="25" t="str">
        <f>IF($AD854="", "", COUNTIF($AD$11:$AD$2510, "&lt;"&amp;$AD854)+1+COUNTIF($AD$11:$AD854, $AD854)-1)</f>
        <v/>
      </c>
      <c r="AF854" s="25" t="str">
        <f t="shared" si="153"/>
        <v/>
      </c>
    </row>
    <row r="855" spans="1:32" x14ac:dyDescent="0.25">
      <c r="A855" s="21"/>
      <c r="B855" s="80"/>
      <c r="C855" s="81"/>
      <c r="D855" s="82"/>
      <c r="E855" s="83"/>
      <c r="F855" s="83"/>
      <c r="G855" s="84"/>
      <c r="H855" s="85"/>
      <c r="I855" s="21"/>
      <c r="J855" s="39" t="str">
        <f t="shared" si="143"/>
        <v/>
      </c>
      <c r="K855" s="21"/>
      <c r="O855" s="25" t="str">
        <f t="shared" si="144"/>
        <v/>
      </c>
      <c r="P855" s="25" t="str">
        <f t="shared" si="145"/>
        <v/>
      </c>
      <c r="Q855" s="25" t="str">
        <f t="shared" si="146"/>
        <v/>
      </c>
      <c r="R855" s="25" t="str">
        <f>IF(COUNTIF($Q$11:$Q855, $Q855)&gt;1, "", $Q855)</f>
        <v/>
      </c>
      <c r="S855" s="58" t="str">
        <f t="shared" si="147"/>
        <v/>
      </c>
      <c r="T855" s="61" t="str">
        <f t="shared" si="148"/>
        <v/>
      </c>
      <c r="U855" s="58" t="str">
        <f t="shared" si="149"/>
        <v/>
      </c>
      <c r="W855" s="25" t="str">
        <f>IF(OR($P855="", NOT($U855="")), "", IF(COUNTIF($P$11:$P855, $P855)&gt;1, "", "X"))</f>
        <v/>
      </c>
      <c r="X855" s="25" t="str">
        <f t="shared" si="150"/>
        <v/>
      </c>
      <c r="Z855" s="25" t="str">
        <f t="shared" si="151"/>
        <v/>
      </c>
      <c r="AB855" s="25" t="str">
        <f>IF($B855="", "", IF(AND($B855&gt;='Client Report'!$BA$3, $B855&lt;='Client Report'!$BA$4), "X", ""))</f>
        <v/>
      </c>
      <c r="AC855" s="25" t="str">
        <f>IF($O855="", "", IF('Client Report'!$AG$3="", "X", IF(Expenses!$C855='Client Report'!$AG$3, "X", "")))</f>
        <v/>
      </c>
      <c r="AD855" s="66" t="str">
        <f t="shared" si="152"/>
        <v/>
      </c>
      <c r="AE855" s="25" t="str">
        <f>IF($AD855="", "", COUNTIF($AD$11:$AD$2510, "&lt;"&amp;$AD855)+1+COUNTIF($AD$11:$AD855, $AD855)-1)</f>
        <v/>
      </c>
      <c r="AF855" s="25" t="str">
        <f t="shared" si="153"/>
        <v/>
      </c>
    </row>
    <row r="856" spans="1:32" x14ac:dyDescent="0.25">
      <c r="A856" s="21"/>
      <c r="B856" s="80"/>
      <c r="C856" s="81"/>
      <c r="D856" s="82"/>
      <c r="E856" s="83"/>
      <c r="F856" s="83"/>
      <c r="G856" s="84"/>
      <c r="H856" s="85"/>
      <c r="I856" s="21"/>
      <c r="J856" s="39" t="str">
        <f t="shared" si="143"/>
        <v/>
      </c>
      <c r="K856" s="21"/>
      <c r="O856" s="25" t="str">
        <f t="shared" si="144"/>
        <v/>
      </c>
      <c r="P856" s="25" t="str">
        <f t="shared" si="145"/>
        <v/>
      </c>
      <c r="Q856" s="25" t="str">
        <f t="shared" si="146"/>
        <v/>
      </c>
      <c r="R856" s="25" t="str">
        <f>IF(COUNTIF($Q$11:$Q856, $Q856)&gt;1, "", $Q856)</f>
        <v/>
      </c>
      <c r="S856" s="58" t="str">
        <f t="shared" si="147"/>
        <v/>
      </c>
      <c r="T856" s="61" t="str">
        <f t="shared" si="148"/>
        <v/>
      </c>
      <c r="U856" s="58" t="str">
        <f t="shared" si="149"/>
        <v/>
      </c>
      <c r="W856" s="25" t="str">
        <f>IF(OR($P856="", NOT($U856="")), "", IF(COUNTIF($P$11:$P856, $P856)&gt;1, "", "X"))</f>
        <v/>
      </c>
      <c r="X856" s="25" t="str">
        <f t="shared" si="150"/>
        <v/>
      </c>
      <c r="Z856" s="25" t="str">
        <f t="shared" si="151"/>
        <v/>
      </c>
      <c r="AB856" s="25" t="str">
        <f>IF($B856="", "", IF(AND($B856&gt;='Client Report'!$BA$3, $B856&lt;='Client Report'!$BA$4), "X", ""))</f>
        <v/>
      </c>
      <c r="AC856" s="25" t="str">
        <f>IF($O856="", "", IF('Client Report'!$AG$3="", "X", IF(Expenses!$C856='Client Report'!$AG$3, "X", "")))</f>
        <v/>
      </c>
      <c r="AD856" s="66" t="str">
        <f t="shared" si="152"/>
        <v/>
      </c>
      <c r="AE856" s="25" t="str">
        <f>IF($AD856="", "", COUNTIF($AD$11:$AD$2510, "&lt;"&amp;$AD856)+1+COUNTIF($AD$11:$AD856, $AD856)-1)</f>
        <v/>
      </c>
      <c r="AF856" s="25" t="str">
        <f t="shared" si="153"/>
        <v/>
      </c>
    </row>
    <row r="857" spans="1:32" x14ac:dyDescent="0.25">
      <c r="A857" s="21"/>
      <c r="B857" s="80"/>
      <c r="C857" s="81"/>
      <c r="D857" s="82"/>
      <c r="E857" s="83"/>
      <c r="F857" s="83"/>
      <c r="G857" s="84"/>
      <c r="H857" s="85"/>
      <c r="I857" s="21"/>
      <c r="J857" s="39" t="str">
        <f t="shared" si="143"/>
        <v/>
      </c>
      <c r="K857" s="21"/>
      <c r="O857" s="25" t="str">
        <f t="shared" si="144"/>
        <v/>
      </c>
      <c r="P857" s="25" t="str">
        <f t="shared" si="145"/>
        <v/>
      </c>
      <c r="Q857" s="25" t="str">
        <f t="shared" si="146"/>
        <v/>
      </c>
      <c r="R857" s="25" t="str">
        <f>IF(COUNTIF($Q$11:$Q857, $Q857)&gt;1, "", $Q857)</f>
        <v/>
      </c>
      <c r="S857" s="58" t="str">
        <f t="shared" si="147"/>
        <v/>
      </c>
      <c r="T857" s="61" t="str">
        <f t="shared" si="148"/>
        <v/>
      </c>
      <c r="U857" s="58" t="str">
        <f t="shared" si="149"/>
        <v/>
      </c>
      <c r="W857" s="25" t="str">
        <f>IF(OR($P857="", NOT($U857="")), "", IF(COUNTIF($P$11:$P857, $P857)&gt;1, "", "X"))</f>
        <v/>
      </c>
      <c r="X857" s="25" t="str">
        <f t="shared" si="150"/>
        <v/>
      </c>
      <c r="Z857" s="25" t="str">
        <f t="shared" si="151"/>
        <v/>
      </c>
      <c r="AB857" s="25" t="str">
        <f>IF($B857="", "", IF(AND($B857&gt;='Client Report'!$BA$3, $B857&lt;='Client Report'!$BA$4), "X", ""))</f>
        <v/>
      </c>
      <c r="AC857" s="25" t="str">
        <f>IF($O857="", "", IF('Client Report'!$AG$3="", "X", IF(Expenses!$C857='Client Report'!$AG$3, "X", "")))</f>
        <v/>
      </c>
      <c r="AD857" s="66" t="str">
        <f t="shared" si="152"/>
        <v/>
      </c>
      <c r="AE857" s="25" t="str">
        <f>IF($AD857="", "", COUNTIF($AD$11:$AD$2510, "&lt;"&amp;$AD857)+1+COUNTIF($AD$11:$AD857, $AD857)-1)</f>
        <v/>
      </c>
      <c r="AF857" s="25" t="str">
        <f t="shared" si="153"/>
        <v/>
      </c>
    </row>
    <row r="858" spans="1:32" x14ac:dyDescent="0.25">
      <c r="A858" s="21"/>
      <c r="B858" s="80"/>
      <c r="C858" s="81"/>
      <c r="D858" s="82"/>
      <c r="E858" s="83"/>
      <c r="F858" s="83"/>
      <c r="G858" s="84"/>
      <c r="H858" s="85"/>
      <c r="I858" s="21"/>
      <c r="J858" s="39" t="str">
        <f t="shared" si="143"/>
        <v/>
      </c>
      <c r="K858" s="21"/>
      <c r="O858" s="25" t="str">
        <f t="shared" si="144"/>
        <v/>
      </c>
      <c r="P858" s="25" t="str">
        <f t="shared" si="145"/>
        <v/>
      </c>
      <c r="Q858" s="25" t="str">
        <f t="shared" si="146"/>
        <v/>
      </c>
      <c r="R858" s="25" t="str">
        <f>IF(COUNTIF($Q$11:$Q858, $Q858)&gt;1, "", $Q858)</f>
        <v/>
      </c>
      <c r="S858" s="58" t="str">
        <f t="shared" si="147"/>
        <v/>
      </c>
      <c r="T858" s="61" t="str">
        <f t="shared" si="148"/>
        <v/>
      </c>
      <c r="U858" s="58" t="str">
        <f t="shared" si="149"/>
        <v/>
      </c>
      <c r="W858" s="25" t="str">
        <f>IF(OR($P858="", NOT($U858="")), "", IF(COUNTIF($P$11:$P858, $P858)&gt;1, "", "X"))</f>
        <v/>
      </c>
      <c r="X858" s="25" t="str">
        <f t="shared" si="150"/>
        <v/>
      </c>
      <c r="Z858" s="25" t="str">
        <f t="shared" si="151"/>
        <v/>
      </c>
      <c r="AB858" s="25" t="str">
        <f>IF($B858="", "", IF(AND($B858&gt;='Client Report'!$BA$3, $B858&lt;='Client Report'!$BA$4), "X", ""))</f>
        <v/>
      </c>
      <c r="AC858" s="25" t="str">
        <f>IF($O858="", "", IF('Client Report'!$AG$3="", "X", IF(Expenses!$C858='Client Report'!$AG$3, "X", "")))</f>
        <v/>
      </c>
      <c r="AD858" s="66" t="str">
        <f t="shared" si="152"/>
        <v/>
      </c>
      <c r="AE858" s="25" t="str">
        <f>IF($AD858="", "", COUNTIF($AD$11:$AD$2510, "&lt;"&amp;$AD858)+1+COUNTIF($AD$11:$AD858, $AD858)-1)</f>
        <v/>
      </c>
      <c r="AF858" s="25" t="str">
        <f t="shared" si="153"/>
        <v/>
      </c>
    </row>
    <row r="859" spans="1:32" x14ac:dyDescent="0.25">
      <c r="A859" s="21"/>
      <c r="B859" s="80"/>
      <c r="C859" s="81"/>
      <c r="D859" s="82"/>
      <c r="E859" s="83"/>
      <c r="F859" s="83"/>
      <c r="G859" s="84"/>
      <c r="H859" s="85"/>
      <c r="I859" s="21"/>
      <c r="J859" s="39" t="str">
        <f t="shared" si="143"/>
        <v/>
      </c>
      <c r="K859" s="21"/>
      <c r="O859" s="25" t="str">
        <f t="shared" si="144"/>
        <v/>
      </c>
      <c r="P859" s="25" t="str">
        <f t="shared" si="145"/>
        <v/>
      </c>
      <c r="Q859" s="25" t="str">
        <f t="shared" si="146"/>
        <v/>
      </c>
      <c r="R859" s="25" t="str">
        <f>IF(COUNTIF($Q$11:$Q859, $Q859)&gt;1, "", $Q859)</f>
        <v/>
      </c>
      <c r="S859" s="58" t="str">
        <f t="shared" si="147"/>
        <v/>
      </c>
      <c r="T859" s="61" t="str">
        <f t="shared" si="148"/>
        <v/>
      </c>
      <c r="U859" s="58" t="str">
        <f t="shared" si="149"/>
        <v/>
      </c>
      <c r="W859" s="25" t="str">
        <f>IF(OR($P859="", NOT($U859="")), "", IF(COUNTIF($P$11:$P859, $P859)&gt;1, "", "X"))</f>
        <v/>
      </c>
      <c r="X859" s="25" t="str">
        <f t="shared" si="150"/>
        <v/>
      </c>
      <c r="Z859" s="25" t="str">
        <f t="shared" si="151"/>
        <v/>
      </c>
      <c r="AB859" s="25" t="str">
        <f>IF($B859="", "", IF(AND($B859&gt;='Client Report'!$BA$3, $B859&lt;='Client Report'!$BA$4), "X", ""))</f>
        <v/>
      </c>
      <c r="AC859" s="25" t="str">
        <f>IF($O859="", "", IF('Client Report'!$AG$3="", "X", IF(Expenses!$C859='Client Report'!$AG$3, "X", "")))</f>
        <v/>
      </c>
      <c r="AD859" s="66" t="str">
        <f t="shared" si="152"/>
        <v/>
      </c>
      <c r="AE859" s="25" t="str">
        <f>IF($AD859="", "", COUNTIF($AD$11:$AD$2510, "&lt;"&amp;$AD859)+1+COUNTIF($AD$11:$AD859, $AD859)-1)</f>
        <v/>
      </c>
      <c r="AF859" s="25" t="str">
        <f t="shared" si="153"/>
        <v/>
      </c>
    </row>
    <row r="860" spans="1:32" x14ac:dyDescent="0.25">
      <c r="A860" s="21"/>
      <c r="B860" s="80"/>
      <c r="C860" s="81"/>
      <c r="D860" s="82"/>
      <c r="E860" s="83"/>
      <c r="F860" s="83"/>
      <c r="G860" s="84"/>
      <c r="H860" s="85"/>
      <c r="I860" s="21"/>
      <c r="J860" s="39" t="str">
        <f t="shared" si="143"/>
        <v/>
      </c>
      <c r="K860" s="21"/>
      <c r="O860" s="25" t="str">
        <f t="shared" si="144"/>
        <v/>
      </c>
      <c r="P860" s="25" t="str">
        <f t="shared" si="145"/>
        <v/>
      </c>
      <c r="Q860" s="25" t="str">
        <f t="shared" si="146"/>
        <v/>
      </c>
      <c r="R860" s="25" t="str">
        <f>IF(COUNTIF($Q$11:$Q860, $Q860)&gt;1, "", $Q860)</f>
        <v/>
      </c>
      <c r="S860" s="58" t="str">
        <f t="shared" si="147"/>
        <v/>
      </c>
      <c r="T860" s="61" t="str">
        <f t="shared" si="148"/>
        <v/>
      </c>
      <c r="U860" s="58" t="str">
        <f t="shared" si="149"/>
        <v/>
      </c>
      <c r="W860" s="25" t="str">
        <f>IF(OR($P860="", NOT($U860="")), "", IF(COUNTIF($P$11:$P860, $P860)&gt;1, "", "X"))</f>
        <v/>
      </c>
      <c r="X860" s="25" t="str">
        <f t="shared" si="150"/>
        <v/>
      </c>
      <c r="Z860" s="25" t="str">
        <f t="shared" si="151"/>
        <v/>
      </c>
      <c r="AB860" s="25" t="str">
        <f>IF($B860="", "", IF(AND($B860&gt;='Client Report'!$BA$3, $B860&lt;='Client Report'!$BA$4), "X", ""))</f>
        <v/>
      </c>
      <c r="AC860" s="25" t="str">
        <f>IF($O860="", "", IF('Client Report'!$AG$3="", "X", IF(Expenses!$C860='Client Report'!$AG$3, "X", "")))</f>
        <v/>
      </c>
      <c r="AD860" s="66" t="str">
        <f t="shared" si="152"/>
        <v/>
      </c>
      <c r="AE860" s="25" t="str">
        <f>IF($AD860="", "", COUNTIF($AD$11:$AD$2510, "&lt;"&amp;$AD860)+1+COUNTIF($AD$11:$AD860, $AD860)-1)</f>
        <v/>
      </c>
      <c r="AF860" s="25" t="str">
        <f t="shared" si="153"/>
        <v/>
      </c>
    </row>
    <row r="861" spans="1:32" x14ac:dyDescent="0.25">
      <c r="A861" s="21"/>
      <c r="B861" s="80"/>
      <c r="C861" s="81"/>
      <c r="D861" s="82"/>
      <c r="E861" s="83"/>
      <c r="F861" s="83"/>
      <c r="G861" s="84"/>
      <c r="H861" s="85"/>
      <c r="I861" s="21"/>
      <c r="J861" s="39" t="str">
        <f t="shared" si="143"/>
        <v/>
      </c>
      <c r="K861" s="21"/>
      <c r="O861" s="25" t="str">
        <f t="shared" si="144"/>
        <v/>
      </c>
      <c r="P861" s="25" t="str">
        <f t="shared" si="145"/>
        <v/>
      </c>
      <c r="Q861" s="25" t="str">
        <f t="shared" si="146"/>
        <v/>
      </c>
      <c r="R861" s="25" t="str">
        <f>IF(COUNTIF($Q$11:$Q861, $Q861)&gt;1, "", $Q861)</f>
        <v/>
      </c>
      <c r="S861" s="58" t="str">
        <f t="shared" si="147"/>
        <v/>
      </c>
      <c r="T861" s="61" t="str">
        <f t="shared" si="148"/>
        <v/>
      </c>
      <c r="U861" s="58" t="str">
        <f t="shared" si="149"/>
        <v/>
      </c>
      <c r="W861" s="25" t="str">
        <f>IF(OR($P861="", NOT($U861="")), "", IF(COUNTIF($P$11:$P861, $P861)&gt;1, "", "X"))</f>
        <v/>
      </c>
      <c r="X861" s="25" t="str">
        <f t="shared" si="150"/>
        <v/>
      </c>
      <c r="Z861" s="25" t="str">
        <f t="shared" si="151"/>
        <v/>
      </c>
      <c r="AB861" s="25" t="str">
        <f>IF($B861="", "", IF(AND($B861&gt;='Client Report'!$BA$3, $B861&lt;='Client Report'!$BA$4), "X", ""))</f>
        <v/>
      </c>
      <c r="AC861" s="25" t="str">
        <f>IF($O861="", "", IF('Client Report'!$AG$3="", "X", IF(Expenses!$C861='Client Report'!$AG$3, "X", "")))</f>
        <v/>
      </c>
      <c r="AD861" s="66" t="str">
        <f t="shared" si="152"/>
        <v/>
      </c>
      <c r="AE861" s="25" t="str">
        <f>IF($AD861="", "", COUNTIF($AD$11:$AD$2510, "&lt;"&amp;$AD861)+1+COUNTIF($AD$11:$AD861, $AD861)-1)</f>
        <v/>
      </c>
      <c r="AF861" s="25" t="str">
        <f t="shared" si="153"/>
        <v/>
      </c>
    </row>
    <row r="862" spans="1:32" x14ac:dyDescent="0.25">
      <c r="A862" s="21"/>
      <c r="B862" s="80"/>
      <c r="C862" s="81"/>
      <c r="D862" s="82"/>
      <c r="E862" s="83"/>
      <c r="F862" s="83"/>
      <c r="G862" s="84"/>
      <c r="H862" s="85"/>
      <c r="I862" s="21"/>
      <c r="J862" s="39" t="str">
        <f t="shared" si="143"/>
        <v/>
      </c>
      <c r="K862" s="21"/>
      <c r="O862" s="25" t="str">
        <f t="shared" si="144"/>
        <v/>
      </c>
      <c r="P862" s="25" t="str">
        <f t="shared" si="145"/>
        <v/>
      </c>
      <c r="Q862" s="25" t="str">
        <f t="shared" si="146"/>
        <v/>
      </c>
      <c r="R862" s="25" t="str">
        <f>IF(COUNTIF($Q$11:$Q862, $Q862)&gt;1, "", $Q862)</f>
        <v/>
      </c>
      <c r="S862" s="58" t="str">
        <f t="shared" si="147"/>
        <v/>
      </c>
      <c r="T862" s="61" t="str">
        <f t="shared" si="148"/>
        <v/>
      </c>
      <c r="U862" s="58" t="str">
        <f t="shared" si="149"/>
        <v/>
      </c>
      <c r="W862" s="25" t="str">
        <f>IF(OR($P862="", NOT($U862="")), "", IF(COUNTIF($P$11:$P862, $P862)&gt;1, "", "X"))</f>
        <v/>
      </c>
      <c r="X862" s="25" t="str">
        <f t="shared" si="150"/>
        <v/>
      </c>
      <c r="Z862" s="25" t="str">
        <f t="shared" si="151"/>
        <v/>
      </c>
      <c r="AB862" s="25" t="str">
        <f>IF($B862="", "", IF(AND($B862&gt;='Client Report'!$BA$3, $B862&lt;='Client Report'!$BA$4), "X", ""))</f>
        <v/>
      </c>
      <c r="AC862" s="25" t="str">
        <f>IF($O862="", "", IF('Client Report'!$AG$3="", "X", IF(Expenses!$C862='Client Report'!$AG$3, "X", "")))</f>
        <v/>
      </c>
      <c r="AD862" s="66" t="str">
        <f t="shared" si="152"/>
        <v/>
      </c>
      <c r="AE862" s="25" t="str">
        <f>IF($AD862="", "", COUNTIF($AD$11:$AD$2510, "&lt;"&amp;$AD862)+1+COUNTIF($AD$11:$AD862, $AD862)-1)</f>
        <v/>
      </c>
      <c r="AF862" s="25" t="str">
        <f t="shared" si="153"/>
        <v/>
      </c>
    </row>
    <row r="863" spans="1:32" x14ac:dyDescent="0.25">
      <c r="A863" s="21"/>
      <c r="B863" s="80"/>
      <c r="C863" s="81"/>
      <c r="D863" s="82"/>
      <c r="E863" s="83"/>
      <c r="F863" s="83"/>
      <c r="G863" s="84"/>
      <c r="H863" s="85"/>
      <c r="I863" s="21"/>
      <c r="J863" s="39" t="str">
        <f t="shared" si="143"/>
        <v/>
      </c>
      <c r="K863" s="21"/>
      <c r="O863" s="25" t="str">
        <f t="shared" si="144"/>
        <v/>
      </c>
      <c r="P863" s="25" t="str">
        <f t="shared" si="145"/>
        <v/>
      </c>
      <c r="Q863" s="25" t="str">
        <f t="shared" si="146"/>
        <v/>
      </c>
      <c r="R863" s="25" t="str">
        <f>IF(COUNTIF($Q$11:$Q863, $Q863)&gt;1, "", $Q863)</f>
        <v/>
      </c>
      <c r="S863" s="58" t="str">
        <f t="shared" si="147"/>
        <v/>
      </c>
      <c r="T863" s="61" t="str">
        <f t="shared" si="148"/>
        <v/>
      </c>
      <c r="U863" s="58" t="str">
        <f t="shared" si="149"/>
        <v/>
      </c>
      <c r="W863" s="25" t="str">
        <f>IF(OR($P863="", NOT($U863="")), "", IF(COUNTIF($P$11:$P863, $P863)&gt;1, "", "X"))</f>
        <v/>
      </c>
      <c r="X863" s="25" t="str">
        <f t="shared" si="150"/>
        <v/>
      </c>
      <c r="Z863" s="25" t="str">
        <f t="shared" si="151"/>
        <v/>
      </c>
      <c r="AB863" s="25" t="str">
        <f>IF($B863="", "", IF(AND($B863&gt;='Client Report'!$BA$3, $B863&lt;='Client Report'!$BA$4), "X", ""))</f>
        <v/>
      </c>
      <c r="AC863" s="25" t="str">
        <f>IF($O863="", "", IF('Client Report'!$AG$3="", "X", IF(Expenses!$C863='Client Report'!$AG$3, "X", "")))</f>
        <v/>
      </c>
      <c r="AD863" s="66" t="str">
        <f t="shared" si="152"/>
        <v/>
      </c>
      <c r="AE863" s="25" t="str">
        <f>IF($AD863="", "", COUNTIF($AD$11:$AD$2510, "&lt;"&amp;$AD863)+1+COUNTIF($AD$11:$AD863, $AD863)-1)</f>
        <v/>
      </c>
      <c r="AF863" s="25" t="str">
        <f t="shared" si="153"/>
        <v/>
      </c>
    </row>
    <row r="864" spans="1:32" x14ac:dyDescent="0.25">
      <c r="A864" s="21"/>
      <c r="B864" s="80"/>
      <c r="C864" s="81"/>
      <c r="D864" s="82"/>
      <c r="E864" s="83"/>
      <c r="F864" s="83"/>
      <c r="G864" s="84"/>
      <c r="H864" s="85"/>
      <c r="I864" s="21"/>
      <c r="J864" s="39" t="str">
        <f t="shared" si="143"/>
        <v/>
      </c>
      <c r="K864" s="21"/>
      <c r="O864" s="25" t="str">
        <f t="shared" si="144"/>
        <v/>
      </c>
      <c r="P864" s="25" t="str">
        <f t="shared" si="145"/>
        <v/>
      </c>
      <c r="Q864" s="25" t="str">
        <f t="shared" si="146"/>
        <v/>
      </c>
      <c r="R864" s="25" t="str">
        <f>IF(COUNTIF($Q$11:$Q864, $Q864)&gt;1, "", $Q864)</f>
        <v/>
      </c>
      <c r="S864" s="58" t="str">
        <f t="shared" si="147"/>
        <v/>
      </c>
      <c r="T864" s="61" t="str">
        <f t="shared" si="148"/>
        <v/>
      </c>
      <c r="U864" s="58" t="str">
        <f t="shared" si="149"/>
        <v/>
      </c>
      <c r="W864" s="25" t="str">
        <f>IF(OR($P864="", NOT($U864="")), "", IF(COUNTIF($P$11:$P864, $P864)&gt;1, "", "X"))</f>
        <v/>
      </c>
      <c r="X864" s="25" t="str">
        <f t="shared" si="150"/>
        <v/>
      </c>
      <c r="Z864" s="25" t="str">
        <f t="shared" si="151"/>
        <v/>
      </c>
      <c r="AB864" s="25" t="str">
        <f>IF($B864="", "", IF(AND($B864&gt;='Client Report'!$BA$3, $B864&lt;='Client Report'!$BA$4), "X", ""))</f>
        <v/>
      </c>
      <c r="AC864" s="25" t="str">
        <f>IF($O864="", "", IF('Client Report'!$AG$3="", "X", IF(Expenses!$C864='Client Report'!$AG$3, "X", "")))</f>
        <v/>
      </c>
      <c r="AD864" s="66" t="str">
        <f t="shared" si="152"/>
        <v/>
      </c>
      <c r="AE864" s="25" t="str">
        <f>IF($AD864="", "", COUNTIF($AD$11:$AD$2510, "&lt;"&amp;$AD864)+1+COUNTIF($AD$11:$AD864, $AD864)-1)</f>
        <v/>
      </c>
      <c r="AF864" s="25" t="str">
        <f t="shared" si="153"/>
        <v/>
      </c>
    </row>
    <row r="865" spans="1:32" x14ac:dyDescent="0.25">
      <c r="A865" s="21"/>
      <c r="B865" s="80"/>
      <c r="C865" s="81"/>
      <c r="D865" s="82"/>
      <c r="E865" s="83"/>
      <c r="F865" s="83"/>
      <c r="G865" s="84"/>
      <c r="H865" s="85"/>
      <c r="I865" s="21"/>
      <c r="J865" s="39" t="str">
        <f t="shared" si="143"/>
        <v/>
      </c>
      <c r="K865" s="21"/>
      <c r="O865" s="25" t="str">
        <f t="shared" si="144"/>
        <v/>
      </c>
      <c r="P865" s="25" t="str">
        <f t="shared" si="145"/>
        <v/>
      </c>
      <c r="Q865" s="25" t="str">
        <f t="shared" si="146"/>
        <v/>
      </c>
      <c r="R865" s="25" t="str">
        <f>IF(COUNTIF($Q$11:$Q865, $Q865)&gt;1, "", $Q865)</f>
        <v/>
      </c>
      <c r="S865" s="58" t="str">
        <f t="shared" si="147"/>
        <v/>
      </c>
      <c r="T865" s="61" t="str">
        <f t="shared" si="148"/>
        <v/>
      </c>
      <c r="U865" s="58" t="str">
        <f t="shared" si="149"/>
        <v/>
      </c>
      <c r="W865" s="25" t="str">
        <f>IF(OR($P865="", NOT($U865="")), "", IF(COUNTIF($P$11:$P865, $P865)&gt;1, "", "X"))</f>
        <v/>
      </c>
      <c r="X865" s="25" t="str">
        <f t="shared" si="150"/>
        <v/>
      </c>
      <c r="Z865" s="25" t="str">
        <f t="shared" si="151"/>
        <v/>
      </c>
      <c r="AB865" s="25" t="str">
        <f>IF($B865="", "", IF(AND($B865&gt;='Client Report'!$BA$3, $B865&lt;='Client Report'!$BA$4), "X", ""))</f>
        <v/>
      </c>
      <c r="AC865" s="25" t="str">
        <f>IF($O865="", "", IF('Client Report'!$AG$3="", "X", IF(Expenses!$C865='Client Report'!$AG$3, "X", "")))</f>
        <v/>
      </c>
      <c r="AD865" s="66" t="str">
        <f t="shared" si="152"/>
        <v/>
      </c>
      <c r="AE865" s="25" t="str">
        <f>IF($AD865="", "", COUNTIF($AD$11:$AD$2510, "&lt;"&amp;$AD865)+1+COUNTIF($AD$11:$AD865, $AD865)-1)</f>
        <v/>
      </c>
      <c r="AF865" s="25" t="str">
        <f t="shared" si="153"/>
        <v/>
      </c>
    </row>
    <row r="866" spans="1:32" x14ac:dyDescent="0.25">
      <c r="A866" s="21"/>
      <c r="B866" s="80"/>
      <c r="C866" s="81"/>
      <c r="D866" s="82"/>
      <c r="E866" s="83"/>
      <c r="F866" s="83"/>
      <c r="G866" s="84"/>
      <c r="H866" s="85"/>
      <c r="I866" s="21"/>
      <c r="J866" s="39" t="str">
        <f t="shared" si="143"/>
        <v/>
      </c>
      <c r="K866" s="21"/>
      <c r="O866" s="25" t="str">
        <f t="shared" si="144"/>
        <v/>
      </c>
      <c r="P866" s="25" t="str">
        <f t="shared" si="145"/>
        <v/>
      </c>
      <c r="Q866" s="25" t="str">
        <f t="shared" si="146"/>
        <v/>
      </c>
      <c r="R866" s="25" t="str">
        <f>IF(COUNTIF($Q$11:$Q866, $Q866)&gt;1, "", $Q866)</f>
        <v/>
      </c>
      <c r="S866" s="58" t="str">
        <f t="shared" si="147"/>
        <v/>
      </c>
      <c r="T866" s="61" t="str">
        <f t="shared" si="148"/>
        <v/>
      </c>
      <c r="U866" s="58" t="str">
        <f t="shared" si="149"/>
        <v/>
      </c>
      <c r="W866" s="25" t="str">
        <f>IF(OR($P866="", NOT($U866="")), "", IF(COUNTIF($P$11:$P866, $P866)&gt;1, "", "X"))</f>
        <v/>
      </c>
      <c r="X866" s="25" t="str">
        <f t="shared" si="150"/>
        <v/>
      </c>
      <c r="Z866" s="25" t="str">
        <f t="shared" si="151"/>
        <v/>
      </c>
      <c r="AB866" s="25" t="str">
        <f>IF($B866="", "", IF(AND($B866&gt;='Client Report'!$BA$3, $B866&lt;='Client Report'!$BA$4), "X", ""))</f>
        <v/>
      </c>
      <c r="AC866" s="25" t="str">
        <f>IF($O866="", "", IF('Client Report'!$AG$3="", "X", IF(Expenses!$C866='Client Report'!$AG$3, "X", "")))</f>
        <v/>
      </c>
      <c r="AD866" s="66" t="str">
        <f t="shared" si="152"/>
        <v/>
      </c>
      <c r="AE866" s="25" t="str">
        <f>IF($AD866="", "", COUNTIF($AD$11:$AD$2510, "&lt;"&amp;$AD866)+1+COUNTIF($AD$11:$AD866, $AD866)-1)</f>
        <v/>
      </c>
      <c r="AF866" s="25" t="str">
        <f t="shared" si="153"/>
        <v/>
      </c>
    </row>
    <row r="867" spans="1:32" x14ac:dyDescent="0.25">
      <c r="A867" s="21"/>
      <c r="B867" s="80"/>
      <c r="C867" s="81"/>
      <c r="D867" s="82"/>
      <c r="E867" s="83"/>
      <c r="F867" s="83"/>
      <c r="G867" s="84"/>
      <c r="H867" s="85"/>
      <c r="I867" s="21"/>
      <c r="J867" s="39" t="str">
        <f t="shared" si="143"/>
        <v/>
      </c>
      <c r="K867" s="21"/>
      <c r="O867" s="25" t="str">
        <f t="shared" si="144"/>
        <v/>
      </c>
      <c r="P867" s="25" t="str">
        <f t="shared" si="145"/>
        <v/>
      </c>
      <c r="Q867" s="25" t="str">
        <f t="shared" si="146"/>
        <v/>
      </c>
      <c r="R867" s="25" t="str">
        <f>IF(COUNTIF($Q$11:$Q867, $Q867)&gt;1, "", $Q867)</f>
        <v/>
      </c>
      <c r="S867" s="58" t="str">
        <f t="shared" si="147"/>
        <v/>
      </c>
      <c r="T867" s="61" t="str">
        <f t="shared" si="148"/>
        <v/>
      </c>
      <c r="U867" s="58" t="str">
        <f t="shared" si="149"/>
        <v/>
      </c>
      <c r="W867" s="25" t="str">
        <f>IF(OR($P867="", NOT($U867="")), "", IF(COUNTIF($P$11:$P867, $P867)&gt;1, "", "X"))</f>
        <v/>
      </c>
      <c r="X867" s="25" t="str">
        <f t="shared" si="150"/>
        <v/>
      </c>
      <c r="Z867" s="25" t="str">
        <f t="shared" si="151"/>
        <v/>
      </c>
      <c r="AB867" s="25" t="str">
        <f>IF($B867="", "", IF(AND($B867&gt;='Client Report'!$BA$3, $B867&lt;='Client Report'!$BA$4), "X", ""))</f>
        <v/>
      </c>
      <c r="AC867" s="25" t="str">
        <f>IF($O867="", "", IF('Client Report'!$AG$3="", "X", IF(Expenses!$C867='Client Report'!$AG$3, "X", "")))</f>
        <v/>
      </c>
      <c r="AD867" s="66" t="str">
        <f t="shared" si="152"/>
        <v/>
      </c>
      <c r="AE867" s="25" t="str">
        <f>IF($AD867="", "", COUNTIF($AD$11:$AD$2510, "&lt;"&amp;$AD867)+1+COUNTIF($AD$11:$AD867, $AD867)-1)</f>
        <v/>
      </c>
      <c r="AF867" s="25" t="str">
        <f t="shared" si="153"/>
        <v/>
      </c>
    </row>
    <row r="868" spans="1:32" x14ac:dyDescent="0.25">
      <c r="A868" s="21"/>
      <c r="B868" s="80"/>
      <c r="C868" s="81"/>
      <c r="D868" s="82"/>
      <c r="E868" s="83"/>
      <c r="F868" s="83"/>
      <c r="G868" s="84"/>
      <c r="H868" s="85"/>
      <c r="I868" s="21"/>
      <c r="J868" s="39" t="str">
        <f t="shared" si="143"/>
        <v/>
      </c>
      <c r="K868" s="21"/>
      <c r="O868" s="25" t="str">
        <f t="shared" si="144"/>
        <v/>
      </c>
      <c r="P868" s="25" t="str">
        <f t="shared" si="145"/>
        <v/>
      </c>
      <c r="Q868" s="25" t="str">
        <f t="shared" si="146"/>
        <v/>
      </c>
      <c r="R868" s="25" t="str">
        <f>IF(COUNTIF($Q$11:$Q868, $Q868)&gt;1, "", $Q868)</f>
        <v/>
      </c>
      <c r="S868" s="58" t="str">
        <f t="shared" si="147"/>
        <v/>
      </c>
      <c r="T868" s="61" t="str">
        <f t="shared" si="148"/>
        <v/>
      </c>
      <c r="U868" s="58" t="str">
        <f t="shared" si="149"/>
        <v/>
      </c>
      <c r="W868" s="25" t="str">
        <f>IF(OR($P868="", NOT($U868="")), "", IF(COUNTIF($P$11:$P868, $P868)&gt;1, "", "X"))</f>
        <v/>
      </c>
      <c r="X868" s="25" t="str">
        <f t="shared" si="150"/>
        <v/>
      </c>
      <c r="Z868" s="25" t="str">
        <f t="shared" si="151"/>
        <v/>
      </c>
      <c r="AB868" s="25" t="str">
        <f>IF($B868="", "", IF(AND($B868&gt;='Client Report'!$BA$3, $B868&lt;='Client Report'!$BA$4), "X", ""))</f>
        <v/>
      </c>
      <c r="AC868" s="25" t="str">
        <f>IF($O868="", "", IF('Client Report'!$AG$3="", "X", IF(Expenses!$C868='Client Report'!$AG$3, "X", "")))</f>
        <v/>
      </c>
      <c r="AD868" s="66" t="str">
        <f t="shared" si="152"/>
        <v/>
      </c>
      <c r="AE868" s="25" t="str">
        <f>IF($AD868="", "", COUNTIF($AD$11:$AD$2510, "&lt;"&amp;$AD868)+1+COUNTIF($AD$11:$AD868, $AD868)-1)</f>
        <v/>
      </c>
      <c r="AF868" s="25" t="str">
        <f t="shared" si="153"/>
        <v/>
      </c>
    </row>
    <row r="869" spans="1:32" x14ac:dyDescent="0.25">
      <c r="A869" s="21"/>
      <c r="B869" s="80"/>
      <c r="C869" s="81"/>
      <c r="D869" s="82"/>
      <c r="E869" s="83"/>
      <c r="F869" s="83"/>
      <c r="G869" s="84"/>
      <c r="H869" s="85"/>
      <c r="I869" s="21"/>
      <c r="J869" s="39" t="str">
        <f t="shared" si="143"/>
        <v/>
      </c>
      <c r="K869" s="21"/>
      <c r="O869" s="25" t="str">
        <f t="shared" si="144"/>
        <v/>
      </c>
      <c r="P869" s="25" t="str">
        <f t="shared" si="145"/>
        <v/>
      </c>
      <c r="Q869" s="25" t="str">
        <f t="shared" si="146"/>
        <v/>
      </c>
      <c r="R869" s="25" t="str">
        <f>IF(COUNTIF($Q$11:$Q869, $Q869)&gt;1, "", $Q869)</f>
        <v/>
      </c>
      <c r="S869" s="58" t="str">
        <f t="shared" si="147"/>
        <v/>
      </c>
      <c r="T869" s="61" t="str">
        <f t="shared" si="148"/>
        <v/>
      </c>
      <c r="U869" s="58" t="str">
        <f t="shared" si="149"/>
        <v/>
      </c>
      <c r="W869" s="25" t="str">
        <f>IF(OR($P869="", NOT($U869="")), "", IF(COUNTIF($P$11:$P869, $P869)&gt;1, "", "X"))</f>
        <v/>
      </c>
      <c r="X869" s="25" t="str">
        <f t="shared" si="150"/>
        <v/>
      </c>
      <c r="Z869" s="25" t="str">
        <f t="shared" si="151"/>
        <v/>
      </c>
      <c r="AB869" s="25" t="str">
        <f>IF($B869="", "", IF(AND($B869&gt;='Client Report'!$BA$3, $B869&lt;='Client Report'!$BA$4), "X", ""))</f>
        <v/>
      </c>
      <c r="AC869" s="25" t="str">
        <f>IF($O869="", "", IF('Client Report'!$AG$3="", "X", IF(Expenses!$C869='Client Report'!$AG$3, "X", "")))</f>
        <v/>
      </c>
      <c r="AD869" s="66" t="str">
        <f t="shared" si="152"/>
        <v/>
      </c>
      <c r="AE869" s="25" t="str">
        <f>IF($AD869="", "", COUNTIF($AD$11:$AD$2510, "&lt;"&amp;$AD869)+1+COUNTIF($AD$11:$AD869, $AD869)-1)</f>
        <v/>
      </c>
      <c r="AF869" s="25" t="str">
        <f t="shared" si="153"/>
        <v/>
      </c>
    </row>
    <row r="870" spans="1:32" x14ac:dyDescent="0.25">
      <c r="A870" s="21"/>
      <c r="B870" s="80"/>
      <c r="C870" s="81"/>
      <c r="D870" s="82"/>
      <c r="E870" s="83"/>
      <c r="F870" s="83"/>
      <c r="G870" s="84"/>
      <c r="H870" s="85"/>
      <c r="I870" s="21"/>
      <c r="J870" s="39" t="str">
        <f t="shared" si="143"/>
        <v/>
      </c>
      <c r="K870" s="21"/>
      <c r="O870" s="25" t="str">
        <f t="shared" si="144"/>
        <v/>
      </c>
      <c r="P870" s="25" t="str">
        <f t="shared" si="145"/>
        <v/>
      </c>
      <c r="Q870" s="25" t="str">
        <f t="shared" si="146"/>
        <v/>
      </c>
      <c r="R870" s="25" t="str">
        <f>IF(COUNTIF($Q$11:$Q870, $Q870)&gt;1, "", $Q870)</f>
        <v/>
      </c>
      <c r="S870" s="58" t="str">
        <f t="shared" si="147"/>
        <v/>
      </c>
      <c r="T870" s="61" t="str">
        <f t="shared" si="148"/>
        <v/>
      </c>
      <c r="U870" s="58" t="str">
        <f t="shared" si="149"/>
        <v/>
      </c>
      <c r="W870" s="25" t="str">
        <f>IF(OR($P870="", NOT($U870="")), "", IF(COUNTIF($P$11:$P870, $P870)&gt;1, "", "X"))</f>
        <v/>
      </c>
      <c r="X870" s="25" t="str">
        <f t="shared" si="150"/>
        <v/>
      </c>
      <c r="Z870" s="25" t="str">
        <f t="shared" si="151"/>
        <v/>
      </c>
      <c r="AB870" s="25" t="str">
        <f>IF($B870="", "", IF(AND($B870&gt;='Client Report'!$BA$3, $B870&lt;='Client Report'!$BA$4), "X", ""))</f>
        <v/>
      </c>
      <c r="AC870" s="25" t="str">
        <f>IF($O870="", "", IF('Client Report'!$AG$3="", "X", IF(Expenses!$C870='Client Report'!$AG$3, "X", "")))</f>
        <v/>
      </c>
      <c r="AD870" s="66" t="str">
        <f t="shared" si="152"/>
        <v/>
      </c>
      <c r="AE870" s="25" t="str">
        <f>IF($AD870="", "", COUNTIF($AD$11:$AD$2510, "&lt;"&amp;$AD870)+1+COUNTIF($AD$11:$AD870, $AD870)-1)</f>
        <v/>
      </c>
      <c r="AF870" s="25" t="str">
        <f t="shared" si="153"/>
        <v/>
      </c>
    </row>
    <row r="871" spans="1:32" x14ac:dyDescent="0.25">
      <c r="A871" s="21"/>
      <c r="B871" s="80"/>
      <c r="C871" s="81"/>
      <c r="D871" s="82"/>
      <c r="E871" s="83"/>
      <c r="F871" s="83"/>
      <c r="G871" s="84"/>
      <c r="H871" s="85"/>
      <c r="I871" s="21"/>
      <c r="J871" s="39" t="str">
        <f t="shared" si="143"/>
        <v/>
      </c>
      <c r="K871" s="21"/>
      <c r="O871" s="25" t="str">
        <f t="shared" si="144"/>
        <v/>
      </c>
      <c r="P871" s="25" t="str">
        <f t="shared" si="145"/>
        <v/>
      </c>
      <c r="Q871" s="25" t="str">
        <f t="shared" si="146"/>
        <v/>
      </c>
      <c r="R871" s="25" t="str">
        <f>IF(COUNTIF($Q$11:$Q871, $Q871)&gt;1, "", $Q871)</f>
        <v/>
      </c>
      <c r="S871" s="58" t="str">
        <f t="shared" si="147"/>
        <v/>
      </c>
      <c r="T871" s="61" t="str">
        <f t="shared" si="148"/>
        <v/>
      </c>
      <c r="U871" s="58" t="str">
        <f t="shared" si="149"/>
        <v/>
      </c>
      <c r="W871" s="25" t="str">
        <f>IF(OR($P871="", NOT($U871="")), "", IF(COUNTIF($P$11:$P871, $P871)&gt;1, "", "X"))</f>
        <v/>
      </c>
      <c r="X871" s="25" t="str">
        <f t="shared" si="150"/>
        <v/>
      </c>
      <c r="Z871" s="25" t="str">
        <f t="shared" si="151"/>
        <v/>
      </c>
      <c r="AB871" s="25" t="str">
        <f>IF($B871="", "", IF(AND($B871&gt;='Client Report'!$BA$3, $B871&lt;='Client Report'!$BA$4), "X", ""))</f>
        <v/>
      </c>
      <c r="AC871" s="25" t="str">
        <f>IF($O871="", "", IF('Client Report'!$AG$3="", "X", IF(Expenses!$C871='Client Report'!$AG$3, "X", "")))</f>
        <v/>
      </c>
      <c r="AD871" s="66" t="str">
        <f t="shared" si="152"/>
        <v/>
      </c>
      <c r="AE871" s="25" t="str">
        <f>IF($AD871="", "", COUNTIF($AD$11:$AD$2510, "&lt;"&amp;$AD871)+1+COUNTIF($AD$11:$AD871, $AD871)-1)</f>
        <v/>
      </c>
      <c r="AF871" s="25" t="str">
        <f t="shared" si="153"/>
        <v/>
      </c>
    </row>
    <row r="872" spans="1:32" x14ac:dyDescent="0.25">
      <c r="A872" s="21"/>
      <c r="B872" s="80"/>
      <c r="C872" s="81"/>
      <c r="D872" s="82"/>
      <c r="E872" s="83"/>
      <c r="F872" s="83"/>
      <c r="G872" s="84"/>
      <c r="H872" s="85"/>
      <c r="I872" s="21"/>
      <c r="J872" s="39" t="str">
        <f t="shared" si="143"/>
        <v/>
      </c>
      <c r="K872" s="21"/>
      <c r="O872" s="25" t="str">
        <f t="shared" si="144"/>
        <v/>
      </c>
      <c r="P872" s="25" t="str">
        <f t="shared" si="145"/>
        <v/>
      </c>
      <c r="Q872" s="25" t="str">
        <f t="shared" si="146"/>
        <v/>
      </c>
      <c r="R872" s="25" t="str">
        <f>IF(COUNTIF($Q$11:$Q872, $Q872)&gt;1, "", $Q872)</f>
        <v/>
      </c>
      <c r="S872" s="58" t="str">
        <f t="shared" si="147"/>
        <v/>
      </c>
      <c r="T872" s="61" t="str">
        <f t="shared" si="148"/>
        <v/>
      </c>
      <c r="U872" s="58" t="str">
        <f t="shared" si="149"/>
        <v/>
      </c>
      <c r="W872" s="25" t="str">
        <f>IF(OR($P872="", NOT($U872="")), "", IF(COUNTIF($P$11:$P872, $P872)&gt;1, "", "X"))</f>
        <v/>
      </c>
      <c r="X872" s="25" t="str">
        <f t="shared" si="150"/>
        <v/>
      </c>
      <c r="Z872" s="25" t="str">
        <f t="shared" si="151"/>
        <v/>
      </c>
      <c r="AB872" s="25" t="str">
        <f>IF($B872="", "", IF(AND($B872&gt;='Client Report'!$BA$3, $B872&lt;='Client Report'!$BA$4), "X", ""))</f>
        <v/>
      </c>
      <c r="AC872" s="25" t="str">
        <f>IF($O872="", "", IF('Client Report'!$AG$3="", "X", IF(Expenses!$C872='Client Report'!$AG$3, "X", "")))</f>
        <v/>
      </c>
      <c r="AD872" s="66" t="str">
        <f t="shared" si="152"/>
        <v/>
      </c>
      <c r="AE872" s="25" t="str">
        <f>IF($AD872="", "", COUNTIF($AD$11:$AD$2510, "&lt;"&amp;$AD872)+1+COUNTIF($AD$11:$AD872, $AD872)-1)</f>
        <v/>
      </c>
      <c r="AF872" s="25" t="str">
        <f t="shared" si="153"/>
        <v/>
      </c>
    </row>
    <row r="873" spans="1:32" x14ac:dyDescent="0.25">
      <c r="A873" s="21"/>
      <c r="B873" s="80"/>
      <c r="C873" s="81"/>
      <c r="D873" s="82"/>
      <c r="E873" s="83"/>
      <c r="F873" s="83"/>
      <c r="G873" s="84"/>
      <c r="H873" s="85"/>
      <c r="I873" s="21"/>
      <c r="J873" s="39" t="str">
        <f t="shared" si="143"/>
        <v/>
      </c>
      <c r="K873" s="21"/>
      <c r="O873" s="25" t="str">
        <f t="shared" si="144"/>
        <v/>
      </c>
      <c r="P873" s="25" t="str">
        <f t="shared" si="145"/>
        <v/>
      </c>
      <c r="Q873" s="25" t="str">
        <f t="shared" si="146"/>
        <v/>
      </c>
      <c r="R873" s="25" t="str">
        <f>IF(COUNTIF($Q$11:$Q873, $Q873)&gt;1, "", $Q873)</f>
        <v/>
      </c>
      <c r="S873" s="58" t="str">
        <f t="shared" si="147"/>
        <v/>
      </c>
      <c r="T873" s="61" t="str">
        <f t="shared" si="148"/>
        <v/>
      </c>
      <c r="U873" s="58" t="str">
        <f t="shared" si="149"/>
        <v/>
      </c>
      <c r="W873" s="25" t="str">
        <f>IF(OR($P873="", NOT($U873="")), "", IF(COUNTIF($P$11:$P873, $P873)&gt;1, "", "X"))</f>
        <v/>
      </c>
      <c r="X873" s="25" t="str">
        <f t="shared" si="150"/>
        <v/>
      </c>
      <c r="Z873" s="25" t="str">
        <f t="shared" si="151"/>
        <v/>
      </c>
      <c r="AB873" s="25" t="str">
        <f>IF($B873="", "", IF(AND($B873&gt;='Client Report'!$BA$3, $B873&lt;='Client Report'!$BA$4), "X", ""))</f>
        <v/>
      </c>
      <c r="AC873" s="25" t="str">
        <f>IF($O873="", "", IF('Client Report'!$AG$3="", "X", IF(Expenses!$C873='Client Report'!$AG$3, "X", "")))</f>
        <v/>
      </c>
      <c r="AD873" s="66" t="str">
        <f t="shared" si="152"/>
        <v/>
      </c>
      <c r="AE873" s="25" t="str">
        <f>IF($AD873="", "", COUNTIF($AD$11:$AD$2510, "&lt;"&amp;$AD873)+1+COUNTIF($AD$11:$AD873, $AD873)-1)</f>
        <v/>
      </c>
      <c r="AF873" s="25" t="str">
        <f t="shared" si="153"/>
        <v/>
      </c>
    </row>
    <row r="874" spans="1:32" x14ac:dyDescent="0.25">
      <c r="A874" s="21"/>
      <c r="B874" s="80"/>
      <c r="C874" s="81"/>
      <c r="D874" s="82"/>
      <c r="E874" s="83"/>
      <c r="F874" s="83"/>
      <c r="G874" s="84"/>
      <c r="H874" s="85"/>
      <c r="I874" s="21"/>
      <c r="J874" s="39" t="str">
        <f t="shared" si="143"/>
        <v/>
      </c>
      <c r="K874" s="21"/>
      <c r="O874" s="25" t="str">
        <f t="shared" si="144"/>
        <v/>
      </c>
      <c r="P874" s="25" t="str">
        <f t="shared" si="145"/>
        <v/>
      </c>
      <c r="Q874" s="25" t="str">
        <f t="shared" si="146"/>
        <v/>
      </c>
      <c r="R874" s="25" t="str">
        <f>IF(COUNTIF($Q$11:$Q874, $Q874)&gt;1, "", $Q874)</f>
        <v/>
      </c>
      <c r="S874" s="58" t="str">
        <f t="shared" si="147"/>
        <v/>
      </c>
      <c r="T874" s="61" t="str">
        <f t="shared" si="148"/>
        <v/>
      </c>
      <c r="U874" s="58" t="str">
        <f t="shared" si="149"/>
        <v/>
      </c>
      <c r="W874" s="25" t="str">
        <f>IF(OR($P874="", NOT($U874="")), "", IF(COUNTIF($P$11:$P874, $P874)&gt;1, "", "X"))</f>
        <v/>
      </c>
      <c r="X874" s="25" t="str">
        <f t="shared" si="150"/>
        <v/>
      </c>
      <c r="Z874" s="25" t="str">
        <f t="shared" si="151"/>
        <v/>
      </c>
      <c r="AB874" s="25" t="str">
        <f>IF($B874="", "", IF(AND($B874&gt;='Client Report'!$BA$3, $B874&lt;='Client Report'!$BA$4), "X", ""))</f>
        <v/>
      </c>
      <c r="AC874" s="25" t="str">
        <f>IF($O874="", "", IF('Client Report'!$AG$3="", "X", IF(Expenses!$C874='Client Report'!$AG$3, "X", "")))</f>
        <v/>
      </c>
      <c r="AD874" s="66" t="str">
        <f t="shared" si="152"/>
        <v/>
      </c>
      <c r="AE874" s="25" t="str">
        <f>IF($AD874="", "", COUNTIF($AD$11:$AD$2510, "&lt;"&amp;$AD874)+1+COUNTIF($AD$11:$AD874, $AD874)-1)</f>
        <v/>
      </c>
      <c r="AF874" s="25" t="str">
        <f t="shared" si="153"/>
        <v/>
      </c>
    </row>
    <row r="875" spans="1:32" x14ac:dyDescent="0.25">
      <c r="A875" s="21"/>
      <c r="B875" s="80"/>
      <c r="C875" s="81"/>
      <c r="D875" s="82"/>
      <c r="E875" s="83"/>
      <c r="F875" s="83"/>
      <c r="G875" s="84"/>
      <c r="H875" s="85"/>
      <c r="I875" s="21"/>
      <c r="J875" s="39" t="str">
        <f t="shared" si="143"/>
        <v/>
      </c>
      <c r="K875" s="21"/>
      <c r="O875" s="25" t="str">
        <f t="shared" si="144"/>
        <v/>
      </c>
      <c r="P875" s="25" t="str">
        <f t="shared" si="145"/>
        <v/>
      </c>
      <c r="Q875" s="25" t="str">
        <f t="shared" si="146"/>
        <v/>
      </c>
      <c r="R875" s="25" t="str">
        <f>IF(COUNTIF($Q$11:$Q875, $Q875)&gt;1, "", $Q875)</f>
        <v/>
      </c>
      <c r="S875" s="58" t="str">
        <f t="shared" si="147"/>
        <v/>
      </c>
      <c r="T875" s="61" t="str">
        <f t="shared" si="148"/>
        <v/>
      </c>
      <c r="U875" s="58" t="str">
        <f t="shared" si="149"/>
        <v/>
      </c>
      <c r="W875" s="25" t="str">
        <f>IF(OR($P875="", NOT($U875="")), "", IF(COUNTIF($P$11:$P875, $P875)&gt;1, "", "X"))</f>
        <v/>
      </c>
      <c r="X875" s="25" t="str">
        <f t="shared" si="150"/>
        <v/>
      </c>
      <c r="Z875" s="25" t="str">
        <f t="shared" si="151"/>
        <v/>
      </c>
      <c r="AB875" s="25" t="str">
        <f>IF($B875="", "", IF(AND($B875&gt;='Client Report'!$BA$3, $B875&lt;='Client Report'!$BA$4), "X", ""))</f>
        <v/>
      </c>
      <c r="AC875" s="25" t="str">
        <f>IF($O875="", "", IF('Client Report'!$AG$3="", "X", IF(Expenses!$C875='Client Report'!$AG$3, "X", "")))</f>
        <v/>
      </c>
      <c r="AD875" s="66" t="str">
        <f t="shared" si="152"/>
        <v/>
      </c>
      <c r="AE875" s="25" t="str">
        <f>IF($AD875="", "", COUNTIF($AD$11:$AD$2510, "&lt;"&amp;$AD875)+1+COUNTIF($AD$11:$AD875, $AD875)-1)</f>
        <v/>
      </c>
      <c r="AF875" s="25" t="str">
        <f t="shared" si="153"/>
        <v/>
      </c>
    </row>
    <row r="876" spans="1:32" x14ac:dyDescent="0.25">
      <c r="A876" s="21"/>
      <c r="B876" s="80"/>
      <c r="C876" s="81"/>
      <c r="D876" s="82"/>
      <c r="E876" s="83"/>
      <c r="F876" s="83"/>
      <c r="G876" s="84"/>
      <c r="H876" s="85"/>
      <c r="I876" s="21"/>
      <c r="J876" s="39" t="str">
        <f t="shared" si="143"/>
        <v/>
      </c>
      <c r="K876" s="21"/>
      <c r="O876" s="25" t="str">
        <f t="shared" si="144"/>
        <v/>
      </c>
      <c r="P876" s="25" t="str">
        <f t="shared" si="145"/>
        <v/>
      </c>
      <c r="Q876" s="25" t="str">
        <f t="shared" si="146"/>
        <v/>
      </c>
      <c r="R876" s="25" t="str">
        <f>IF(COUNTIF($Q$11:$Q876, $Q876)&gt;1, "", $Q876)</f>
        <v/>
      </c>
      <c r="S876" s="58" t="str">
        <f t="shared" si="147"/>
        <v/>
      </c>
      <c r="T876" s="61" t="str">
        <f t="shared" si="148"/>
        <v/>
      </c>
      <c r="U876" s="58" t="str">
        <f t="shared" si="149"/>
        <v/>
      </c>
      <c r="W876" s="25" t="str">
        <f>IF(OR($P876="", NOT($U876="")), "", IF(COUNTIF($P$11:$P876, $P876)&gt;1, "", "X"))</f>
        <v/>
      </c>
      <c r="X876" s="25" t="str">
        <f t="shared" si="150"/>
        <v/>
      </c>
      <c r="Z876" s="25" t="str">
        <f t="shared" si="151"/>
        <v/>
      </c>
      <c r="AB876" s="25" t="str">
        <f>IF($B876="", "", IF(AND($B876&gt;='Client Report'!$BA$3, $B876&lt;='Client Report'!$BA$4), "X", ""))</f>
        <v/>
      </c>
      <c r="AC876" s="25" t="str">
        <f>IF($O876="", "", IF('Client Report'!$AG$3="", "X", IF(Expenses!$C876='Client Report'!$AG$3, "X", "")))</f>
        <v/>
      </c>
      <c r="AD876" s="66" t="str">
        <f t="shared" si="152"/>
        <v/>
      </c>
      <c r="AE876" s="25" t="str">
        <f>IF($AD876="", "", COUNTIF($AD$11:$AD$2510, "&lt;"&amp;$AD876)+1+COUNTIF($AD$11:$AD876, $AD876)-1)</f>
        <v/>
      </c>
      <c r="AF876" s="25" t="str">
        <f t="shared" si="153"/>
        <v/>
      </c>
    </row>
    <row r="877" spans="1:32" x14ac:dyDescent="0.25">
      <c r="A877" s="21"/>
      <c r="B877" s="80"/>
      <c r="C877" s="81"/>
      <c r="D877" s="82"/>
      <c r="E877" s="83"/>
      <c r="F877" s="83"/>
      <c r="G877" s="84"/>
      <c r="H877" s="85"/>
      <c r="I877" s="21"/>
      <c r="J877" s="39" t="str">
        <f t="shared" si="143"/>
        <v/>
      </c>
      <c r="K877" s="21"/>
      <c r="O877" s="25" t="str">
        <f t="shared" si="144"/>
        <v/>
      </c>
      <c r="P877" s="25" t="str">
        <f t="shared" si="145"/>
        <v/>
      </c>
      <c r="Q877" s="25" t="str">
        <f t="shared" si="146"/>
        <v/>
      </c>
      <c r="R877" s="25" t="str">
        <f>IF(COUNTIF($Q$11:$Q877, $Q877)&gt;1, "", $Q877)</f>
        <v/>
      </c>
      <c r="S877" s="58" t="str">
        <f t="shared" si="147"/>
        <v/>
      </c>
      <c r="T877" s="61" t="str">
        <f t="shared" si="148"/>
        <v/>
      </c>
      <c r="U877" s="58" t="str">
        <f t="shared" si="149"/>
        <v/>
      </c>
      <c r="W877" s="25" t="str">
        <f>IF(OR($P877="", NOT($U877="")), "", IF(COUNTIF($P$11:$P877, $P877)&gt;1, "", "X"))</f>
        <v/>
      </c>
      <c r="X877" s="25" t="str">
        <f t="shared" si="150"/>
        <v/>
      </c>
      <c r="Z877" s="25" t="str">
        <f t="shared" si="151"/>
        <v/>
      </c>
      <c r="AB877" s="25" t="str">
        <f>IF($B877="", "", IF(AND($B877&gt;='Client Report'!$BA$3, $B877&lt;='Client Report'!$BA$4), "X", ""))</f>
        <v/>
      </c>
      <c r="AC877" s="25" t="str">
        <f>IF($O877="", "", IF('Client Report'!$AG$3="", "X", IF(Expenses!$C877='Client Report'!$AG$3, "X", "")))</f>
        <v/>
      </c>
      <c r="AD877" s="66" t="str">
        <f t="shared" si="152"/>
        <v/>
      </c>
      <c r="AE877" s="25" t="str">
        <f>IF($AD877="", "", COUNTIF($AD$11:$AD$2510, "&lt;"&amp;$AD877)+1+COUNTIF($AD$11:$AD877, $AD877)-1)</f>
        <v/>
      </c>
      <c r="AF877" s="25" t="str">
        <f t="shared" si="153"/>
        <v/>
      </c>
    </row>
    <row r="878" spans="1:32" x14ac:dyDescent="0.25">
      <c r="A878" s="21"/>
      <c r="B878" s="80"/>
      <c r="C878" s="81"/>
      <c r="D878" s="82"/>
      <c r="E878" s="83"/>
      <c r="F878" s="83"/>
      <c r="G878" s="84"/>
      <c r="H878" s="85"/>
      <c r="I878" s="21"/>
      <c r="J878" s="39" t="str">
        <f t="shared" si="143"/>
        <v/>
      </c>
      <c r="K878" s="21"/>
      <c r="O878" s="25" t="str">
        <f t="shared" si="144"/>
        <v/>
      </c>
      <c r="P878" s="25" t="str">
        <f t="shared" si="145"/>
        <v/>
      </c>
      <c r="Q878" s="25" t="str">
        <f t="shared" si="146"/>
        <v/>
      </c>
      <c r="R878" s="25" t="str">
        <f>IF(COUNTIF($Q$11:$Q878, $Q878)&gt;1, "", $Q878)</f>
        <v/>
      </c>
      <c r="S878" s="58" t="str">
        <f t="shared" si="147"/>
        <v/>
      </c>
      <c r="T878" s="61" t="str">
        <f t="shared" si="148"/>
        <v/>
      </c>
      <c r="U878" s="58" t="str">
        <f t="shared" si="149"/>
        <v/>
      </c>
      <c r="W878" s="25" t="str">
        <f>IF(OR($P878="", NOT($U878="")), "", IF(COUNTIF($P$11:$P878, $P878)&gt;1, "", "X"))</f>
        <v/>
      </c>
      <c r="X878" s="25" t="str">
        <f t="shared" si="150"/>
        <v/>
      </c>
      <c r="Z878" s="25" t="str">
        <f t="shared" si="151"/>
        <v/>
      </c>
      <c r="AB878" s="25" t="str">
        <f>IF($B878="", "", IF(AND($B878&gt;='Client Report'!$BA$3, $B878&lt;='Client Report'!$BA$4), "X", ""))</f>
        <v/>
      </c>
      <c r="AC878" s="25" t="str">
        <f>IF($O878="", "", IF('Client Report'!$AG$3="", "X", IF(Expenses!$C878='Client Report'!$AG$3, "X", "")))</f>
        <v/>
      </c>
      <c r="AD878" s="66" t="str">
        <f t="shared" si="152"/>
        <v/>
      </c>
      <c r="AE878" s="25" t="str">
        <f>IF($AD878="", "", COUNTIF($AD$11:$AD$2510, "&lt;"&amp;$AD878)+1+COUNTIF($AD$11:$AD878, $AD878)-1)</f>
        <v/>
      </c>
      <c r="AF878" s="25" t="str">
        <f t="shared" si="153"/>
        <v/>
      </c>
    </row>
    <row r="879" spans="1:32" x14ac:dyDescent="0.25">
      <c r="A879" s="21"/>
      <c r="B879" s="80"/>
      <c r="C879" s="81"/>
      <c r="D879" s="82"/>
      <c r="E879" s="83"/>
      <c r="F879" s="83"/>
      <c r="G879" s="84"/>
      <c r="H879" s="85"/>
      <c r="I879" s="21"/>
      <c r="J879" s="39" t="str">
        <f t="shared" si="143"/>
        <v/>
      </c>
      <c r="K879" s="21"/>
      <c r="O879" s="25" t="str">
        <f t="shared" si="144"/>
        <v/>
      </c>
      <c r="P879" s="25" t="str">
        <f t="shared" si="145"/>
        <v/>
      </c>
      <c r="Q879" s="25" t="str">
        <f t="shared" si="146"/>
        <v/>
      </c>
      <c r="R879" s="25" t="str">
        <f>IF(COUNTIF($Q$11:$Q879, $Q879)&gt;1, "", $Q879)</f>
        <v/>
      </c>
      <c r="S879" s="58" t="str">
        <f t="shared" si="147"/>
        <v/>
      </c>
      <c r="T879" s="61" t="str">
        <f t="shared" si="148"/>
        <v/>
      </c>
      <c r="U879" s="58" t="str">
        <f t="shared" si="149"/>
        <v/>
      </c>
      <c r="W879" s="25" t="str">
        <f>IF(OR($P879="", NOT($U879="")), "", IF(COUNTIF($P$11:$P879, $P879)&gt;1, "", "X"))</f>
        <v/>
      </c>
      <c r="X879" s="25" t="str">
        <f t="shared" si="150"/>
        <v/>
      </c>
      <c r="Z879" s="25" t="str">
        <f t="shared" si="151"/>
        <v/>
      </c>
      <c r="AB879" s="25" t="str">
        <f>IF($B879="", "", IF(AND($B879&gt;='Client Report'!$BA$3, $B879&lt;='Client Report'!$BA$4), "X", ""))</f>
        <v/>
      </c>
      <c r="AC879" s="25" t="str">
        <f>IF($O879="", "", IF('Client Report'!$AG$3="", "X", IF(Expenses!$C879='Client Report'!$AG$3, "X", "")))</f>
        <v/>
      </c>
      <c r="AD879" s="66" t="str">
        <f t="shared" si="152"/>
        <v/>
      </c>
      <c r="AE879" s="25" t="str">
        <f>IF($AD879="", "", COUNTIF($AD$11:$AD$2510, "&lt;"&amp;$AD879)+1+COUNTIF($AD$11:$AD879, $AD879)-1)</f>
        <v/>
      </c>
      <c r="AF879" s="25" t="str">
        <f t="shared" si="153"/>
        <v/>
      </c>
    </row>
    <row r="880" spans="1:32" x14ac:dyDescent="0.25">
      <c r="A880" s="21"/>
      <c r="B880" s="80"/>
      <c r="C880" s="81"/>
      <c r="D880" s="82"/>
      <c r="E880" s="83"/>
      <c r="F880" s="83"/>
      <c r="G880" s="84"/>
      <c r="H880" s="85"/>
      <c r="I880" s="21"/>
      <c r="J880" s="39" t="str">
        <f t="shared" si="143"/>
        <v/>
      </c>
      <c r="K880" s="21"/>
      <c r="O880" s="25" t="str">
        <f t="shared" si="144"/>
        <v/>
      </c>
      <c r="P880" s="25" t="str">
        <f t="shared" si="145"/>
        <v/>
      </c>
      <c r="Q880" s="25" t="str">
        <f t="shared" si="146"/>
        <v/>
      </c>
      <c r="R880" s="25" t="str">
        <f>IF(COUNTIF($Q$11:$Q880, $Q880)&gt;1, "", $Q880)</f>
        <v/>
      </c>
      <c r="S880" s="58" t="str">
        <f t="shared" si="147"/>
        <v/>
      </c>
      <c r="T880" s="61" t="str">
        <f t="shared" si="148"/>
        <v/>
      </c>
      <c r="U880" s="58" t="str">
        <f t="shared" si="149"/>
        <v/>
      </c>
      <c r="W880" s="25" t="str">
        <f>IF(OR($P880="", NOT($U880="")), "", IF(COUNTIF($P$11:$P880, $P880)&gt;1, "", "X"))</f>
        <v/>
      </c>
      <c r="X880" s="25" t="str">
        <f t="shared" si="150"/>
        <v/>
      </c>
      <c r="Z880" s="25" t="str">
        <f t="shared" si="151"/>
        <v/>
      </c>
      <c r="AB880" s="25" t="str">
        <f>IF($B880="", "", IF(AND($B880&gt;='Client Report'!$BA$3, $B880&lt;='Client Report'!$BA$4), "X", ""))</f>
        <v/>
      </c>
      <c r="AC880" s="25" t="str">
        <f>IF($O880="", "", IF('Client Report'!$AG$3="", "X", IF(Expenses!$C880='Client Report'!$AG$3, "X", "")))</f>
        <v/>
      </c>
      <c r="AD880" s="66" t="str">
        <f t="shared" si="152"/>
        <v/>
      </c>
      <c r="AE880" s="25" t="str">
        <f>IF($AD880="", "", COUNTIF($AD$11:$AD$2510, "&lt;"&amp;$AD880)+1+COUNTIF($AD$11:$AD880, $AD880)-1)</f>
        <v/>
      </c>
      <c r="AF880" s="25" t="str">
        <f t="shared" si="153"/>
        <v/>
      </c>
    </row>
    <row r="881" spans="1:32" x14ac:dyDescent="0.25">
      <c r="A881" s="21"/>
      <c r="B881" s="80"/>
      <c r="C881" s="81"/>
      <c r="D881" s="82"/>
      <c r="E881" s="83"/>
      <c r="F881" s="83"/>
      <c r="G881" s="84"/>
      <c r="H881" s="85"/>
      <c r="I881" s="21"/>
      <c r="J881" s="39" t="str">
        <f t="shared" si="143"/>
        <v/>
      </c>
      <c r="K881" s="21"/>
      <c r="O881" s="25" t="str">
        <f t="shared" si="144"/>
        <v/>
      </c>
      <c r="P881" s="25" t="str">
        <f t="shared" si="145"/>
        <v/>
      </c>
      <c r="Q881" s="25" t="str">
        <f t="shared" si="146"/>
        <v/>
      </c>
      <c r="R881" s="25" t="str">
        <f>IF(COUNTIF($Q$11:$Q881, $Q881)&gt;1, "", $Q881)</f>
        <v/>
      </c>
      <c r="S881" s="58" t="str">
        <f t="shared" si="147"/>
        <v/>
      </c>
      <c r="T881" s="61" t="str">
        <f t="shared" si="148"/>
        <v/>
      </c>
      <c r="U881" s="58" t="str">
        <f t="shared" si="149"/>
        <v/>
      </c>
      <c r="W881" s="25" t="str">
        <f>IF(OR($P881="", NOT($U881="")), "", IF(COUNTIF($P$11:$P881, $P881)&gt;1, "", "X"))</f>
        <v/>
      </c>
      <c r="X881" s="25" t="str">
        <f t="shared" si="150"/>
        <v/>
      </c>
      <c r="Z881" s="25" t="str">
        <f t="shared" si="151"/>
        <v/>
      </c>
      <c r="AB881" s="25" t="str">
        <f>IF($B881="", "", IF(AND($B881&gt;='Client Report'!$BA$3, $B881&lt;='Client Report'!$BA$4), "X", ""))</f>
        <v/>
      </c>
      <c r="AC881" s="25" t="str">
        <f>IF($O881="", "", IF('Client Report'!$AG$3="", "X", IF(Expenses!$C881='Client Report'!$AG$3, "X", "")))</f>
        <v/>
      </c>
      <c r="AD881" s="66" t="str">
        <f t="shared" si="152"/>
        <v/>
      </c>
      <c r="AE881" s="25" t="str">
        <f>IF($AD881="", "", COUNTIF($AD$11:$AD$2510, "&lt;"&amp;$AD881)+1+COUNTIF($AD$11:$AD881, $AD881)-1)</f>
        <v/>
      </c>
      <c r="AF881" s="25" t="str">
        <f t="shared" si="153"/>
        <v/>
      </c>
    </row>
    <row r="882" spans="1:32" x14ac:dyDescent="0.25">
      <c r="A882" s="21"/>
      <c r="B882" s="80"/>
      <c r="C882" s="81"/>
      <c r="D882" s="82"/>
      <c r="E882" s="83"/>
      <c r="F882" s="83"/>
      <c r="G882" s="84"/>
      <c r="H882" s="85"/>
      <c r="I882" s="21"/>
      <c r="J882" s="39" t="str">
        <f t="shared" si="143"/>
        <v/>
      </c>
      <c r="K882" s="21"/>
      <c r="O882" s="25" t="str">
        <f t="shared" si="144"/>
        <v/>
      </c>
      <c r="P882" s="25" t="str">
        <f t="shared" si="145"/>
        <v/>
      </c>
      <c r="Q882" s="25" t="str">
        <f t="shared" si="146"/>
        <v/>
      </c>
      <c r="R882" s="25" t="str">
        <f>IF(COUNTIF($Q$11:$Q882, $Q882)&gt;1, "", $Q882)</f>
        <v/>
      </c>
      <c r="S882" s="58" t="str">
        <f t="shared" si="147"/>
        <v/>
      </c>
      <c r="T882" s="61" t="str">
        <f t="shared" si="148"/>
        <v/>
      </c>
      <c r="U882" s="58" t="str">
        <f t="shared" si="149"/>
        <v/>
      </c>
      <c r="W882" s="25" t="str">
        <f>IF(OR($P882="", NOT($U882="")), "", IF(COUNTIF($P$11:$P882, $P882)&gt;1, "", "X"))</f>
        <v/>
      </c>
      <c r="X882" s="25" t="str">
        <f t="shared" si="150"/>
        <v/>
      </c>
      <c r="Z882" s="25" t="str">
        <f t="shared" si="151"/>
        <v/>
      </c>
      <c r="AB882" s="25" t="str">
        <f>IF($B882="", "", IF(AND($B882&gt;='Client Report'!$BA$3, $B882&lt;='Client Report'!$BA$4), "X", ""))</f>
        <v/>
      </c>
      <c r="AC882" s="25" t="str">
        <f>IF($O882="", "", IF('Client Report'!$AG$3="", "X", IF(Expenses!$C882='Client Report'!$AG$3, "X", "")))</f>
        <v/>
      </c>
      <c r="AD882" s="66" t="str">
        <f t="shared" si="152"/>
        <v/>
      </c>
      <c r="AE882" s="25" t="str">
        <f>IF($AD882="", "", COUNTIF($AD$11:$AD$2510, "&lt;"&amp;$AD882)+1+COUNTIF($AD$11:$AD882, $AD882)-1)</f>
        <v/>
      </c>
      <c r="AF882" s="25" t="str">
        <f t="shared" si="153"/>
        <v/>
      </c>
    </row>
    <row r="883" spans="1:32" x14ac:dyDescent="0.25">
      <c r="A883" s="21"/>
      <c r="B883" s="80"/>
      <c r="C883" s="81"/>
      <c r="D883" s="82"/>
      <c r="E883" s="83"/>
      <c r="F883" s="83"/>
      <c r="G883" s="84"/>
      <c r="H883" s="85"/>
      <c r="I883" s="21"/>
      <c r="J883" s="39" t="str">
        <f t="shared" si="143"/>
        <v/>
      </c>
      <c r="K883" s="21"/>
      <c r="O883" s="25" t="str">
        <f t="shared" si="144"/>
        <v/>
      </c>
      <c r="P883" s="25" t="str">
        <f t="shared" si="145"/>
        <v/>
      </c>
      <c r="Q883" s="25" t="str">
        <f t="shared" si="146"/>
        <v/>
      </c>
      <c r="R883" s="25" t="str">
        <f>IF(COUNTIF($Q$11:$Q883, $Q883)&gt;1, "", $Q883)</f>
        <v/>
      </c>
      <c r="S883" s="58" t="str">
        <f t="shared" si="147"/>
        <v/>
      </c>
      <c r="T883" s="61" t="str">
        <f t="shared" si="148"/>
        <v/>
      </c>
      <c r="U883" s="58" t="str">
        <f t="shared" si="149"/>
        <v/>
      </c>
      <c r="W883" s="25" t="str">
        <f>IF(OR($P883="", NOT($U883="")), "", IF(COUNTIF($P$11:$P883, $P883)&gt;1, "", "X"))</f>
        <v/>
      </c>
      <c r="X883" s="25" t="str">
        <f t="shared" si="150"/>
        <v/>
      </c>
      <c r="Z883" s="25" t="str">
        <f t="shared" si="151"/>
        <v/>
      </c>
      <c r="AB883" s="25" t="str">
        <f>IF($B883="", "", IF(AND($B883&gt;='Client Report'!$BA$3, $B883&lt;='Client Report'!$BA$4), "X", ""))</f>
        <v/>
      </c>
      <c r="AC883" s="25" t="str">
        <f>IF($O883="", "", IF('Client Report'!$AG$3="", "X", IF(Expenses!$C883='Client Report'!$AG$3, "X", "")))</f>
        <v/>
      </c>
      <c r="AD883" s="66" t="str">
        <f t="shared" si="152"/>
        <v/>
      </c>
      <c r="AE883" s="25" t="str">
        <f>IF($AD883="", "", COUNTIF($AD$11:$AD$2510, "&lt;"&amp;$AD883)+1+COUNTIF($AD$11:$AD883, $AD883)-1)</f>
        <v/>
      </c>
      <c r="AF883" s="25" t="str">
        <f t="shared" si="153"/>
        <v/>
      </c>
    </row>
    <row r="884" spans="1:32" x14ac:dyDescent="0.25">
      <c r="A884" s="21"/>
      <c r="B884" s="80"/>
      <c r="C884" s="81"/>
      <c r="D884" s="82"/>
      <c r="E884" s="83"/>
      <c r="F884" s="83"/>
      <c r="G884" s="84"/>
      <c r="H884" s="85"/>
      <c r="I884" s="21"/>
      <c r="J884" s="39" t="str">
        <f t="shared" si="143"/>
        <v/>
      </c>
      <c r="K884" s="21"/>
      <c r="O884" s="25" t="str">
        <f t="shared" si="144"/>
        <v/>
      </c>
      <c r="P884" s="25" t="str">
        <f t="shared" si="145"/>
        <v/>
      </c>
      <c r="Q884" s="25" t="str">
        <f t="shared" si="146"/>
        <v/>
      </c>
      <c r="R884" s="25" t="str">
        <f>IF(COUNTIF($Q$11:$Q884, $Q884)&gt;1, "", $Q884)</f>
        <v/>
      </c>
      <c r="S884" s="58" t="str">
        <f t="shared" si="147"/>
        <v/>
      </c>
      <c r="T884" s="61" t="str">
        <f t="shared" si="148"/>
        <v/>
      </c>
      <c r="U884" s="58" t="str">
        <f t="shared" si="149"/>
        <v/>
      </c>
      <c r="W884" s="25" t="str">
        <f>IF(OR($P884="", NOT($U884="")), "", IF(COUNTIF($P$11:$P884, $P884)&gt;1, "", "X"))</f>
        <v/>
      </c>
      <c r="X884" s="25" t="str">
        <f t="shared" si="150"/>
        <v/>
      </c>
      <c r="Z884" s="25" t="str">
        <f t="shared" si="151"/>
        <v/>
      </c>
      <c r="AB884" s="25" t="str">
        <f>IF($B884="", "", IF(AND($B884&gt;='Client Report'!$BA$3, $B884&lt;='Client Report'!$BA$4), "X", ""))</f>
        <v/>
      </c>
      <c r="AC884" s="25" t="str">
        <f>IF($O884="", "", IF('Client Report'!$AG$3="", "X", IF(Expenses!$C884='Client Report'!$AG$3, "X", "")))</f>
        <v/>
      </c>
      <c r="AD884" s="66" t="str">
        <f t="shared" si="152"/>
        <v/>
      </c>
      <c r="AE884" s="25" t="str">
        <f>IF($AD884="", "", COUNTIF($AD$11:$AD$2510, "&lt;"&amp;$AD884)+1+COUNTIF($AD$11:$AD884, $AD884)-1)</f>
        <v/>
      </c>
      <c r="AF884" s="25" t="str">
        <f t="shared" si="153"/>
        <v/>
      </c>
    </row>
    <row r="885" spans="1:32" x14ac:dyDescent="0.25">
      <c r="A885" s="21"/>
      <c r="B885" s="80"/>
      <c r="C885" s="81"/>
      <c r="D885" s="82"/>
      <c r="E885" s="83"/>
      <c r="F885" s="83"/>
      <c r="G885" s="84"/>
      <c r="H885" s="85"/>
      <c r="I885" s="21"/>
      <c r="J885" s="39" t="str">
        <f t="shared" si="143"/>
        <v/>
      </c>
      <c r="K885" s="21"/>
      <c r="O885" s="25" t="str">
        <f t="shared" si="144"/>
        <v/>
      </c>
      <c r="P885" s="25" t="str">
        <f t="shared" si="145"/>
        <v/>
      </c>
      <c r="Q885" s="25" t="str">
        <f t="shared" si="146"/>
        <v/>
      </c>
      <c r="R885" s="25" t="str">
        <f>IF(COUNTIF($Q$11:$Q885, $Q885)&gt;1, "", $Q885)</f>
        <v/>
      </c>
      <c r="S885" s="58" t="str">
        <f t="shared" si="147"/>
        <v/>
      </c>
      <c r="T885" s="61" t="str">
        <f t="shared" si="148"/>
        <v/>
      </c>
      <c r="U885" s="58" t="str">
        <f t="shared" si="149"/>
        <v/>
      </c>
      <c r="W885" s="25" t="str">
        <f>IF(OR($P885="", NOT($U885="")), "", IF(COUNTIF($P$11:$P885, $P885)&gt;1, "", "X"))</f>
        <v/>
      </c>
      <c r="X885" s="25" t="str">
        <f t="shared" si="150"/>
        <v/>
      </c>
      <c r="Z885" s="25" t="str">
        <f t="shared" si="151"/>
        <v/>
      </c>
      <c r="AB885" s="25" t="str">
        <f>IF($B885="", "", IF(AND($B885&gt;='Client Report'!$BA$3, $B885&lt;='Client Report'!$BA$4), "X", ""))</f>
        <v/>
      </c>
      <c r="AC885" s="25" t="str">
        <f>IF($O885="", "", IF('Client Report'!$AG$3="", "X", IF(Expenses!$C885='Client Report'!$AG$3, "X", "")))</f>
        <v/>
      </c>
      <c r="AD885" s="66" t="str">
        <f t="shared" si="152"/>
        <v/>
      </c>
      <c r="AE885" s="25" t="str">
        <f>IF($AD885="", "", COUNTIF($AD$11:$AD$2510, "&lt;"&amp;$AD885)+1+COUNTIF($AD$11:$AD885, $AD885)-1)</f>
        <v/>
      </c>
      <c r="AF885" s="25" t="str">
        <f t="shared" si="153"/>
        <v/>
      </c>
    </row>
    <row r="886" spans="1:32" x14ac:dyDescent="0.25">
      <c r="A886" s="21"/>
      <c r="B886" s="80"/>
      <c r="C886" s="81"/>
      <c r="D886" s="82"/>
      <c r="E886" s="83"/>
      <c r="F886" s="83"/>
      <c r="G886" s="84"/>
      <c r="H886" s="85"/>
      <c r="I886" s="21"/>
      <c r="J886" s="39" t="str">
        <f t="shared" si="143"/>
        <v/>
      </c>
      <c r="K886" s="21"/>
      <c r="O886" s="25" t="str">
        <f t="shared" si="144"/>
        <v/>
      </c>
      <c r="P886" s="25" t="str">
        <f t="shared" si="145"/>
        <v/>
      </c>
      <c r="Q886" s="25" t="str">
        <f t="shared" si="146"/>
        <v/>
      </c>
      <c r="R886" s="25" t="str">
        <f>IF(COUNTIF($Q$11:$Q886, $Q886)&gt;1, "", $Q886)</f>
        <v/>
      </c>
      <c r="S886" s="58" t="str">
        <f t="shared" si="147"/>
        <v/>
      </c>
      <c r="T886" s="61" t="str">
        <f t="shared" si="148"/>
        <v/>
      </c>
      <c r="U886" s="58" t="str">
        <f t="shared" si="149"/>
        <v/>
      </c>
      <c r="W886" s="25" t="str">
        <f>IF(OR($P886="", NOT($U886="")), "", IF(COUNTIF($P$11:$P886, $P886)&gt;1, "", "X"))</f>
        <v/>
      </c>
      <c r="X886" s="25" t="str">
        <f t="shared" si="150"/>
        <v/>
      </c>
      <c r="Z886" s="25" t="str">
        <f t="shared" si="151"/>
        <v/>
      </c>
      <c r="AB886" s="25" t="str">
        <f>IF($B886="", "", IF(AND($B886&gt;='Client Report'!$BA$3, $B886&lt;='Client Report'!$BA$4), "X", ""))</f>
        <v/>
      </c>
      <c r="AC886" s="25" t="str">
        <f>IF($O886="", "", IF('Client Report'!$AG$3="", "X", IF(Expenses!$C886='Client Report'!$AG$3, "X", "")))</f>
        <v/>
      </c>
      <c r="AD886" s="66" t="str">
        <f t="shared" si="152"/>
        <v/>
      </c>
      <c r="AE886" s="25" t="str">
        <f>IF($AD886="", "", COUNTIF($AD$11:$AD$2510, "&lt;"&amp;$AD886)+1+COUNTIF($AD$11:$AD886, $AD886)-1)</f>
        <v/>
      </c>
      <c r="AF886" s="25" t="str">
        <f t="shared" si="153"/>
        <v/>
      </c>
    </row>
    <row r="887" spans="1:32" x14ac:dyDescent="0.25">
      <c r="A887" s="21"/>
      <c r="B887" s="80"/>
      <c r="C887" s="81"/>
      <c r="D887" s="82"/>
      <c r="E887" s="83"/>
      <c r="F887" s="83"/>
      <c r="G887" s="84"/>
      <c r="H887" s="85"/>
      <c r="I887" s="21"/>
      <c r="J887" s="39" t="str">
        <f t="shared" si="143"/>
        <v/>
      </c>
      <c r="K887" s="21"/>
      <c r="O887" s="25" t="str">
        <f t="shared" si="144"/>
        <v/>
      </c>
      <c r="P887" s="25" t="str">
        <f t="shared" si="145"/>
        <v/>
      </c>
      <c r="Q887" s="25" t="str">
        <f t="shared" si="146"/>
        <v/>
      </c>
      <c r="R887" s="25" t="str">
        <f>IF(COUNTIF($Q$11:$Q887, $Q887)&gt;1, "", $Q887)</f>
        <v/>
      </c>
      <c r="S887" s="58" t="str">
        <f t="shared" si="147"/>
        <v/>
      </c>
      <c r="T887" s="61" t="str">
        <f t="shared" si="148"/>
        <v/>
      </c>
      <c r="U887" s="58" t="str">
        <f t="shared" si="149"/>
        <v/>
      </c>
      <c r="W887" s="25" t="str">
        <f>IF(OR($P887="", NOT($U887="")), "", IF(COUNTIF($P$11:$P887, $P887)&gt;1, "", "X"))</f>
        <v/>
      </c>
      <c r="X887" s="25" t="str">
        <f t="shared" si="150"/>
        <v/>
      </c>
      <c r="Z887" s="25" t="str">
        <f t="shared" si="151"/>
        <v/>
      </c>
      <c r="AB887" s="25" t="str">
        <f>IF($B887="", "", IF(AND($B887&gt;='Client Report'!$BA$3, $B887&lt;='Client Report'!$BA$4), "X", ""))</f>
        <v/>
      </c>
      <c r="AC887" s="25" t="str">
        <f>IF($O887="", "", IF('Client Report'!$AG$3="", "X", IF(Expenses!$C887='Client Report'!$AG$3, "X", "")))</f>
        <v/>
      </c>
      <c r="AD887" s="66" t="str">
        <f t="shared" si="152"/>
        <v/>
      </c>
      <c r="AE887" s="25" t="str">
        <f>IF($AD887="", "", COUNTIF($AD$11:$AD$2510, "&lt;"&amp;$AD887)+1+COUNTIF($AD$11:$AD887, $AD887)-1)</f>
        <v/>
      </c>
      <c r="AF887" s="25" t="str">
        <f t="shared" si="153"/>
        <v/>
      </c>
    </row>
    <row r="888" spans="1:32" x14ac:dyDescent="0.25">
      <c r="A888" s="21"/>
      <c r="B888" s="80"/>
      <c r="C888" s="81"/>
      <c r="D888" s="82"/>
      <c r="E888" s="83"/>
      <c r="F888" s="83"/>
      <c r="G888" s="84"/>
      <c r="H888" s="85"/>
      <c r="I888" s="21"/>
      <c r="J888" s="39" t="str">
        <f t="shared" si="143"/>
        <v/>
      </c>
      <c r="K888" s="21"/>
      <c r="O888" s="25" t="str">
        <f t="shared" si="144"/>
        <v/>
      </c>
      <c r="P888" s="25" t="str">
        <f t="shared" si="145"/>
        <v/>
      </c>
      <c r="Q888" s="25" t="str">
        <f t="shared" si="146"/>
        <v/>
      </c>
      <c r="R888" s="25" t="str">
        <f>IF(COUNTIF($Q$11:$Q888, $Q888)&gt;1, "", $Q888)</f>
        <v/>
      </c>
      <c r="S888" s="58" t="str">
        <f t="shared" si="147"/>
        <v/>
      </c>
      <c r="T888" s="61" t="str">
        <f t="shared" si="148"/>
        <v/>
      </c>
      <c r="U888" s="58" t="str">
        <f t="shared" si="149"/>
        <v/>
      </c>
      <c r="W888" s="25" t="str">
        <f>IF(OR($P888="", NOT($U888="")), "", IF(COUNTIF($P$11:$P888, $P888)&gt;1, "", "X"))</f>
        <v/>
      </c>
      <c r="X888" s="25" t="str">
        <f t="shared" si="150"/>
        <v/>
      </c>
      <c r="Z888" s="25" t="str">
        <f t="shared" si="151"/>
        <v/>
      </c>
      <c r="AB888" s="25" t="str">
        <f>IF($B888="", "", IF(AND($B888&gt;='Client Report'!$BA$3, $B888&lt;='Client Report'!$BA$4), "X", ""))</f>
        <v/>
      </c>
      <c r="AC888" s="25" t="str">
        <f>IF($O888="", "", IF('Client Report'!$AG$3="", "X", IF(Expenses!$C888='Client Report'!$AG$3, "X", "")))</f>
        <v/>
      </c>
      <c r="AD888" s="66" t="str">
        <f t="shared" si="152"/>
        <v/>
      </c>
      <c r="AE888" s="25" t="str">
        <f>IF($AD888="", "", COUNTIF($AD$11:$AD$2510, "&lt;"&amp;$AD888)+1+COUNTIF($AD$11:$AD888, $AD888)-1)</f>
        <v/>
      </c>
      <c r="AF888" s="25" t="str">
        <f t="shared" si="153"/>
        <v/>
      </c>
    </row>
    <row r="889" spans="1:32" x14ac:dyDescent="0.25">
      <c r="A889" s="21"/>
      <c r="B889" s="80"/>
      <c r="C889" s="81"/>
      <c r="D889" s="82"/>
      <c r="E889" s="83"/>
      <c r="F889" s="83"/>
      <c r="G889" s="84"/>
      <c r="H889" s="85"/>
      <c r="I889" s="21"/>
      <c r="J889" s="39" t="str">
        <f t="shared" si="143"/>
        <v/>
      </c>
      <c r="K889" s="21"/>
      <c r="O889" s="25" t="str">
        <f t="shared" si="144"/>
        <v/>
      </c>
      <c r="P889" s="25" t="str">
        <f t="shared" si="145"/>
        <v/>
      </c>
      <c r="Q889" s="25" t="str">
        <f t="shared" si="146"/>
        <v/>
      </c>
      <c r="R889" s="25" t="str">
        <f>IF(COUNTIF($Q$11:$Q889, $Q889)&gt;1, "", $Q889)</f>
        <v/>
      </c>
      <c r="S889" s="58" t="str">
        <f t="shared" si="147"/>
        <v/>
      </c>
      <c r="T889" s="61" t="str">
        <f t="shared" si="148"/>
        <v/>
      </c>
      <c r="U889" s="58" t="str">
        <f t="shared" si="149"/>
        <v/>
      </c>
      <c r="W889" s="25" t="str">
        <f>IF(OR($P889="", NOT($U889="")), "", IF(COUNTIF($P$11:$P889, $P889)&gt;1, "", "X"))</f>
        <v/>
      </c>
      <c r="X889" s="25" t="str">
        <f t="shared" si="150"/>
        <v/>
      </c>
      <c r="Z889" s="25" t="str">
        <f t="shared" si="151"/>
        <v/>
      </c>
      <c r="AB889" s="25" t="str">
        <f>IF($B889="", "", IF(AND($B889&gt;='Client Report'!$BA$3, $B889&lt;='Client Report'!$BA$4), "X", ""))</f>
        <v/>
      </c>
      <c r="AC889" s="25" t="str">
        <f>IF($O889="", "", IF('Client Report'!$AG$3="", "X", IF(Expenses!$C889='Client Report'!$AG$3, "X", "")))</f>
        <v/>
      </c>
      <c r="AD889" s="66" t="str">
        <f t="shared" si="152"/>
        <v/>
      </c>
      <c r="AE889" s="25" t="str">
        <f>IF($AD889="", "", COUNTIF($AD$11:$AD$2510, "&lt;"&amp;$AD889)+1+COUNTIF($AD$11:$AD889, $AD889)-1)</f>
        <v/>
      </c>
      <c r="AF889" s="25" t="str">
        <f t="shared" si="153"/>
        <v/>
      </c>
    </row>
    <row r="890" spans="1:32" x14ac:dyDescent="0.25">
      <c r="A890" s="21"/>
      <c r="B890" s="80"/>
      <c r="C890" s="81"/>
      <c r="D890" s="82"/>
      <c r="E890" s="83"/>
      <c r="F890" s="83"/>
      <c r="G890" s="84"/>
      <c r="H890" s="85"/>
      <c r="I890" s="21"/>
      <c r="J890" s="39" t="str">
        <f t="shared" si="143"/>
        <v/>
      </c>
      <c r="K890" s="21"/>
      <c r="O890" s="25" t="str">
        <f t="shared" si="144"/>
        <v/>
      </c>
      <c r="P890" s="25" t="str">
        <f t="shared" si="145"/>
        <v/>
      </c>
      <c r="Q890" s="25" t="str">
        <f t="shared" si="146"/>
        <v/>
      </c>
      <c r="R890" s="25" t="str">
        <f>IF(COUNTIF($Q$11:$Q890, $Q890)&gt;1, "", $Q890)</f>
        <v/>
      </c>
      <c r="S890" s="58" t="str">
        <f t="shared" si="147"/>
        <v/>
      </c>
      <c r="T890" s="61" t="str">
        <f t="shared" si="148"/>
        <v/>
      </c>
      <c r="U890" s="58" t="str">
        <f t="shared" si="149"/>
        <v/>
      </c>
      <c r="W890" s="25" t="str">
        <f>IF(OR($P890="", NOT($U890="")), "", IF(COUNTIF($P$11:$P890, $P890)&gt;1, "", "X"))</f>
        <v/>
      </c>
      <c r="X890" s="25" t="str">
        <f t="shared" si="150"/>
        <v/>
      </c>
      <c r="Z890" s="25" t="str">
        <f t="shared" si="151"/>
        <v/>
      </c>
      <c r="AB890" s="25" t="str">
        <f>IF($B890="", "", IF(AND($B890&gt;='Client Report'!$BA$3, $B890&lt;='Client Report'!$BA$4), "X", ""))</f>
        <v/>
      </c>
      <c r="AC890" s="25" t="str">
        <f>IF($O890="", "", IF('Client Report'!$AG$3="", "X", IF(Expenses!$C890='Client Report'!$AG$3, "X", "")))</f>
        <v/>
      </c>
      <c r="AD890" s="66" t="str">
        <f t="shared" si="152"/>
        <v/>
      </c>
      <c r="AE890" s="25" t="str">
        <f>IF($AD890="", "", COUNTIF($AD$11:$AD$2510, "&lt;"&amp;$AD890)+1+COUNTIF($AD$11:$AD890, $AD890)-1)</f>
        <v/>
      </c>
      <c r="AF890" s="25" t="str">
        <f t="shared" si="153"/>
        <v/>
      </c>
    </row>
    <row r="891" spans="1:32" x14ac:dyDescent="0.25">
      <c r="A891" s="21"/>
      <c r="B891" s="80"/>
      <c r="C891" s="81"/>
      <c r="D891" s="82"/>
      <c r="E891" s="83"/>
      <c r="F891" s="83"/>
      <c r="G891" s="84"/>
      <c r="H891" s="85"/>
      <c r="I891" s="21"/>
      <c r="J891" s="39" t="str">
        <f t="shared" si="143"/>
        <v/>
      </c>
      <c r="K891" s="21"/>
      <c r="O891" s="25" t="str">
        <f t="shared" si="144"/>
        <v/>
      </c>
      <c r="P891" s="25" t="str">
        <f t="shared" si="145"/>
        <v/>
      </c>
      <c r="Q891" s="25" t="str">
        <f t="shared" si="146"/>
        <v/>
      </c>
      <c r="R891" s="25" t="str">
        <f>IF(COUNTIF($Q$11:$Q891, $Q891)&gt;1, "", $Q891)</f>
        <v/>
      </c>
      <c r="S891" s="58" t="str">
        <f t="shared" si="147"/>
        <v/>
      </c>
      <c r="T891" s="61" t="str">
        <f t="shared" si="148"/>
        <v/>
      </c>
      <c r="U891" s="58" t="str">
        <f t="shared" si="149"/>
        <v/>
      </c>
      <c r="W891" s="25" t="str">
        <f>IF(OR($P891="", NOT($U891="")), "", IF(COUNTIF($P$11:$P891, $P891)&gt;1, "", "X"))</f>
        <v/>
      </c>
      <c r="X891" s="25" t="str">
        <f t="shared" si="150"/>
        <v/>
      </c>
      <c r="Z891" s="25" t="str">
        <f t="shared" si="151"/>
        <v/>
      </c>
      <c r="AB891" s="25" t="str">
        <f>IF($B891="", "", IF(AND($B891&gt;='Client Report'!$BA$3, $B891&lt;='Client Report'!$BA$4), "X", ""))</f>
        <v/>
      </c>
      <c r="AC891" s="25" t="str">
        <f>IF($O891="", "", IF('Client Report'!$AG$3="", "X", IF(Expenses!$C891='Client Report'!$AG$3, "X", "")))</f>
        <v/>
      </c>
      <c r="AD891" s="66" t="str">
        <f t="shared" si="152"/>
        <v/>
      </c>
      <c r="AE891" s="25" t="str">
        <f>IF($AD891="", "", COUNTIF($AD$11:$AD$2510, "&lt;"&amp;$AD891)+1+COUNTIF($AD$11:$AD891, $AD891)-1)</f>
        <v/>
      </c>
      <c r="AF891" s="25" t="str">
        <f t="shared" si="153"/>
        <v/>
      </c>
    </row>
    <row r="892" spans="1:32" x14ac:dyDescent="0.25">
      <c r="A892" s="21"/>
      <c r="B892" s="80"/>
      <c r="C892" s="81"/>
      <c r="D892" s="82"/>
      <c r="E892" s="83"/>
      <c r="F892" s="83"/>
      <c r="G892" s="84"/>
      <c r="H892" s="85"/>
      <c r="I892" s="21"/>
      <c r="J892" s="39" t="str">
        <f t="shared" si="143"/>
        <v/>
      </c>
      <c r="K892" s="21"/>
      <c r="O892" s="25" t="str">
        <f t="shared" si="144"/>
        <v/>
      </c>
      <c r="P892" s="25" t="str">
        <f t="shared" si="145"/>
        <v/>
      </c>
      <c r="Q892" s="25" t="str">
        <f t="shared" si="146"/>
        <v/>
      </c>
      <c r="R892" s="25" t="str">
        <f>IF(COUNTIF($Q$11:$Q892, $Q892)&gt;1, "", $Q892)</f>
        <v/>
      </c>
      <c r="S892" s="58" t="str">
        <f t="shared" si="147"/>
        <v/>
      </c>
      <c r="T892" s="61" t="str">
        <f t="shared" si="148"/>
        <v/>
      </c>
      <c r="U892" s="58" t="str">
        <f t="shared" si="149"/>
        <v/>
      </c>
      <c r="W892" s="25" t="str">
        <f>IF(OR($P892="", NOT($U892="")), "", IF(COUNTIF($P$11:$P892, $P892)&gt;1, "", "X"))</f>
        <v/>
      </c>
      <c r="X892" s="25" t="str">
        <f t="shared" si="150"/>
        <v/>
      </c>
      <c r="Z892" s="25" t="str">
        <f t="shared" si="151"/>
        <v/>
      </c>
      <c r="AB892" s="25" t="str">
        <f>IF($B892="", "", IF(AND($B892&gt;='Client Report'!$BA$3, $B892&lt;='Client Report'!$BA$4), "X", ""))</f>
        <v/>
      </c>
      <c r="AC892" s="25" t="str">
        <f>IF($O892="", "", IF('Client Report'!$AG$3="", "X", IF(Expenses!$C892='Client Report'!$AG$3, "X", "")))</f>
        <v/>
      </c>
      <c r="AD892" s="66" t="str">
        <f t="shared" si="152"/>
        <v/>
      </c>
      <c r="AE892" s="25" t="str">
        <f>IF($AD892="", "", COUNTIF($AD$11:$AD$2510, "&lt;"&amp;$AD892)+1+COUNTIF($AD$11:$AD892, $AD892)-1)</f>
        <v/>
      </c>
      <c r="AF892" s="25" t="str">
        <f t="shared" si="153"/>
        <v/>
      </c>
    </row>
    <row r="893" spans="1:32" x14ac:dyDescent="0.25">
      <c r="A893" s="21"/>
      <c r="B893" s="80"/>
      <c r="C893" s="81"/>
      <c r="D893" s="82"/>
      <c r="E893" s="83"/>
      <c r="F893" s="83"/>
      <c r="G893" s="84"/>
      <c r="H893" s="85"/>
      <c r="I893" s="21"/>
      <c r="J893" s="39" t="str">
        <f t="shared" si="143"/>
        <v/>
      </c>
      <c r="K893" s="21"/>
      <c r="O893" s="25" t="str">
        <f t="shared" si="144"/>
        <v/>
      </c>
      <c r="P893" s="25" t="str">
        <f t="shared" si="145"/>
        <v/>
      </c>
      <c r="Q893" s="25" t="str">
        <f t="shared" si="146"/>
        <v/>
      </c>
      <c r="R893" s="25" t="str">
        <f>IF(COUNTIF($Q$11:$Q893, $Q893)&gt;1, "", $Q893)</f>
        <v/>
      </c>
      <c r="S893" s="58" t="str">
        <f t="shared" si="147"/>
        <v/>
      </c>
      <c r="T893" s="61" t="str">
        <f t="shared" si="148"/>
        <v/>
      </c>
      <c r="U893" s="58" t="str">
        <f t="shared" si="149"/>
        <v/>
      </c>
      <c r="W893" s="25" t="str">
        <f>IF(OR($P893="", NOT($U893="")), "", IF(COUNTIF($P$11:$P893, $P893)&gt;1, "", "X"))</f>
        <v/>
      </c>
      <c r="X893" s="25" t="str">
        <f t="shared" si="150"/>
        <v/>
      </c>
      <c r="Z893" s="25" t="str">
        <f t="shared" si="151"/>
        <v/>
      </c>
      <c r="AB893" s="25" t="str">
        <f>IF($B893="", "", IF(AND($B893&gt;='Client Report'!$BA$3, $B893&lt;='Client Report'!$BA$4), "X", ""))</f>
        <v/>
      </c>
      <c r="AC893" s="25" t="str">
        <f>IF($O893="", "", IF('Client Report'!$AG$3="", "X", IF(Expenses!$C893='Client Report'!$AG$3, "X", "")))</f>
        <v/>
      </c>
      <c r="AD893" s="66" t="str">
        <f t="shared" si="152"/>
        <v/>
      </c>
      <c r="AE893" s="25" t="str">
        <f>IF($AD893="", "", COUNTIF($AD$11:$AD$2510, "&lt;"&amp;$AD893)+1+COUNTIF($AD$11:$AD893, $AD893)-1)</f>
        <v/>
      </c>
      <c r="AF893" s="25" t="str">
        <f t="shared" si="153"/>
        <v/>
      </c>
    </row>
    <row r="894" spans="1:32" x14ac:dyDescent="0.25">
      <c r="A894" s="21"/>
      <c r="B894" s="80"/>
      <c r="C894" s="81"/>
      <c r="D894" s="82"/>
      <c r="E894" s="83"/>
      <c r="F894" s="83"/>
      <c r="G894" s="84"/>
      <c r="H894" s="85"/>
      <c r="I894" s="21"/>
      <c r="J894" s="39" t="str">
        <f t="shared" si="143"/>
        <v/>
      </c>
      <c r="K894" s="21"/>
      <c r="O894" s="25" t="str">
        <f t="shared" si="144"/>
        <v/>
      </c>
      <c r="P894" s="25" t="str">
        <f t="shared" si="145"/>
        <v/>
      </c>
      <c r="Q894" s="25" t="str">
        <f t="shared" si="146"/>
        <v/>
      </c>
      <c r="R894" s="25" t="str">
        <f>IF(COUNTIF($Q$11:$Q894, $Q894)&gt;1, "", $Q894)</f>
        <v/>
      </c>
      <c r="S894" s="58" t="str">
        <f t="shared" si="147"/>
        <v/>
      </c>
      <c r="T894" s="61" t="str">
        <f t="shared" si="148"/>
        <v/>
      </c>
      <c r="U894" s="58" t="str">
        <f t="shared" si="149"/>
        <v/>
      </c>
      <c r="W894" s="25" t="str">
        <f>IF(OR($P894="", NOT($U894="")), "", IF(COUNTIF($P$11:$P894, $P894)&gt;1, "", "X"))</f>
        <v/>
      </c>
      <c r="X894" s="25" t="str">
        <f t="shared" si="150"/>
        <v/>
      </c>
      <c r="Z894" s="25" t="str">
        <f t="shared" si="151"/>
        <v/>
      </c>
      <c r="AB894" s="25" t="str">
        <f>IF($B894="", "", IF(AND($B894&gt;='Client Report'!$BA$3, $B894&lt;='Client Report'!$BA$4), "X", ""))</f>
        <v/>
      </c>
      <c r="AC894" s="25" t="str">
        <f>IF($O894="", "", IF('Client Report'!$AG$3="", "X", IF(Expenses!$C894='Client Report'!$AG$3, "X", "")))</f>
        <v/>
      </c>
      <c r="AD894" s="66" t="str">
        <f t="shared" si="152"/>
        <v/>
      </c>
      <c r="AE894" s="25" t="str">
        <f>IF($AD894="", "", COUNTIF($AD$11:$AD$2510, "&lt;"&amp;$AD894)+1+COUNTIF($AD$11:$AD894, $AD894)-1)</f>
        <v/>
      </c>
      <c r="AF894" s="25" t="str">
        <f t="shared" si="153"/>
        <v/>
      </c>
    </row>
    <row r="895" spans="1:32" x14ac:dyDescent="0.25">
      <c r="A895" s="21"/>
      <c r="B895" s="80"/>
      <c r="C895" s="81"/>
      <c r="D895" s="82"/>
      <c r="E895" s="83"/>
      <c r="F895" s="83"/>
      <c r="G895" s="84"/>
      <c r="H895" s="85"/>
      <c r="I895" s="21"/>
      <c r="J895" s="39" t="str">
        <f t="shared" si="143"/>
        <v/>
      </c>
      <c r="K895" s="21"/>
      <c r="O895" s="25" t="str">
        <f t="shared" si="144"/>
        <v/>
      </c>
      <c r="P895" s="25" t="str">
        <f t="shared" si="145"/>
        <v/>
      </c>
      <c r="Q895" s="25" t="str">
        <f t="shared" si="146"/>
        <v/>
      </c>
      <c r="R895" s="25" t="str">
        <f>IF(COUNTIF($Q$11:$Q895, $Q895)&gt;1, "", $Q895)</f>
        <v/>
      </c>
      <c r="S895" s="58" t="str">
        <f t="shared" si="147"/>
        <v/>
      </c>
      <c r="T895" s="61" t="str">
        <f t="shared" si="148"/>
        <v/>
      </c>
      <c r="U895" s="58" t="str">
        <f t="shared" si="149"/>
        <v/>
      </c>
      <c r="W895" s="25" t="str">
        <f>IF(OR($P895="", NOT($U895="")), "", IF(COUNTIF($P$11:$P895, $P895)&gt;1, "", "X"))</f>
        <v/>
      </c>
      <c r="X895" s="25" t="str">
        <f t="shared" si="150"/>
        <v/>
      </c>
      <c r="Z895" s="25" t="str">
        <f t="shared" si="151"/>
        <v/>
      </c>
      <c r="AB895" s="25" t="str">
        <f>IF($B895="", "", IF(AND($B895&gt;='Client Report'!$BA$3, $B895&lt;='Client Report'!$BA$4), "X", ""))</f>
        <v/>
      </c>
      <c r="AC895" s="25" t="str">
        <f>IF($O895="", "", IF('Client Report'!$AG$3="", "X", IF(Expenses!$C895='Client Report'!$AG$3, "X", "")))</f>
        <v/>
      </c>
      <c r="AD895" s="66" t="str">
        <f t="shared" si="152"/>
        <v/>
      </c>
      <c r="AE895" s="25" t="str">
        <f>IF($AD895="", "", COUNTIF($AD$11:$AD$2510, "&lt;"&amp;$AD895)+1+COUNTIF($AD$11:$AD895, $AD895)-1)</f>
        <v/>
      </c>
      <c r="AF895" s="25" t="str">
        <f t="shared" si="153"/>
        <v/>
      </c>
    </row>
    <row r="896" spans="1:32" x14ac:dyDescent="0.25">
      <c r="A896" s="21"/>
      <c r="B896" s="80"/>
      <c r="C896" s="81"/>
      <c r="D896" s="82"/>
      <c r="E896" s="83"/>
      <c r="F896" s="83"/>
      <c r="G896" s="84"/>
      <c r="H896" s="85"/>
      <c r="I896" s="21"/>
      <c r="J896" s="39" t="str">
        <f t="shared" si="143"/>
        <v/>
      </c>
      <c r="K896" s="21"/>
      <c r="O896" s="25" t="str">
        <f t="shared" si="144"/>
        <v/>
      </c>
      <c r="P896" s="25" t="str">
        <f t="shared" si="145"/>
        <v/>
      </c>
      <c r="Q896" s="25" t="str">
        <f t="shared" si="146"/>
        <v/>
      </c>
      <c r="R896" s="25" t="str">
        <f>IF(COUNTIF($Q$11:$Q896, $Q896)&gt;1, "", $Q896)</f>
        <v/>
      </c>
      <c r="S896" s="58" t="str">
        <f t="shared" si="147"/>
        <v/>
      </c>
      <c r="T896" s="61" t="str">
        <f t="shared" si="148"/>
        <v/>
      </c>
      <c r="U896" s="58" t="str">
        <f t="shared" si="149"/>
        <v/>
      </c>
      <c r="W896" s="25" t="str">
        <f>IF(OR($P896="", NOT($U896="")), "", IF(COUNTIF($P$11:$P896, $P896)&gt;1, "", "X"))</f>
        <v/>
      </c>
      <c r="X896" s="25" t="str">
        <f t="shared" si="150"/>
        <v/>
      </c>
      <c r="Z896" s="25" t="str">
        <f t="shared" si="151"/>
        <v/>
      </c>
      <c r="AB896" s="25" t="str">
        <f>IF($B896="", "", IF(AND($B896&gt;='Client Report'!$BA$3, $B896&lt;='Client Report'!$BA$4), "X", ""))</f>
        <v/>
      </c>
      <c r="AC896" s="25" t="str">
        <f>IF($O896="", "", IF('Client Report'!$AG$3="", "X", IF(Expenses!$C896='Client Report'!$AG$3, "X", "")))</f>
        <v/>
      </c>
      <c r="AD896" s="66" t="str">
        <f t="shared" si="152"/>
        <v/>
      </c>
      <c r="AE896" s="25" t="str">
        <f>IF($AD896="", "", COUNTIF($AD$11:$AD$2510, "&lt;"&amp;$AD896)+1+COUNTIF($AD$11:$AD896, $AD896)-1)</f>
        <v/>
      </c>
      <c r="AF896" s="25" t="str">
        <f t="shared" si="153"/>
        <v/>
      </c>
    </row>
    <row r="897" spans="1:32" x14ac:dyDescent="0.25">
      <c r="A897" s="21"/>
      <c r="B897" s="80"/>
      <c r="C897" s="81"/>
      <c r="D897" s="82"/>
      <c r="E897" s="83"/>
      <c r="F897" s="83"/>
      <c r="G897" s="84"/>
      <c r="H897" s="85"/>
      <c r="I897" s="21"/>
      <c r="J897" s="39" t="str">
        <f t="shared" si="143"/>
        <v/>
      </c>
      <c r="K897" s="21"/>
      <c r="O897" s="25" t="str">
        <f t="shared" si="144"/>
        <v/>
      </c>
      <c r="P897" s="25" t="str">
        <f t="shared" si="145"/>
        <v/>
      </c>
      <c r="Q897" s="25" t="str">
        <f t="shared" si="146"/>
        <v/>
      </c>
      <c r="R897" s="25" t="str">
        <f>IF(COUNTIF($Q$11:$Q897, $Q897)&gt;1, "", $Q897)</f>
        <v/>
      </c>
      <c r="S897" s="58" t="str">
        <f t="shared" si="147"/>
        <v/>
      </c>
      <c r="T897" s="61" t="str">
        <f t="shared" si="148"/>
        <v/>
      </c>
      <c r="U897" s="58" t="str">
        <f t="shared" si="149"/>
        <v/>
      </c>
      <c r="W897" s="25" t="str">
        <f>IF(OR($P897="", NOT($U897="")), "", IF(COUNTIF($P$11:$P897, $P897)&gt;1, "", "X"))</f>
        <v/>
      </c>
      <c r="X897" s="25" t="str">
        <f t="shared" si="150"/>
        <v/>
      </c>
      <c r="Z897" s="25" t="str">
        <f t="shared" si="151"/>
        <v/>
      </c>
      <c r="AB897" s="25" t="str">
        <f>IF($B897="", "", IF(AND($B897&gt;='Client Report'!$BA$3, $B897&lt;='Client Report'!$BA$4), "X", ""))</f>
        <v/>
      </c>
      <c r="AC897" s="25" t="str">
        <f>IF($O897="", "", IF('Client Report'!$AG$3="", "X", IF(Expenses!$C897='Client Report'!$AG$3, "X", "")))</f>
        <v/>
      </c>
      <c r="AD897" s="66" t="str">
        <f t="shared" si="152"/>
        <v/>
      </c>
      <c r="AE897" s="25" t="str">
        <f>IF($AD897="", "", COUNTIF($AD$11:$AD$2510, "&lt;"&amp;$AD897)+1+COUNTIF($AD$11:$AD897, $AD897)-1)</f>
        <v/>
      </c>
      <c r="AF897" s="25" t="str">
        <f t="shared" si="153"/>
        <v/>
      </c>
    </row>
    <row r="898" spans="1:32" x14ac:dyDescent="0.25">
      <c r="A898" s="21"/>
      <c r="B898" s="80"/>
      <c r="C898" s="81"/>
      <c r="D898" s="82"/>
      <c r="E898" s="83"/>
      <c r="F898" s="83"/>
      <c r="G898" s="84"/>
      <c r="H898" s="85"/>
      <c r="I898" s="21"/>
      <c r="J898" s="39" t="str">
        <f t="shared" si="143"/>
        <v/>
      </c>
      <c r="K898" s="21"/>
      <c r="O898" s="25" t="str">
        <f t="shared" si="144"/>
        <v/>
      </c>
      <c r="P898" s="25" t="str">
        <f t="shared" si="145"/>
        <v/>
      </c>
      <c r="Q898" s="25" t="str">
        <f t="shared" si="146"/>
        <v/>
      </c>
      <c r="R898" s="25" t="str">
        <f>IF(COUNTIF($Q$11:$Q898, $Q898)&gt;1, "", $Q898)</f>
        <v/>
      </c>
      <c r="S898" s="58" t="str">
        <f t="shared" si="147"/>
        <v/>
      </c>
      <c r="T898" s="61" t="str">
        <f t="shared" si="148"/>
        <v/>
      </c>
      <c r="U898" s="58" t="str">
        <f t="shared" si="149"/>
        <v/>
      </c>
      <c r="W898" s="25" t="str">
        <f>IF(OR($P898="", NOT($U898="")), "", IF(COUNTIF($P$11:$P898, $P898)&gt;1, "", "X"))</f>
        <v/>
      </c>
      <c r="X898" s="25" t="str">
        <f t="shared" si="150"/>
        <v/>
      </c>
      <c r="Z898" s="25" t="str">
        <f t="shared" si="151"/>
        <v/>
      </c>
      <c r="AB898" s="25" t="str">
        <f>IF($B898="", "", IF(AND($B898&gt;='Client Report'!$BA$3, $B898&lt;='Client Report'!$BA$4), "X", ""))</f>
        <v/>
      </c>
      <c r="AC898" s="25" t="str">
        <f>IF($O898="", "", IF('Client Report'!$AG$3="", "X", IF(Expenses!$C898='Client Report'!$AG$3, "X", "")))</f>
        <v/>
      </c>
      <c r="AD898" s="66" t="str">
        <f t="shared" si="152"/>
        <v/>
      </c>
      <c r="AE898" s="25" t="str">
        <f>IF($AD898="", "", COUNTIF($AD$11:$AD$2510, "&lt;"&amp;$AD898)+1+COUNTIF($AD$11:$AD898, $AD898)-1)</f>
        <v/>
      </c>
      <c r="AF898" s="25" t="str">
        <f t="shared" si="153"/>
        <v/>
      </c>
    </row>
    <row r="899" spans="1:32" x14ac:dyDescent="0.25">
      <c r="A899" s="21"/>
      <c r="B899" s="80"/>
      <c r="C899" s="81"/>
      <c r="D899" s="82"/>
      <c r="E899" s="83"/>
      <c r="F899" s="83"/>
      <c r="G899" s="84"/>
      <c r="H899" s="85"/>
      <c r="I899" s="21"/>
      <c r="J899" s="39" t="str">
        <f t="shared" si="143"/>
        <v/>
      </c>
      <c r="K899" s="21"/>
      <c r="O899" s="25" t="str">
        <f t="shared" si="144"/>
        <v/>
      </c>
      <c r="P899" s="25" t="str">
        <f t="shared" si="145"/>
        <v/>
      </c>
      <c r="Q899" s="25" t="str">
        <f t="shared" si="146"/>
        <v/>
      </c>
      <c r="R899" s="25" t="str">
        <f>IF(COUNTIF($Q$11:$Q899, $Q899)&gt;1, "", $Q899)</f>
        <v/>
      </c>
      <c r="S899" s="58" t="str">
        <f t="shared" si="147"/>
        <v/>
      </c>
      <c r="T899" s="61" t="str">
        <f t="shared" si="148"/>
        <v/>
      </c>
      <c r="U899" s="58" t="str">
        <f t="shared" si="149"/>
        <v/>
      </c>
      <c r="W899" s="25" t="str">
        <f>IF(OR($P899="", NOT($U899="")), "", IF(COUNTIF($P$11:$P899, $P899)&gt;1, "", "X"))</f>
        <v/>
      </c>
      <c r="X899" s="25" t="str">
        <f t="shared" si="150"/>
        <v/>
      </c>
      <c r="Z899" s="25" t="str">
        <f t="shared" si="151"/>
        <v/>
      </c>
      <c r="AB899" s="25" t="str">
        <f>IF($B899="", "", IF(AND($B899&gt;='Client Report'!$BA$3, $B899&lt;='Client Report'!$BA$4), "X", ""))</f>
        <v/>
      </c>
      <c r="AC899" s="25" t="str">
        <f>IF($O899="", "", IF('Client Report'!$AG$3="", "X", IF(Expenses!$C899='Client Report'!$AG$3, "X", "")))</f>
        <v/>
      </c>
      <c r="AD899" s="66" t="str">
        <f t="shared" si="152"/>
        <v/>
      </c>
      <c r="AE899" s="25" t="str">
        <f>IF($AD899="", "", COUNTIF($AD$11:$AD$2510, "&lt;"&amp;$AD899)+1+COUNTIF($AD$11:$AD899, $AD899)-1)</f>
        <v/>
      </c>
      <c r="AF899" s="25" t="str">
        <f t="shared" si="153"/>
        <v/>
      </c>
    </row>
    <row r="900" spans="1:32" x14ac:dyDescent="0.25">
      <c r="A900" s="21"/>
      <c r="B900" s="80"/>
      <c r="C900" s="81"/>
      <c r="D900" s="82"/>
      <c r="E900" s="83"/>
      <c r="F900" s="83"/>
      <c r="G900" s="84"/>
      <c r="H900" s="85"/>
      <c r="I900" s="21"/>
      <c r="J900" s="39" t="str">
        <f t="shared" si="143"/>
        <v/>
      </c>
      <c r="K900" s="21"/>
      <c r="O900" s="25" t="str">
        <f t="shared" si="144"/>
        <v/>
      </c>
      <c r="P900" s="25" t="str">
        <f t="shared" si="145"/>
        <v/>
      </c>
      <c r="Q900" s="25" t="str">
        <f t="shared" si="146"/>
        <v/>
      </c>
      <c r="R900" s="25" t="str">
        <f>IF(COUNTIF($Q$11:$Q900, $Q900)&gt;1, "", $Q900)</f>
        <v/>
      </c>
      <c r="S900" s="58" t="str">
        <f t="shared" si="147"/>
        <v/>
      </c>
      <c r="T900" s="61" t="str">
        <f t="shared" si="148"/>
        <v/>
      </c>
      <c r="U900" s="58" t="str">
        <f t="shared" si="149"/>
        <v/>
      </c>
      <c r="W900" s="25" t="str">
        <f>IF(OR($P900="", NOT($U900="")), "", IF(COUNTIF($P$11:$P900, $P900)&gt;1, "", "X"))</f>
        <v/>
      </c>
      <c r="X900" s="25" t="str">
        <f t="shared" si="150"/>
        <v/>
      </c>
      <c r="Z900" s="25" t="str">
        <f t="shared" si="151"/>
        <v/>
      </c>
      <c r="AB900" s="25" t="str">
        <f>IF($B900="", "", IF(AND($B900&gt;='Client Report'!$BA$3, $B900&lt;='Client Report'!$BA$4), "X", ""))</f>
        <v/>
      </c>
      <c r="AC900" s="25" t="str">
        <f>IF($O900="", "", IF('Client Report'!$AG$3="", "X", IF(Expenses!$C900='Client Report'!$AG$3, "X", "")))</f>
        <v/>
      </c>
      <c r="AD900" s="66" t="str">
        <f t="shared" si="152"/>
        <v/>
      </c>
      <c r="AE900" s="25" t="str">
        <f>IF($AD900="", "", COUNTIF($AD$11:$AD$2510, "&lt;"&amp;$AD900)+1+COUNTIF($AD$11:$AD900, $AD900)-1)</f>
        <v/>
      </c>
      <c r="AF900" s="25" t="str">
        <f t="shared" si="153"/>
        <v/>
      </c>
    </row>
    <row r="901" spans="1:32" x14ac:dyDescent="0.25">
      <c r="A901" s="21"/>
      <c r="B901" s="80"/>
      <c r="C901" s="81"/>
      <c r="D901" s="82"/>
      <c r="E901" s="83"/>
      <c r="F901" s="83"/>
      <c r="G901" s="84"/>
      <c r="H901" s="85"/>
      <c r="I901" s="21"/>
      <c r="J901" s="39" t="str">
        <f t="shared" si="143"/>
        <v/>
      </c>
      <c r="K901" s="21"/>
      <c r="O901" s="25" t="str">
        <f t="shared" si="144"/>
        <v/>
      </c>
      <c r="P901" s="25" t="str">
        <f t="shared" si="145"/>
        <v/>
      </c>
      <c r="Q901" s="25" t="str">
        <f t="shared" si="146"/>
        <v/>
      </c>
      <c r="R901" s="25" t="str">
        <f>IF(COUNTIF($Q$11:$Q901, $Q901)&gt;1, "", $Q901)</f>
        <v/>
      </c>
      <c r="S901" s="58" t="str">
        <f t="shared" si="147"/>
        <v/>
      </c>
      <c r="T901" s="61" t="str">
        <f t="shared" si="148"/>
        <v/>
      </c>
      <c r="U901" s="58" t="str">
        <f t="shared" si="149"/>
        <v/>
      </c>
      <c r="W901" s="25" t="str">
        <f>IF(OR($P901="", NOT($U901="")), "", IF(COUNTIF($P$11:$P901, $P901)&gt;1, "", "X"))</f>
        <v/>
      </c>
      <c r="X901" s="25" t="str">
        <f t="shared" si="150"/>
        <v/>
      </c>
      <c r="Z901" s="25" t="str">
        <f t="shared" si="151"/>
        <v/>
      </c>
      <c r="AB901" s="25" t="str">
        <f>IF($B901="", "", IF(AND($B901&gt;='Client Report'!$BA$3, $B901&lt;='Client Report'!$BA$4), "X", ""))</f>
        <v/>
      </c>
      <c r="AC901" s="25" t="str">
        <f>IF($O901="", "", IF('Client Report'!$AG$3="", "X", IF(Expenses!$C901='Client Report'!$AG$3, "X", "")))</f>
        <v/>
      </c>
      <c r="AD901" s="66" t="str">
        <f t="shared" si="152"/>
        <v/>
      </c>
      <c r="AE901" s="25" t="str">
        <f>IF($AD901="", "", COUNTIF($AD$11:$AD$2510, "&lt;"&amp;$AD901)+1+COUNTIF($AD$11:$AD901, $AD901)-1)</f>
        <v/>
      </c>
      <c r="AF901" s="25" t="str">
        <f t="shared" si="153"/>
        <v/>
      </c>
    </row>
    <row r="902" spans="1:32" x14ac:dyDescent="0.25">
      <c r="A902" s="21"/>
      <c r="B902" s="80"/>
      <c r="C902" s="81"/>
      <c r="D902" s="82"/>
      <c r="E902" s="83"/>
      <c r="F902" s="83"/>
      <c r="G902" s="84"/>
      <c r="H902" s="85"/>
      <c r="I902" s="21"/>
      <c r="J902" s="39" t="str">
        <f t="shared" si="143"/>
        <v/>
      </c>
      <c r="K902" s="21"/>
      <c r="O902" s="25" t="str">
        <f t="shared" si="144"/>
        <v/>
      </c>
      <c r="P902" s="25" t="str">
        <f t="shared" si="145"/>
        <v/>
      </c>
      <c r="Q902" s="25" t="str">
        <f t="shared" si="146"/>
        <v/>
      </c>
      <c r="R902" s="25" t="str">
        <f>IF(COUNTIF($Q$11:$Q902, $Q902)&gt;1, "", $Q902)</f>
        <v/>
      </c>
      <c r="S902" s="58" t="str">
        <f t="shared" si="147"/>
        <v/>
      </c>
      <c r="T902" s="61" t="str">
        <f t="shared" si="148"/>
        <v/>
      </c>
      <c r="U902" s="58" t="str">
        <f t="shared" si="149"/>
        <v/>
      </c>
      <c r="W902" s="25" t="str">
        <f>IF(OR($P902="", NOT($U902="")), "", IF(COUNTIF($P$11:$P902, $P902)&gt;1, "", "X"))</f>
        <v/>
      </c>
      <c r="X902" s="25" t="str">
        <f t="shared" si="150"/>
        <v/>
      </c>
      <c r="Z902" s="25" t="str">
        <f t="shared" si="151"/>
        <v/>
      </c>
      <c r="AB902" s="25" t="str">
        <f>IF($B902="", "", IF(AND($B902&gt;='Client Report'!$BA$3, $B902&lt;='Client Report'!$BA$4), "X", ""))</f>
        <v/>
      </c>
      <c r="AC902" s="25" t="str">
        <f>IF($O902="", "", IF('Client Report'!$AG$3="", "X", IF(Expenses!$C902='Client Report'!$AG$3, "X", "")))</f>
        <v/>
      </c>
      <c r="AD902" s="66" t="str">
        <f t="shared" si="152"/>
        <v/>
      </c>
      <c r="AE902" s="25" t="str">
        <f>IF($AD902="", "", COUNTIF($AD$11:$AD$2510, "&lt;"&amp;$AD902)+1+COUNTIF($AD$11:$AD902, $AD902)-1)</f>
        <v/>
      </c>
      <c r="AF902" s="25" t="str">
        <f t="shared" si="153"/>
        <v/>
      </c>
    </row>
    <row r="903" spans="1:32" x14ac:dyDescent="0.25">
      <c r="A903" s="21"/>
      <c r="B903" s="80"/>
      <c r="C903" s="81"/>
      <c r="D903" s="82"/>
      <c r="E903" s="83"/>
      <c r="F903" s="83"/>
      <c r="G903" s="84"/>
      <c r="H903" s="85"/>
      <c r="I903" s="21"/>
      <c r="J903" s="39" t="str">
        <f t="shared" si="143"/>
        <v/>
      </c>
      <c r="K903" s="21"/>
      <c r="O903" s="25" t="str">
        <f t="shared" si="144"/>
        <v/>
      </c>
      <c r="P903" s="25" t="str">
        <f t="shared" si="145"/>
        <v/>
      </c>
      <c r="Q903" s="25" t="str">
        <f t="shared" si="146"/>
        <v/>
      </c>
      <c r="R903" s="25" t="str">
        <f>IF(COUNTIF($Q$11:$Q903, $Q903)&gt;1, "", $Q903)</f>
        <v/>
      </c>
      <c r="S903" s="58" t="str">
        <f t="shared" si="147"/>
        <v/>
      </c>
      <c r="T903" s="61" t="str">
        <f t="shared" si="148"/>
        <v/>
      </c>
      <c r="U903" s="58" t="str">
        <f t="shared" si="149"/>
        <v/>
      </c>
      <c r="W903" s="25" t="str">
        <f>IF(OR($P903="", NOT($U903="")), "", IF(COUNTIF($P$11:$P903, $P903)&gt;1, "", "X"))</f>
        <v/>
      </c>
      <c r="X903" s="25" t="str">
        <f t="shared" si="150"/>
        <v/>
      </c>
      <c r="Z903" s="25" t="str">
        <f t="shared" si="151"/>
        <v/>
      </c>
      <c r="AB903" s="25" t="str">
        <f>IF($B903="", "", IF(AND($B903&gt;='Client Report'!$BA$3, $B903&lt;='Client Report'!$BA$4), "X", ""))</f>
        <v/>
      </c>
      <c r="AC903" s="25" t="str">
        <f>IF($O903="", "", IF('Client Report'!$AG$3="", "X", IF(Expenses!$C903='Client Report'!$AG$3, "X", "")))</f>
        <v/>
      </c>
      <c r="AD903" s="66" t="str">
        <f t="shared" si="152"/>
        <v/>
      </c>
      <c r="AE903" s="25" t="str">
        <f>IF($AD903="", "", COUNTIF($AD$11:$AD$2510, "&lt;"&amp;$AD903)+1+COUNTIF($AD$11:$AD903, $AD903)-1)</f>
        <v/>
      </c>
      <c r="AF903" s="25" t="str">
        <f t="shared" si="153"/>
        <v/>
      </c>
    </row>
    <row r="904" spans="1:32" x14ac:dyDescent="0.25">
      <c r="A904" s="21"/>
      <c r="B904" s="80"/>
      <c r="C904" s="81"/>
      <c r="D904" s="82"/>
      <c r="E904" s="83"/>
      <c r="F904" s="83"/>
      <c r="G904" s="84"/>
      <c r="H904" s="85"/>
      <c r="I904" s="21"/>
      <c r="J904" s="39" t="str">
        <f t="shared" si="143"/>
        <v/>
      </c>
      <c r="K904" s="21"/>
      <c r="O904" s="25" t="str">
        <f t="shared" si="144"/>
        <v/>
      </c>
      <c r="P904" s="25" t="str">
        <f t="shared" si="145"/>
        <v/>
      </c>
      <c r="Q904" s="25" t="str">
        <f t="shared" si="146"/>
        <v/>
      </c>
      <c r="R904" s="25" t="str">
        <f>IF(COUNTIF($Q$11:$Q904, $Q904)&gt;1, "", $Q904)</f>
        <v/>
      </c>
      <c r="S904" s="58" t="str">
        <f t="shared" si="147"/>
        <v/>
      </c>
      <c r="T904" s="61" t="str">
        <f t="shared" si="148"/>
        <v/>
      </c>
      <c r="U904" s="58" t="str">
        <f t="shared" si="149"/>
        <v/>
      </c>
      <c r="W904" s="25" t="str">
        <f>IF(OR($P904="", NOT($U904="")), "", IF(COUNTIF($P$11:$P904, $P904)&gt;1, "", "X"))</f>
        <v/>
      </c>
      <c r="X904" s="25" t="str">
        <f t="shared" si="150"/>
        <v/>
      </c>
      <c r="Z904" s="25" t="str">
        <f t="shared" si="151"/>
        <v/>
      </c>
      <c r="AB904" s="25" t="str">
        <f>IF($B904="", "", IF(AND($B904&gt;='Client Report'!$BA$3, $B904&lt;='Client Report'!$BA$4), "X", ""))</f>
        <v/>
      </c>
      <c r="AC904" s="25" t="str">
        <f>IF($O904="", "", IF('Client Report'!$AG$3="", "X", IF(Expenses!$C904='Client Report'!$AG$3, "X", "")))</f>
        <v/>
      </c>
      <c r="AD904" s="66" t="str">
        <f t="shared" si="152"/>
        <v/>
      </c>
      <c r="AE904" s="25" t="str">
        <f>IF($AD904="", "", COUNTIF($AD$11:$AD$2510, "&lt;"&amp;$AD904)+1+COUNTIF($AD$11:$AD904, $AD904)-1)</f>
        <v/>
      </c>
      <c r="AF904" s="25" t="str">
        <f t="shared" si="153"/>
        <v/>
      </c>
    </row>
    <row r="905" spans="1:32" x14ac:dyDescent="0.25">
      <c r="A905" s="21"/>
      <c r="B905" s="80"/>
      <c r="C905" s="81"/>
      <c r="D905" s="82"/>
      <c r="E905" s="83"/>
      <c r="F905" s="83"/>
      <c r="G905" s="84"/>
      <c r="H905" s="85"/>
      <c r="I905" s="21"/>
      <c r="J905" s="39" t="str">
        <f t="shared" si="143"/>
        <v/>
      </c>
      <c r="K905" s="21"/>
      <c r="O905" s="25" t="str">
        <f t="shared" si="144"/>
        <v/>
      </c>
      <c r="P905" s="25" t="str">
        <f t="shared" si="145"/>
        <v/>
      </c>
      <c r="Q905" s="25" t="str">
        <f t="shared" si="146"/>
        <v/>
      </c>
      <c r="R905" s="25" t="str">
        <f>IF(COUNTIF($Q$11:$Q905, $Q905)&gt;1, "", $Q905)</f>
        <v/>
      </c>
      <c r="S905" s="58" t="str">
        <f t="shared" si="147"/>
        <v/>
      </c>
      <c r="T905" s="61" t="str">
        <f t="shared" si="148"/>
        <v/>
      </c>
      <c r="U905" s="58" t="str">
        <f t="shared" si="149"/>
        <v/>
      </c>
      <c r="W905" s="25" t="str">
        <f>IF(OR($P905="", NOT($U905="")), "", IF(COUNTIF($P$11:$P905, $P905)&gt;1, "", "X"))</f>
        <v/>
      </c>
      <c r="X905" s="25" t="str">
        <f t="shared" si="150"/>
        <v/>
      </c>
      <c r="Z905" s="25" t="str">
        <f t="shared" si="151"/>
        <v/>
      </c>
      <c r="AB905" s="25" t="str">
        <f>IF($B905="", "", IF(AND($B905&gt;='Client Report'!$BA$3, $B905&lt;='Client Report'!$BA$4), "X", ""))</f>
        <v/>
      </c>
      <c r="AC905" s="25" t="str">
        <f>IF($O905="", "", IF('Client Report'!$AG$3="", "X", IF(Expenses!$C905='Client Report'!$AG$3, "X", "")))</f>
        <v/>
      </c>
      <c r="AD905" s="66" t="str">
        <f t="shared" si="152"/>
        <v/>
      </c>
      <c r="AE905" s="25" t="str">
        <f>IF($AD905="", "", COUNTIF($AD$11:$AD$2510, "&lt;"&amp;$AD905)+1+COUNTIF($AD$11:$AD905, $AD905)-1)</f>
        <v/>
      </c>
      <c r="AF905" s="25" t="str">
        <f t="shared" si="153"/>
        <v/>
      </c>
    </row>
    <row r="906" spans="1:32" x14ac:dyDescent="0.25">
      <c r="A906" s="21"/>
      <c r="B906" s="80"/>
      <c r="C906" s="81"/>
      <c r="D906" s="82"/>
      <c r="E906" s="83"/>
      <c r="F906" s="83"/>
      <c r="G906" s="84"/>
      <c r="H906" s="85"/>
      <c r="I906" s="21"/>
      <c r="J906" s="39" t="str">
        <f t="shared" si="143"/>
        <v/>
      </c>
      <c r="K906" s="21"/>
      <c r="O906" s="25" t="str">
        <f t="shared" si="144"/>
        <v/>
      </c>
      <c r="P906" s="25" t="str">
        <f t="shared" si="145"/>
        <v/>
      </c>
      <c r="Q906" s="25" t="str">
        <f t="shared" si="146"/>
        <v/>
      </c>
      <c r="R906" s="25" t="str">
        <f>IF(COUNTIF($Q$11:$Q906, $Q906)&gt;1, "", $Q906)</f>
        <v/>
      </c>
      <c r="S906" s="58" t="str">
        <f t="shared" si="147"/>
        <v/>
      </c>
      <c r="T906" s="61" t="str">
        <f t="shared" si="148"/>
        <v/>
      </c>
      <c r="U906" s="58" t="str">
        <f t="shared" si="149"/>
        <v/>
      </c>
      <c r="W906" s="25" t="str">
        <f>IF(OR($P906="", NOT($U906="")), "", IF(COUNTIF($P$11:$P906, $P906)&gt;1, "", "X"))</f>
        <v/>
      </c>
      <c r="X906" s="25" t="str">
        <f t="shared" si="150"/>
        <v/>
      </c>
      <c r="Z906" s="25" t="str">
        <f t="shared" si="151"/>
        <v/>
      </c>
      <c r="AB906" s="25" t="str">
        <f>IF($B906="", "", IF(AND($B906&gt;='Client Report'!$BA$3, $B906&lt;='Client Report'!$BA$4), "X", ""))</f>
        <v/>
      </c>
      <c r="AC906" s="25" t="str">
        <f>IF($O906="", "", IF('Client Report'!$AG$3="", "X", IF(Expenses!$C906='Client Report'!$AG$3, "X", "")))</f>
        <v/>
      </c>
      <c r="AD906" s="66" t="str">
        <f t="shared" si="152"/>
        <v/>
      </c>
      <c r="AE906" s="25" t="str">
        <f>IF($AD906="", "", COUNTIF($AD$11:$AD$2510, "&lt;"&amp;$AD906)+1+COUNTIF($AD$11:$AD906, $AD906)-1)</f>
        <v/>
      </c>
      <c r="AF906" s="25" t="str">
        <f t="shared" si="153"/>
        <v/>
      </c>
    </row>
    <row r="907" spans="1:32" x14ac:dyDescent="0.25">
      <c r="A907" s="21"/>
      <c r="B907" s="80"/>
      <c r="C907" s="81"/>
      <c r="D907" s="82"/>
      <c r="E907" s="83"/>
      <c r="F907" s="83"/>
      <c r="G907" s="84"/>
      <c r="H907" s="85"/>
      <c r="I907" s="21"/>
      <c r="J907" s="39" t="str">
        <f t="shared" si="143"/>
        <v/>
      </c>
      <c r="K907" s="21"/>
      <c r="O907" s="25" t="str">
        <f t="shared" si="144"/>
        <v/>
      </c>
      <c r="P907" s="25" t="str">
        <f t="shared" si="145"/>
        <v/>
      </c>
      <c r="Q907" s="25" t="str">
        <f t="shared" si="146"/>
        <v/>
      </c>
      <c r="R907" s="25" t="str">
        <f>IF(COUNTIF($Q$11:$Q907, $Q907)&gt;1, "", $Q907)</f>
        <v/>
      </c>
      <c r="S907" s="58" t="str">
        <f t="shared" si="147"/>
        <v/>
      </c>
      <c r="T907" s="61" t="str">
        <f t="shared" si="148"/>
        <v/>
      </c>
      <c r="U907" s="58" t="str">
        <f t="shared" si="149"/>
        <v/>
      </c>
      <c r="W907" s="25" t="str">
        <f>IF(OR($P907="", NOT($U907="")), "", IF(COUNTIF($P$11:$P907, $P907)&gt;1, "", "X"))</f>
        <v/>
      </c>
      <c r="X907" s="25" t="str">
        <f t="shared" si="150"/>
        <v/>
      </c>
      <c r="Z907" s="25" t="str">
        <f t="shared" si="151"/>
        <v/>
      </c>
      <c r="AB907" s="25" t="str">
        <f>IF($B907="", "", IF(AND($B907&gt;='Client Report'!$BA$3, $B907&lt;='Client Report'!$BA$4), "X", ""))</f>
        <v/>
      </c>
      <c r="AC907" s="25" t="str">
        <f>IF($O907="", "", IF('Client Report'!$AG$3="", "X", IF(Expenses!$C907='Client Report'!$AG$3, "X", "")))</f>
        <v/>
      </c>
      <c r="AD907" s="66" t="str">
        <f t="shared" si="152"/>
        <v/>
      </c>
      <c r="AE907" s="25" t="str">
        <f>IF($AD907="", "", COUNTIF($AD$11:$AD$2510, "&lt;"&amp;$AD907)+1+COUNTIF($AD$11:$AD907, $AD907)-1)</f>
        <v/>
      </c>
      <c r="AF907" s="25" t="str">
        <f t="shared" si="153"/>
        <v/>
      </c>
    </row>
    <row r="908" spans="1:32" x14ac:dyDescent="0.25">
      <c r="A908" s="21"/>
      <c r="B908" s="80"/>
      <c r="C908" s="81"/>
      <c r="D908" s="82"/>
      <c r="E908" s="83"/>
      <c r="F908" s="83"/>
      <c r="G908" s="84"/>
      <c r="H908" s="85"/>
      <c r="I908" s="21"/>
      <c r="J908" s="39" t="str">
        <f t="shared" ref="J908:J971" si="154">IFERROR(IF($G908="", "", IF($F908="", $G908, ROUND($G908*$U908, 2))), "")</f>
        <v/>
      </c>
      <c r="K908" s="21"/>
      <c r="O908" s="25" t="str">
        <f t="shared" ref="O908:O971" si="155">IF(COUNTIF($B908:$H908, "")&lt;7, "X", "")</f>
        <v/>
      </c>
      <c r="P908" s="25" t="str">
        <f t="shared" ref="P908:P971" si="156">IF(AND(NOT($B908=""), NOT($F908="")), _xlfn.CONCAT($B908, " - ", $F908), "")</f>
        <v/>
      </c>
      <c r="Q908" s="25" t="str">
        <f t="shared" ref="Q908:Q971" si="157">IF(AND(NOT($B908=""), NOT($F908=""), NOT($H908="")), _xlfn.CONCAT($B908, " - ", $F908), "")</f>
        <v/>
      </c>
      <c r="R908" s="25" t="str">
        <f>IF(COUNTIF($Q$11:$Q908, $Q908)&gt;1, "", $Q908)</f>
        <v/>
      </c>
      <c r="S908" s="58" t="str">
        <f t="shared" ref="S908:S971" si="158">IF($R908="", "", $H908)</f>
        <v/>
      </c>
      <c r="T908" s="61" t="str">
        <f t="shared" ref="T908:T971" si="159">IF(P908="", "", IFERROR(INDEX($S$11:$S$2510, MATCH($P908, $R$11:$R$2510, 0)), ""))</f>
        <v/>
      </c>
      <c r="U908" s="58" t="str">
        <f t="shared" ref="U908:U971" si="160">IF($P908="", "", IF($H908="", $T908, $H908))</f>
        <v/>
      </c>
      <c r="W908" s="25" t="str">
        <f>IF(OR($P908="", NOT($U908="")), "", IF(COUNTIF($P$11:$P908, $P908)&gt;1, "", "X"))</f>
        <v/>
      </c>
      <c r="X908" s="25" t="str">
        <f t="shared" ref="X908:X971" si="161">IF(T908=U908, "", "X")</f>
        <v/>
      </c>
      <c r="Z908" s="25" t="str">
        <f t="shared" ref="Z908:Z971" si="162">IF(OR($B908="", $C908=""), "", _xlfn.CONCAT($C908, " - ", TEXT($B908, "mmm yyyy")))</f>
        <v/>
      </c>
      <c r="AB908" s="25" t="str">
        <f>IF($B908="", "", IF(AND($B908&gt;='Client Report'!$BA$3, $B908&lt;='Client Report'!$BA$4), "X", ""))</f>
        <v/>
      </c>
      <c r="AC908" s="25" t="str">
        <f>IF($O908="", "", IF('Client Report'!$AG$3="", "X", IF(Expenses!$C908='Client Report'!$AG$3, "X", "")))</f>
        <v/>
      </c>
      <c r="AD908" s="66" t="str">
        <f t="shared" ref="AD908:AD971" si="163">IF(OR($AB908="", $AC908=""), "", $B908)</f>
        <v/>
      </c>
      <c r="AE908" s="25" t="str">
        <f>IF($AD908="", "", COUNTIF($AD$11:$AD$2510, "&lt;"&amp;$AD908)+1+COUNTIF($AD$11:$AD908, $AD908)-1)</f>
        <v/>
      </c>
      <c r="AF908" s="25" t="str">
        <f t="shared" ref="AF908:AF971" si="164">IF($AE908="", "", "X")</f>
        <v/>
      </c>
    </row>
    <row r="909" spans="1:32" x14ac:dyDescent="0.25">
      <c r="A909" s="21"/>
      <c r="B909" s="80"/>
      <c r="C909" s="81"/>
      <c r="D909" s="82"/>
      <c r="E909" s="83"/>
      <c r="F909" s="83"/>
      <c r="G909" s="84"/>
      <c r="H909" s="85"/>
      <c r="I909" s="21"/>
      <c r="J909" s="39" t="str">
        <f t="shared" si="154"/>
        <v/>
      </c>
      <c r="K909" s="21"/>
      <c r="O909" s="25" t="str">
        <f t="shared" si="155"/>
        <v/>
      </c>
      <c r="P909" s="25" t="str">
        <f t="shared" si="156"/>
        <v/>
      </c>
      <c r="Q909" s="25" t="str">
        <f t="shared" si="157"/>
        <v/>
      </c>
      <c r="R909" s="25" t="str">
        <f>IF(COUNTIF($Q$11:$Q909, $Q909)&gt;1, "", $Q909)</f>
        <v/>
      </c>
      <c r="S909" s="58" t="str">
        <f t="shared" si="158"/>
        <v/>
      </c>
      <c r="T909" s="61" t="str">
        <f t="shared" si="159"/>
        <v/>
      </c>
      <c r="U909" s="58" t="str">
        <f t="shared" si="160"/>
        <v/>
      </c>
      <c r="W909" s="25" t="str">
        <f>IF(OR($P909="", NOT($U909="")), "", IF(COUNTIF($P$11:$P909, $P909)&gt;1, "", "X"))</f>
        <v/>
      </c>
      <c r="X909" s="25" t="str">
        <f t="shared" si="161"/>
        <v/>
      </c>
      <c r="Z909" s="25" t="str">
        <f t="shared" si="162"/>
        <v/>
      </c>
      <c r="AB909" s="25" t="str">
        <f>IF($B909="", "", IF(AND($B909&gt;='Client Report'!$BA$3, $B909&lt;='Client Report'!$BA$4), "X", ""))</f>
        <v/>
      </c>
      <c r="AC909" s="25" t="str">
        <f>IF($O909="", "", IF('Client Report'!$AG$3="", "X", IF(Expenses!$C909='Client Report'!$AG$3, "X", "")))</f>
        <v/>
      </c>
      <c r="AD909" s="66" t="str">
        <f t="shared" si="163"/>
        <v/>
      </c>
      <c r="AE909" s="25" t="str">
        <f>IF($AD909="", "", COUNTIF($AD$11:$AD$2510, "&lt;"&amp;$AD909)+1+COUNTIF($AD$11:$AD909, $AD909)-1)</f>
        <v/>
      </c>
      <c r="AF909" s="25" t="str">
        <f t="shared" si="164"/>
        <v/>
      </c>
    </row>
    <row r="910" spans="1:32" x14ac:dyDescent="0.25">
      <c r="A910" s="21"/>
      <c r="B910" s="80"/>
      <c r="C910" s="81"/>
      <c r="D910" s="82"/>
      <c r="E910" s="83"/>
      <c r="F910" s="83"/>
      <c r="G910" s="84"/>
      <c r="H910" s="85"/>
      <c r="I910" s="21"/>
      <c r="J910" s="39" t="str">
        <f t="shared" si="154"/>
        <v/>
      </c>
      <c r="K910" s="21"/>
      <c r="O910" s="25" t="str">
        <f t="shared" si="155"/>
        <v/>
      </c>
      <c r="P910" s="25" t="str">
        <f t="shared" si="156"/>
        <v/>
      </c>
      <c r="Q910" s="25" t="str">
        <f t="shared" si="157"/>
        <v/>
      </c>
      <c r="R910" s="25" t="str">
        <f>IF(COUNTIF($Q$11:$Q910, $Q910)&gt;1, "", $Q910)</f>
        <v/>
      </c>
      <c r="S910" s="58" t="str">
        <f t="shared" si="158"/>
        <v/>
      </c>
      <c r="T910" s="61" t="str">
        <f t="shared" si="159"/>
        <v/>
      </c>
      <c r="U910" s="58" t="str">
        <f t="shared" si="160"/>
        <v/>
      </c>
      <c r="W910" s="25" t="str">
        <f>IF(OR($P910="", NOT($U910="")), "", IF(COUNTIF($P$11:$P910, $P910)&gt;1, "", "X"))</f>
        <v/>
      </c>
      <c r="X910" s="25" t="str">
        <f t="shared" si="161"/>
        <v/>
      </c>
      <c r="Z910" s="25" t="str">
        <f t="shared" si="162"/>
        <v/>
      </c>
      <c r="AB910" s="25" t="str">
        <f>IF($B910="", "", IF(AND($B910&gt;='Client Report'!$BA$3, $B910&lt;='Client Report'!$BA$4), "X", ""))</f>
        <v/>
      </c>
      <c r="AC910" s="25" t="str">
        <f>IF($O910="", "", IF('Client Report'!$AG$3="", "X", IF(Expenses!$C910='Client Report'!$AG$3, "X", "")))</f>
        <v/>
      </c>
      <c r="AD910" s="66" t="str">
        <f t="shared" si="163"/>
        <v/>
      </c>
      <c r="AE910" s="25" t="str">
        <f>IF($AD910="", "", COUNTIF($AD$11:$AD$2510, "&lt;"&amp;$AD910)+1+COUNTIF($AD$11:$AD910, $AD910)-1)</f>
        <v/>
      </c>
      <c r="AF910" s="25" t="str">
        <f t="shared" si="164"/>
        <v/>
      </c>
    </row>
    <row r="911" spans="1:32" x14ac:dyDescent="0.25">
      <c r="A911" s="21"/>
      <c r="B911" s="80"/>
      <c r="C911" s="81"/>
      <c r="D911" s="82"/>
      <c r="E911" s="83"/>
      <c r="F911" s="83"/>
      <c r="G911" s="84"/>
      <c r="H911" s="85"/>
      <c r="I911" s="21"/>
      <c r="J911" s="39" t="str">
        <f t="shared" si="154"/>
        <v/>
      </c>
      <c r="K911" s="21"/>
      <c r="O911" s="25" t="str">
        <f t="shared" si="155"/>
        <v/>
      </c>
      <c r="P911" s="25" t="str">
        <f t="shared" si="156"/>
        <v/>
      </c>
      <c r="Q911" s="25" t="str">
        <f t="shared" si="157"/>
        <v/>
      </c>
      <c r="R911" s="25" t="str">
        <f>IF(COUNTIF($Q$11:$Q911, $Q911)&gt;1, "", $Q911)</f>
        <v/>
      </c>
      <c r="S911" s="58" t="str">
        <f t="shared" si="158"/>
        <v/>
      </c>
      <c r="T911" s="61" t="str">
        <f t="shared" si="159"/>
        <v/>
      </c>
      <c r="U911" s="58" t="str">
        <f t="shared" si="160"/>
        <v/>
      </c>
      <c r="W911" s="25" t="str">
        <f>IF(OR($P911="", NOT($U911="")), "", IF(COUNTIF($P$11:$P911, $P911)&gt;1, "", "X"))</f>
        <v/>
      </c>
      <c r="X911" s="25" t="str">
        <f t="shared" si="161"/>
        <v/>
      </c>
      <c r="Z911" s="25" t="str">
        <f t="shared" si="162"/>
        <v/>
      </c>
      <c r="AB911" s="25" t="str">
        <f>IF($B911="", "", IF(AND($B911&gt;='Client Report'!$BA$3, $B911&lt;='Client Report'!$BA$4), "X", ""))</f>
        <v/>
      </c>
      <c r="AC911" s="25" t="str">
        <f>IF($O911="", "", IF('Client Report'!$AG$3="", "X", IF(Expenses!$C911='Client Report'!$AG$3, "X", "")))</f>
        <v/>
      </c>
      <c r="AD911" s="66" t="str">
        <f t="shared" si="163"/>
        <v/>
      </c>
      <c r="AE911" s="25" t="str">
        <f>IF($AD911="", "", COUNTIF($AD$11:$AD$2510, "&lt;"&amp;$AD911)+1+COUNTIF($AD$11:$AD911, $AD911)-1)</f>
        <v/>
      </c>
      <c r="AF911" s="25" t="str">
        <f t="shared" si="164"/>
        <v/>
      </c>
    </row>
    <row r="912" spans="1:32" x14ac:dyDescent="0.25">
      <c r="A912" s="21"/>
      <c r="B912" s="80"/>
      <c r="C912" s="81"/>
      <c r="D912" s="82"/>
      <c r="E912" s="83"/>
      <c r="F912" s="83"/>
      <c r="G912" s="84"/>
      <c r="H912" s="85"/>
      <c r="I912" s="21"/>
      <c r="J912" s="39" t="str">
        <f t="shared" si="154"/>
        <v/>
      </c>
      <c r="K912" s="21"/>
      <c r="O912" s="25" t="str">
        <f t="shared" si="155"/>
        <v/>
      </c>
      <c r="P912" s="25" t="str">
        <f t="shared" si="156"/>
        <v/>
      </c>
      <c r="Q912" s="25" t="str">
        <f t="shared" si="157"/>
        <v/>
      </c>
      <c r="R912" s="25" t="str">
        <f>IF(COUNTIF($Q$11:$Q912, $Q912)&gt;1, "", $Q912)</f>
        <v/>
      </c>
      <c r="S912" s="58" t="str">
        <f t="shared" si="158"/>
        <v/>
      </c>
      <c r="T912" s="61" t="str">
        <f t="shared" si="159"/>
        <v/>
      </c>
      <c r="U912" s="58" t="str">
        <f t="shared" si="160"/>
        <v/>
      </c>
      <c r="W912" s="25" t="str">
        <f>IF(OR($P912="", NOT($U912="")), "", IF(COUNTIF($P$11:$P912, $P912)&gt;1, "", "X"))</f>
        <v/>
      </c>
      <c r="X912" s="25" t="str">
        <f t="shared" si="161"/>
        <v/>
      </c>
      <c r="Z912" s="25" t="str">
        <f t="shared" si="162"/>
        <v/>
      </c>
      <c r="AB912" s="25" t="str">
        <f>IF($B912="", "", IF(AND($B912&gt;='Client Report'!$BA$3, $B912&lt;='Client Report'!$BA$4), "X", ""))</f>
        <v/>
      </c>
      <c r="AC912" s="25" t="str">
        <f>IF($O912="", "", IF('Client Report'!$AG$3="", "X", IF(Expenses!$C912='Client Report'!$AG$3, "X", "")))</f>
        <v/>
      </c>
      <c r="AD912" s="66" t="str">
        <f t="shared" si="163"/>
        <v/>
      </c>
      <c r="AE912" s="25" t="str">
        <f>IF($AD912="", "", COUNTIF($AD$11:$AD$2510, "&lt;"&amp;$AD912)+1+COUNTIF($AD$11:$AD912, $AD912)-1)</f>
        <v/>
      </c>
      <c r="AF912" s="25" t="str">
        <f t="shared" si="164"/>
        <v/>
      </c>
    </row>
    <row r="913" spans="1:32" x14ac:dyDescent="0.25">
      <c r="A913" s="21"/>
      <c r="B913" s="80"/>
      <c r="C913" s="81"/>
      <c r="D913" s="82"/>
      <c r="E913" s="83"/>
      <c r="F913" s="83"/>
      <c r="G913" s="84"/>
      <c r="H913" s="85"/>
      <c r="I913" s="21"/>
      <c r="J913" s="39" t="str">
        <f t="shared" si="154"/>
        <v/>
      </c>
      <c r="K913" s="21"/>
      <c r="O913" s="25" t="str">
        <f t="shared" si="155"/>
        <v/>
      </c>
      <c r="P913" s="25" t="str">
        <f t="shared" si="156"/>
        <v/>
      </c>
      <c r="Q913" s="25" t="str">
        <f t="shared" si="157"/>
        <v/>
      </c>
      <c r="R913" s="25" t="str">
        <f>IF(COUNTIF($Q$11:$Q913, $Q913)&gt;1, "", $Q913)</f>
        <v/>
      </c>
      <c r="S913" s="58" t="str">
        <f t="shared" si="158"/>
        <v/>
      </c>
      <c r="T913" s="61" t="str">
        <f t="shared" si="159"/>
        <v/>
      </c>
      <c r="U913" s="58" t="str">
        <f t="shared" si="160"/>
        <v/>
      </c>
      <c r="W913" s="25" t="str">
        <f>IF(OR($P913="", NOT($U913="")), "", IF(COUNTIF($P$11:$P913, $P913)&gt;1, "", "X"))</f>
        <v/>
      </c>
      <c r="X913" s="25" t="str">
        <f t="shared" si="161"/>
        <v/>
      </c>
      <c r="Z913" s="25" t="str">
        <f t="shared" si="162"/>
        <v/>
      </c>
      <c r="AB913" s="25" t="str">
        <f>IF($B913="", "", IF(AND($B913&gt;='Client Report'!$BA$3, $B913&lt;='Client Report'!$BA$4), "X", ""))</f>
        <v/>
      </c>
      <c r="AC913" s="25" t="str">
        <f>IF($O913="", "", IF('Client Report'!$AG$3="", "X", IF(Expenses!$C913='Client Report'!$AG$3, "X", "")))</f>
        <v/>
      </c>
      <c r="AD913" s="66" t="str">
        <f t="shared" si="163"/>
        <v/>
      </c>
      <c r="AE913" s="25" t="str">
        <f>IF($AD913="", "", COUNTIF($AD$11:$AD$2510, "&lt;"&amp;$AD913)+1+COUNTIF($AD$11:$AD913, $AD913)-1)</f>
        <v/>
      </c>
      <c r="AF913" s="25" t="str">
        <f t="shared" si="164"/>
        <v/>
      </c>
    </row>
    <row r="914" spans="1:32" x14ac:dyDescent="0.25">
      <c r="A914" s="21"/>
      <c r="B914" s="80"/>
      <c r="C914" s="81"/>
      <c r="D914" s="82"/>
      <c r="E914" s="83"/>
      <c r="F914" s="83"/>
      <c r="G914" s="84"/>
      <c r="H914" s="85"/>
      <c r="I914" s="21"/>
      <c r="J914" s="39" t="str">
        <f t="shared" si="154"/>
        <v/>
      </c>
      <c r="K914" s="21"/>
      <c r="O914" s="25" t="str">
        <f t="shared" si="155"/>
        <v/>
      </c>
      <c r="P914" s="25" t="str">
        <f t="shared" si="156"/>
        <v/>
      </c>
      <c r="Q914" s="25" t="str">
        <f t="shared" si="157"/>
        <v/>
      </c>
      <c r="R914" s="25" t="str">
        <f>IF(COUNTIF($Q$11:$Q914, $Q914)&gt;1, "", $Q914)</f>
        <v/>
      </c>
      <c r="S914" s="58" t="str">
        <f t="shared" si="158"/>
        <v/>
      </c>
      <c r="T914" s="61" t="str">
        <f t="shared" si="159"/>
        <v/>
      </c>
      <c r="U914" s="58" t="str">
        <f t="shared" si="160"/>
        <v/>
      </c>
      <c r="W914" s="25" t="str">
        <f>IF(OR($P914="", NOT($U914="")), "", IF(COUNTIF($P$11:$P914, $P914)&gt;1, "", "X"))</f>
        <v/>
      </c>
      <c r="X914" s="25" t="str">
        <f t="shared" si="161"/>
        <v/>
      </c>
      <c r="Z914" s="25" t="str">
        <f t="shared" si="162"/>
        <v/>
      </c>
      <c r="AB914" s="25" t="str">
        <f>IF($B914="", "", IF(AND($B914&gt;='Client Report'!$BA$3, $B914&lt;='Client Report'!$BA$4), "X", ""))</f>
        <v/>
      </c>
      <c r="AC914" s="25" t="str">
        <f>IF($O914="", "", IF('Client Report'!$AG$3="", "X", IF(Expenses!$C914='Client Report'!$AG$3, "X", "")))</f>
        <v/>
      </c>
      <c r="AD914" s="66" t="str">
        <f t="shared" si="163"/>
        <v/>
      </c>
      <c r="AE914" s="25" t="str">
        <f>IF($AD914="", "", COUNTIF($AD$11:$AD$2510, "&lt;"&amp;$AD914)+1+COUNTIF($AD$11:$AD914, $AD914)-1)</f>
        <v/>
      </c>
      <c r="AF914" s="25" t="str">
        <f t="shared" si="164"/>
        <v/>
      </c>
    </row>
    <row r="915" spans="1:32" x14ac:dyDescent="0.25">
      <c r="A915" s="21"/>
      <c r="B915" s="80"/>
      <c r="C915" s="81"/>
      <c r="D915" s="82"/>
      <c r="E915" s="83"/>
      <c r="F915" s="83"/>
      <c r="G915" s="84"/>
      <c r="H915" s="85"/>
      <c r="I915" s="21"/>
      <c r="J915" s="39" t="str">
        <f t="shared" si="154"/>
        <v/>
      </c>
      <c r="K915" s="21"/>
      <c r="O915" s="25" t="str">
        <f t="shared" si="155"/>
        <v/>
      </c>
      <c r="P915" s="25" t="str">
        <f t="shared" si="156"/>
        <v/>
      </c>
      <c r="Q915" s="25" t="str">
        <f t="shared" si="157"/>
        <v/>
      </c>
      <c r="R915" s="25" t="str">
        <f>IF(COUNTIF($Q$11:$Q915, $Q915)&gt;1, "", $Q915)</f>
        <v/>
      </c>
      <c r="S915" s="58" t="str">
        <f t="shared" si="158"/>
        <v/>
      </c>
      <c r="T915" s="61" t="str">
        <f t="shared" si="159"/>
        <v/>
      </c>
      <c r="U915" s="58" t="str">
        <f t="shared" si="160"/>
        <v/>
      </c>
      <c r="W915" s="25" t="str">
        <f>IF(OR($P915="", NOT($U915="")), "", IF(COUNTIF($P$11:$P915, $P915)&gt;1, "", "X"))</f>
        <v/>
      </c>
      <c r="X915" s="25" t="str">
        <f t="shared" si="161"/>
        <v/>
      </c>
      <c r="Z915" s="25" t="str">
        <f t="shared" si="162"/>
        <v/>
      </c>
      <c r="AB915" s="25" t="str">
        <f>IF($B915="", "", IF(AND($B915&gt;='Client Report'!$BA$3, $B915&lt;='Client Report'!$BA$4), "X", ""))</f>
        <v/>
      </c>
      <c r="AC915" s="25" t="str">
        <f>IF($O915="", "", IF('Client Report'!$AG$3="", "X", IF(Expenses!$C915='Client Report'!$AG$3, "X", "")))</f>
        <v/>
      </c>
      <c r="AD915" s="66" t="str">
        <f t="shared" si="163"/>
        <v/>
      </c>
      <c r="AE915" s="25" t="str">
        <f>IF($AD915="", "", COUNTIF($AD$11:$AD$2510, "&lt;"&amp;$AD915)+1+COUNTIF($AD$11:$AD915, $AD915)-1)</f>
        <v/>
      </c>
      <c r="AF915" s="25" t="str">
        <f t="shared" si="164"/>
        <v/>
      </c>
    </row>
    <row r="916" spans="1:32" x14ac:dyDescent="0.25">
      <c r="A916" s="21"/>
      <c r="B916" s="80"/>
      <c r="C916" s="81"/>
      <c r="D916" s="82"/>
      <c r="E916" s="83"/>
      <c r="F916" s="83"/>
      <c r="G916" s="84"/>
      <c r="H916" s="85"/>
      <c r="I916" s="21"/>
      <c r="J916" s="39" t="str">
        <f t="shared" si="154"/>
        <v/>
      </c>
      <c r="K916" s="21"/>
      <c r="O916" s="25" t="str">
        <f t="shared" si="155"/>
        <v/>
      </c>
      <c r="P916" s="25" t="str">
        <f t="shared" si="156"/>
        <v/>
      </c>
      <c r="Q916" s="25" t="str">
        <f t="shared" si="157"/>
        <v/>
      </c>
      <c r="R916" s="25" t="str">
        <f>IF(COUNTIF($Q$11:$Q916, $Q916)&gt;1, "", $Q916)</f>
        <v/>
      </c>
      <c r="S916" s="58" t="str">
        <f t="shared" si="158"/>
        <v/>
      </c>
      <c r="T916" s="61" t="str">
        <f t="shared" si="159"/>
        <v/>
      </c>
      <c r="U916" s="58" t="str">
        <f t="shared" si="160"/>
        <v/>
      </c>
      <c r="W916" s="25" t="str">
        <f>IF(OR($P916="", NOT($U916="")), "", IF(COUNTIF($P$11:$P916, $P916)&gt;1, "", "X"))</f>
        <v/>
      </c>
      <c r="X916" s="25" t="str">
        <f t="shared" si="161"/>
        <v/>
      </c>
      <c r="Z916" s="25" t="str">
        <f t="shared" si="162"/>
        <v/>
      </c>
      <c r="AB916" s="25" t="str">
        <f>IF($B916="", "", IF(AND($B916&gt;='Client Report'!$BA$3, $B916&lt;='Client Report'!$BA$4), "X", ""))</f>
        <v/>
      </c>
      <c r="AC916" s="25" t="str">
        <f>IF($O916="", "", IF('Client Report'!$AG$3="", "X", IF(Expenses!$C916='Client Report'!$AG$3, "X", "")))</f>
        <v/>
      </c>
      <c r="AD916" s="66" t="str">
        <f t="shared" si="163"/>
        <v/>
      </c>
      <c r="AE916" s="25" t="str">
        <f>IF($AD916="", "", COUNTIF($AD$11:$AD$2510, "&lt;"&amp;$AD916)+1+COUNTIF($AD$11:$AD916, $AD916)-1)</f>
        <v/>
      </c>
      <c r="AF916" s="25" t="str">
        <f t="shared" si="164"/>
        <v/>
      </c>
    </row>
    <row r="917" spans="1:32" x14ac:dyDescent="0.25">
      <c r="A917" s="21"/>
      <c r="B917" s="80"/>
      <c r="C917" s="81"/>
      <c r="D917" s="82"/>
      <c r="E917" s="83"/>
      <c r="F917" s="83"/>
      <c r="G917" s="84"/>
      <c r="H917" s="85"/>
      <c r="I917" s="21"/>
      <c r="J917" s="39" t="str">
        <f t="shared" si="154"/>
        <v/>
      </c>
      <c r="K917" s="21"/>
      <c r="O917" s="25" t="str">
        <f t="shared" si="155"/>
        <v/>
      </c>
      <c r="P917" s="25" t="str">
        <f t="shared" si="156"/>
        <v/>
      </c>
      <c r="Q917" s="25" t="str">
        <f t="shared" si="157"/>
        <v/>
      </c>
      <c r="R917" s="25" t="str">
        <f>IF(COUNTIF($Q$11:$Q917, $Q917)&gt;1, "", $Q917)</f>
        <v/>
      </c>
      <c r="S917" s="58" t="str">
        <f t="shared" si="158"/>
        <v/>
      </c>
      <c r="T917" s="61" t="str">
        <f t="shared" si="159"/>
        <v/>
      </c>
      <c r="U917" s="58" t="str">
        <f t="shared" si="160"/>
        <v/>
      </c>
      <c r="W917" s="25" t="str">
        <f>IF(OR($P917="", NOT($U917="")), "", IF(COUNTIF($P$11:$P917, $P917)&gt;1, "", "X"))</f>
        <v/>
      </c>
      <c r="X917" s="25" t="str">
        <f t="shared" si="161"/>
        <v/>
      </c>
      <c r="Z917" s="25" t="str">
        <f t="shared" si="162"/>
        <v/>
      </c>
      <c r="AB917" s="25" t="str">
        <f>IF($B917="", "", IF(AND($B917&gt;='Client Report'!$BA$3, $B917&lt;='Client Report'!$BA$4), "X", ""))</f>
        <v/>
      </c>
      <c r="AC917" s="25" t="str">
        <f>IF($O917="", "", IF('Client Report'!$AG$3="", "X", IF(Expenses!$C917='Client Report'!$AG$3, "X", "")))</f>
        <v/>
      </c>
      <c r="AD917" s="66" t="str">
        <f t="shared" si="163"/>
        <v/>
      </c>
      <c r="AE917" s="25" t="str">
        <f>IF($AD917="", "", COUNTIF($AD$11:$AD$2510, "&lt;"&amp;$AD917)+1+COUNTIF($AD$11:$AD917, $AD917)-1)</f>
        <v/>
      </c>
      <c r="AF917" s="25" t="str">
        <f t="shared" si="164"/>
        <v/>
      </c>
    </row>
    <row r="918" spans="1:32" x14ac:dyDescent="0.25">
      <c r="A918" s="21"/>
      <c r="B918" s="80"/>
      <c r="C918" s="81"/>
      <c r="D918" s="82"/>
      <c r="E918" s="83"/>
      <c r="F918" s="83"/>
      <c r="G918" s="84"/>
      <c r="H918" s="85"/>
      <c r="I918" s="21"/>
      <c r="J918" s="39" t="str">
        <f t="shared" si="154"/>
        <v/>
      </c>
      <c r="K918" s="21"/>
      <c r="O918" s="25" t="str">
        <f t="shared" si="155"/>
        <v/>
      </c>
      <c r="P918" s="25" t="str">
        <f t="shared" si="156"/>
        <v/>
      </c>
      <c r="Q918" s="25" t="str">
        <f t="shared" si="157"/>
        <v/>
      </c>
      <c r="R918" s="25" t="str">
        <f>IF(COUNTIF($Q$11:$Q918, $Q918)&gt;1, "", $Q918)</f>
        <v/>
      </c>
      <c r="S918" s="58" t="str">
        <f t="shared" si="158"/>
        <v/>
      </c>
      <c r="T918" s="61" t="str">
        <f t="shared" si="159"/>
        <v/>
      </c>
      <c r="U918" s="58" t="str">
        <f t="shared" si="160"/>
        <v/>
      </c>
      <c r="W918" s="25" t="str">
        <f>IF(OR($P918="", NOT($U918="")), "", IF(COUNTIF($P$11:$P918, $P918)&gt;1, "", "X"))</f>
        <v/>
      </c>
      <c r="X918" s="25" t="str">
        <f t="shared" si="161"/>
        <v/>
      </c>
      <c r="Z918" s="25" t="str">
        <f t="shared" si="162"/>
        <v/>
      </c>
      <c r="AB918" s="25" t="str">
        <f>IF($B918="", "", IF(AND($B918&gt;='Client Report'!$BA$3, $B918&lt;='Client Report'!$BA$4), "X", ""))</f>
        <v/>
      </c>
      <c r="AC918" s="25" t="str">
        <f>IF($O918="", "", IF('Client Report'!$AG$3="", "X", IF(Expenses!$C918='Client Report'!$AG$3, "X", "")))</f>
        <v/>
      </c>
      <c r="AD918" s="66" t="str">
        <f t="shared" si="163"/>
        <v/>
      </c>
      <c r="AE918" s="25" t="str">
        <f>IF($AD918="", "", COUNTIF($AD$11:$AD$2510, "&lt;"&amp;$AD918)+1+COUNTIF($AD$11:$AD918, $AD918)-1)</f>
        <v/>
      </c>
      <c r="AF918" s="25" t="str">
        <f t="shared" si="164"/>
        <v/>
      </c>
    </row>
    <row r="919" spans="1:32" x14ac:dyDescent="0.25">
      <c r="A919" s="21"/>
      <c r="B919" s="80"/>
      <c r="C919" s="81"/>
      <c r="D919" s="82"/>
      <c r="E919" s="83"/>
      <c r="F919" s="83"/>
      <c r="G919" s="84"/>
      <c r="H919" s="85"/>
      <c r="I919" s="21"/>
      <c r="J919" s="39" t="str">
        <f t="shared" si="154"/>
        <v/>
      </c>
      <c r="K919" s="21"/>
      <c r="O919" s="25" t="str">
        <f t="shared" si="155"/>
        <v/>
      </c>
      <c r="P919" s="25" t="str">
        <f t="shared" si="156"/>
        <v/>
      </c>
      <c r="Q919" s="25" t="str">
        <f t="shared" si="157"/>
        <v/>
      </c>
      <c r="R919" s="25" t="str">
        <f>IF(COUNTIF($Q$11:$Q919, $Q919)&gt;1, "", $Q919)</f>
        <v/>
      </c>
      <c r="S919" s="58" t="str">
        <f t="shared" si="158"/>
        <v/>
      </c>
      <c r="T919" s="61" t="str">
        <f t="shared" si="159"/>
        <v/>
      </c>
      <c r="U919" s="58" t="str">
        <f t="shared" si="160"/>
        <v/>
      </c>
      <c r="W919" s="25" t="str">
        <f>IF(OR($P919="", NOT($U919="")), "", IF(COUNTIF($P$11:$P919, $P919)&gt;1, "", "X"))</f>
        <v/>
      </c>
      <c r="X919" s="25" t="str">
        <f t="shared" si="161"/>
        <v/>
      </c>
      <c r="Z919" s="25" t="str">
        <f t="shared" si="162"/>
        <v/>
      </c>
      <c r="AB919" s="25" t="str">
        <f>IF($B919="", "", IF(AND($B919&gt;='Client Report'!$BA$3, $B919&lt;='Client Report'!$BA$4), "X", ""))</f>
        <v/>
      </c>
      <c r="AC919" s="25" t="str">
        <f>IF($O919="", "", IF('Client Report'!$AG$3="", "X", IF(Expenses!$C919='Client Report'!$AG$3, "X", "")))</f>
        <v/>
      </c>
      <c r="AD919" s="66" t="str">
        <f t="shared" si="163"/>
        <v/>
      </c>
      <c r="AE919" s="25" t="str">
        <f>IF($AD919="", "", COUNTIF($AD$11:$AD$2510, "&lt;"&amp;$AD919)+1+COUNTIF($AD$11:$AD919, $AD919)-1)</f>
        <v/>
      </c>
      <c r="AF919" s="25" t="str">
        <f t="shared" si="164"/>
        <v/>
      </c>
    </row>
    <row r="920" spans="1:32" x14ac:dyDescent="0.25">
      <c r="A920" s="21"/>
      <c r="B920" s="80"/>
      <c r="C920" s="81"/>
      <c r="D920" s="82"/>
      <c r="E920" s="83"/>
      <c r="F920" s="83"/>
      <c r="G920" s="84"/>
      <c r="H920" s="85"/>
      <c r="I920" s="21"/>
      <c r="J920" s="39" t="str">
        <f t="shared" si="154"/>
        <v/>
      </c>
      <c r="K920" s="21"/>
      <c r="O920" s="25" t="str">
        <f t="shared" si="155"/>
        <v/>
      </c>
      <c r="P920" s="25" t="str">
        <f t="shared" si="156"/>
        <v/>
      </c>
      <c r="Q920" s="25" t="str">
        <f t="shared" si="157"/>
        <v/>
      </c>
      <c r="R920" s="25" t="str">
        <f>IF(COUNTIF($Q$11:$Q920, $Q920)&gt;1, "", $Q920)</f>
        <v/>
      </c>
      <c r="S920" s="58" t="str">
        <f t="shared" si="158"/>
        <v/>
      </c>
      <c r="T920" s="61" t="str">
        <f t="shared" si="159"/>
        <v/>
      </c>
      <c r="U920" s="58" t="str">
        <f t="shared" si="160"/>
        <v/>
      </c>
      <c r="W920" s="25" t="str">
        <f>IF(OR($P920="", NOT($U920="")), "", IF(COUNTIF($P$11:$P920, $P920)&gt;1, "", "X"))</f>
        <v/>
      </c>
      <c r="X920" s="25" t="str">
        <f t="shared" si="161"/>
        <v/>
      </c>
      <c r="Z920" s="25" t="str">
        <f t="shared" si="162"/>
        <v/>
      </c>
      <c r="AB920" s="25" t="str">
        <f>IF($B920="", "", IF(AND($B920&gt;='Client Report'!$BA$3, $B920&lt;='Client Report'!$BA$4), "X", ""))</f>
        <v/>
      </c>
      <c r="AC920" s="25" t="str">
        <f>IF($O920="", "", IF('Client Report'!$AG$3="", "X", IF(Expenses!$C920='Client Report'!$AG$3, "X", "")))</f>
        <v/>
      </c>
      <c r="AD920" s="66" t="str">
        <f t="shared" si="163"/>
        <v/>
      </c>
      <c r="AE920" s="25" t="str">
        <f>IF($AD920="", "", COUNTIF($AD$11:$AD$2510, "&lt;"&amp;$AD920)+1+COUNTIF($AD$11:$AD920, $AD920)-1)</f>
        <v/>
      </c>
      <c r="AF920" s="25" t="str">
        <f t="shared" si="164"/>
        <v/>
      </c>
    </row>
    <row r="921" spans="1:32" x14ac:dyDescent="0.25">
      <c r="A921" s="21"/>
      <c r="B921" s="80"/>
      <c r="C921" s="81"/>
      <c r="D921" s="82"/>
      <c r="E921" s="83"/>
      <c r="F921" s="83"/>
      <c r="G921" s="84"/>
      <c r="H921" s="85"/>
      <c r="I921" s="21"/>
      <c r="J921" s="39" t="str">
        <f t="shared" si="154"/>
        <v/>
      </c>
      <c r="K921" s="21"/>
      <c r="O921" s="25" t="str">
        <f t="shared" si="155"/>
        <v/>
      </c>
      <c r="P921" s="25" t="str">
        <f t="shared" si="156"/>
        <v/>
      </c>
      <c r="Q921" s="25" t="str">
        <f t="shared" si="157"/>
        <v/>
      </c>
      <c r="R921" s="25" t="str">
        <f>IF(COUNTIF($Q$11:$Q921, $Q921)&gt;1, "", $Q921)</f>
        <v/>
      </c>
      <c r="S921" s="58" t="str">
        <f t="shared" si="158"/>
        <v/>
      </c>
      <c r="T921" s="61" t="str">
        <f t="shared" si="159"/>
        <v/>
      </c>
      <c r="U921" s="58" t="str">
        <f t="shared" si="160"/>
        <v/>
      </c>
      <c r="W921" s="25" t="str">
        <f>IF(OR($P921="", NOT($U921="")), "", IF(COUNTIF($P$11:$P921, $P921)&gt;1, "", "X"))</f>
        <v/>
      </c>
      <c r="X921" s="25" t="str">
        <f t="shared" si="161"/>
        <v/>
      </c>
      <c r="Z921" s="25" t="str">
        <f t="shared" si="162"/>
        <v/>
      </c>
      <c r="AB921" s="25" t="str">
        <f>IF($B921="", "", IF(AND($B921&gt;='Client Report'!$BA$3, $B921&lt;='Client Report'!$BA$4), "X", ""))</f>
        <v/>
      </c>
      <c r="AC921" s="25" t="str">
        <f>IF($O921="", "", IF('Client Report'!$AG$3="", "X", IF(Expenses!$C921='Client Report'!$AG$3, "X", "")))</f>
        <v/>
      </c>
      <c r="AD921" s="66" t="str">
        <f t="shared" si="163"/>
        <v/>
      </c>
      <c r="AE921" s="25" t="str">
        <f>IF($AD921="", "", COUNTIF($AD$11:$AD$2510, "&lt;"&amp;$AD921)+1+COUNTIF($AD$11:$AD921, $AD921)-1)</f>
        <v/>
      </c>
      <c r="AF921" s="25" t="str">
        <f t="shared" si="164"/>
        <v/>
      </c>
    </row>
    <row r="922" spans="1:32" x14ac:dyDescent="0.25">
      <c r="A922" s="21"/>
      <c r="B922" s="80"/>
      <c r="C922" s="81"/>
      <c r="D922" s="82"/>
      <c r="E922" s="83"/>
      <c r="F922" s="83"/>
      <c r="G922" s="84"/>
      <c r="H922" s="85"/>
      <c r="I922" s="21"/>
      <c r="J922" s="39" t="str">
        <f t="shared" si="154"/>
        <v/>
      </c>
      <c r="K922" s="21"/>
      <c r="O922" s="25" t="str">
        <f t="shared" si="155"/>
        <v/>
      </c>
      <c r="P922" s="25" t="str">
        <f t="shared" si="156"/>
        <v/>
      </c>
      <c r="Q922" s="25" t="str">
        <f t="shared" si="157"/>
        <v/>
      </c>
      <c r="R922" s="25" t="str">
        <f>IF(COUNTIF($Q$11:$Q922, $Q922)&gt;1, "", $Q922)</f>
        <v/>
      </c>
      <c r="S922" s="58" t="str">
        <f t="shared" si="158"/>
        <v/>
      </c>
      <c r="T922" s="61" t="str">
        <f t="shared" si="159"/>
        <v/>
      </c>
      <c r="U922" s="58" t="str">
        <f t="shared" si="160"/>
        <v/>
      </c>
      <c r="W922" s="25" t="str">
        <f>IF(OR($P922="", NOT($U922="")), "", IF(COUNTIF($P$11:$P922, $P922)&gt;1, "", "X"))</f>
        <v/>
      </c>
      <c r="X922" s="25" t="str">
        <f t="shared" si="161"/>
        <v/>
      </c>
      <c r="Z922" s="25" t="str">
        <f t="shared" si="162"/>
        <v/>
      </c>
      <c r="AB922" s="25" t="str">
        <f>IF($B922="", "", IF(AND($B922&gt;='Client Report'!$BA$3, $B922&lt;='Client Report'!$BA$4), "X", ""))</f>
        <v/>
      </c>
      <c r="AC922" s="25" t="str">
        <f>IF($O922="", "", IF('Client Report'!$AG$3="", "X", IF(Expenses!$C922='Client Report'!$AG$3, "X", "")))</f>
        <v/>
      </c>
      <c r="AD922" s="66" t="str">
        <f t="shared" si="163"/>
        <v/>
      </c>
      <c r="AE922" s="25" t="str">
        <f>IF($AD922="", "", COUNTIF($AD$11:$AD$2510, "&lt;"&amp;$AD922)+1+COUNTIF($AD$11:$AD922, $AD922)-1)</f>
        <v/>
      </c>
      <c r="AF922" s="25" t="str">
        <f t="shared" si="164"/>
        <v/>
      </c>
    </row>
    <row r="923" spans="1:32" x14ac:dyDescent="0.25">
      <c r="A923" s="21"/>
      <c r="B923" s="80"/>
      <c r="C923" s="81"/>
      <c r="D923" s="82"/>
      <c r="E923" s="83"/>
      <c r="F923" s="83"/>
      <c r="G923" s="84"/>
      <c r="H923" s="85"/>
      <c r="I923" s="21"/>
      <c r="J923" s="39" t="str">
        <f t="shared" si="154"/>
        <v/>
      </c>
      <c r="K923" s="21"/>
      <c r="O923" s="25" t="str">
        <f t="shared" si="155"/>
        <v/>
      </c>
      <c r="P923" s="25" t="str">
        <f t="shared" si="156"/>
        <v/>
      </c>
      <c r="Q923" s="25" t="str">
        <f t="shared" si="157"/>
        <v/>
      </c>
      <c r="R923" s="25" t="str">
        <f>IF(COUNTIF($Q$11:$Q923, $Q923)&gt;1, "", $Q923)</f>
        <v/>
      </c>
      <c r="S923" s="58" t="str">
        <f t="shared" si="158"/>
        <v/>
      </c>
      <c r="T923" s="61" t="str">
        <f t="shared" si="159"/>
        <v/>
      </c>
      <c r="U923" s="58" t="str">
        <f t="shared" si="160"/>
        <v/>
      </c>
      <c r="W923" s="25" t="str">
        <f>IF(OR($P923="", NOT($U923="")), "", IF(COUNTIF($P$11:$P923, $P923)&gt;1, "", "X"))</f>
        <v/>
      </c>
      <c r="X923" s="25" t="str">
        <f t="shared" si="161"/>
        <v/>
      </c>
      <c r="Z923" s="25" t="str">
        <f t="shared" si="162"/>
        <v/>
      </c>
      <c r="AB923" s="25" t="str">
        <f>IF($B923="", "", IF(AND($B923&gt;='Client Report'!$BA$3, $B923&lt;='Client Report'!$BA$4), "X", ""))</f>
        <v/>
      </c>
      <c r="AC923" s="25" t="str">
        <f>IF($O923="", "", IF('Client Report'!$AG$3="", "X", IF(Expenses!$C923='Client Report'!$AG$3, "X", "")))</f>
        <v/>
      </c>
      <c r="AD923" s="66" t="str">
        <f t="shared" si="163"/>
        <v/>
      </c>
      <c r="AE923" s="25" t="str">
        <f>IF($AD923="", "", COUNTIF($AD$11:$AD$2510, "&lt;"&amp;$AD923)+1+COUNTIF($AD$11:$AD923, $AD923)-1)</f>
        <v/>
      </c>
      <c r="AF923" s="25" t="str">
        <f t="shared" si="164"/>
        <v/>
      </c>
    </row>
    <row r="924" spans="1:32" x14ac:dyDescent="0.25">
      <c r="A924" s="21"/>
      <c r="B924" s="80"/>
      <c r="C924" s="81"/>
      <c r="D924" s="82"/>
      <c r="E924" s="83"/>
      <c r="F924" s="83"/>
      <c r="G924" s="84"/>
      <c r="H924" s="85"/>
      <c r="I924" s="21"/>
      <c r="J924" s="39" t="str">
        <f t="shared" si="154"/>
        <v/>
      </c>
      <c r="K924" s="21"/>
      <c r="O924" s="25" t="str">
        <f t="shared" si="155"/>
        <v/>
      </c>
      <c r="P924" s="25" t="str">
        <f t="shared" si="156"/>
        <v/>
      </c>
      <c r="Q924" s="25" t="str">
        <f t="shared" si="157"/>
        <v/>
      </c>
      <c r="R924" s="25" t="str">
        <f>IF(COUNTIF($Q$11:$Q924, $Q924)&gt;1, "", $Q924)</f>
        <v/>
      </c>
      <c r="S924" s="58" t="str">
        <f t="shared" si="158"/>
        <v/>
      </c>
      <c r="T924" s="61" t="str">
        <f t="shared" si="159"/>
        <v/>
      </c>
      <c r="U924" s="58" t="str">
        <f t="shared" si="160"/>
        <v/>
      </c>
      <c r="W924" s="25" t="str">
        <f>IF(OR($P924="", NOT($U924="")), "", IF(COUNTIF($P$11:$P924, $P924)&gt;1, "", "X"))</f>
        <v/>
      </c>
      <c r="X924" s="25" t="str">
        <f t="shared" si="161"/>
        <v/>
      </c>
      <c r="Z924" s="25" t="str">
        <f t="shared" si="162"/>
        <v/>
      </c>
      <c r="AB924" s="25" t="str">
        <f>IF($B924="", "", IF(AND($B924&gt;='Client Report'!$BA$3, $B924&lt;='Client Report'!$BA$4), "X", ""))</f>
        <v/>
      </c>
      <c r="AC924" s="25" t="str">
        <f>IF($O924="", "", IF('Client Report'!$AG$3="", "X", IF(Expenses!$C924='Client Report'!$AG$3, "X", "")))</f>
        <v/>
      </c>
      <c r="AD924" s="66" t="str">
        <f t="shared" si="163"/>
        <v/>
      </c>
      <c r="AE924" s="25" t="str">
        <f>IF($AD924="", "", COUNTIF($AD$11:$AD$2510, "&lt;"&amp;$AD924)+1+COUNTIF($AD$11:$AD924, $AD924)-1)</f>
        <v/>
      </c>
      <c r="AF924" s="25" t="str">
        <f t="shared" si="164"/>
        <v/>
      </c>
    </row>
    <row r="925" spans="1:32" x14ac:dyDescent="0.25">
      <c r="A925" s="21"/>
      <c r="B925" s="80"/>
      <c r="C925" s="81"/>
      <c r="D925" s="82"/>
      <c r="E925" s="83"/>
      <c r="F925" s="83"/>
      <c r="G925" s="84"/>
      <c r="H925" s="85"/>
      <c r="I925" s="21"/>
      <c r="J925" s="39" t="str">
        <f t="shared" si="154"/>
        <v/>
      </c>
      <c r="K925" s="21"/>
      <c r="O925" s="25" t="str">
        <f t="shared" si="155"/>
        <v/>
      </c>
      <c r="P925" s="25" t="str">
        <f t="shared" si="156"/>
        <v/>
      </c>
      <c r="Q925" s="25" t="str">
        <f t="shared" si="157"/>
        <v/>
      </c>
      <c r="R925" s="25" t="str">
        <f>IF(COUNTIF($Q$11:$Q925, $Q925)&gt;1, "", $Q925)</f>
        <v/>
      </c>
      <c r="S925" s="58" t="str">
        <f t="shared" si="158"/>
        <v/>
      </c>
      <c r="T925" s="61" t="str">
        <f t="shared" si="159"/>
        <v/>
      </c>
      <c r="U925" s="58" t="str">
        <f t="shared" si="160"/>
        <v/>
      </c>
      <c r="W925" s="25" t="str">
        <f>IF(OR($P925="", NOT($U925="")), "", IF(COUNTIF($P$11:$P925, $P925)&gt;1, "", "X"))</f>
        <v/>
      </c>
      <c r="X925" s="25" t="str">
        <f t="shared" si="161"/>
        <v/>
      </c>
      <c r="Z925" s="25" t="str">
        <f t="shared" si="162"/>
        <v/>
      </c>
      <c r="AB925" s="25" t="str">
        <f>IF($B925="", "", IF(AND($B925&gt;='Client Report'!$BA$3, $B925&lt;='Client Report'!$BA$4), "X", ""))</f>
        <v/>
      </c>
      <c r="AC925" s="25" t="str">
        <f>IF($O925="", "", IF('Client Report'!$AG$3="", "X", IF(Expenses!$C925='Client Report'!$AG$3, "X", "")))</f>
        <v/>
      </c>
      <c r="AD925" s="66" t="str">
        <f t="shared" si="163"/>
        <v/>
      </c>
      <c r="AE925" s="25" t="str">
        <f>IF($AD925="", "", COUNTIF($AD$11:$AD$2510, "&lt;"&amp;$AD925)+1+COUNTIF($AD$11:$AD925, $AD925)-1)</f>
        <v/>
      </c>
      <c r="AF925" s="25" t="str">
        <f t="shared" si="164"/>
        <v/>
      </c>
    </row>
    <row r="926" spans="1:32" x14ac:dyDescent="0.25">
      <c r="A926" s="21"/>
      <c r="B926" s="80"/>
      <c r="C926" s="81"/>
      <c r="D926" s="82"/>
      <c r="E926" s="83"/>
      <c r="F926" s="83"/>
      <c r="G926" s="84"/>
      <c r="H926" s="85"/>
      <c r="I926" s="21"/>
      <c r="J926" s="39" t="str">
        <f t="shared" si="154"/>
        <v/>
      </c>
      <c r="K926" s="21"/>
      <c r="O926" s="25" t="str">
        <f t="shared" si="155"/>
        <v/>
      </c>
      <c r="P926" s="25" t="str">
        <f t="shared" si="156"/>
        <v/>
      </c>
      <c r="Q926" s="25" t="str">
        <f t="shared" si="157"/>
        <v/>
      </c>
      <c r="R926" s="25" t="str">
        <f>IF(COUNTIF($Q$11:$Q926, $Q926)&gt;1, "", $Q926)</f>
        <v/>
      </c>
      <c r="S926" s="58" t="str">
        <f t="shared" si="158"/>
        <v/>
      </c>
      <c r="T926" s="61" t="str">
        <f t="shared" si="159"/>
        <v/>
      </c>
      <c r="U926" s="58" t="str">
        <f t="shared" si="160"/>
        <v/>
      </c>
      <c r="W926" s="25" t="str">
        <f>IF(OR($P926="", NOT($U926="")), "", IF(COUNTIF($P$11:$P926, $P926)&gt;1, "", "X"))</f>
        <v/>
      </c>
      <c r="X926" s="25" t="str">
        <f t="shared" si="161"/>
        <v/>
      </c>
      <c r="Z926" s="25" t="str">
        <f t="shared" si="162"/>
        <v/>
      </c>
      <c r="AB926" s="25" t="str">
        <f>IF($B926="", "", IF(AND($B926&gt;='Client Report'!$BA$3, $B926&lt;='Client Report'!$BA$4), "X", ""))</f>
        <v/>
      </c>
      <c r="AC926" s="25" t="str">
        <f>IF($O926="", "", IF('Client Report'!$AG$3="", "X", IF(Expenses!$C926='Client Report'!$AG$3, "X", "")))</f>
        <v/>
      </c>
      <c r="AD926" s="66" t="str">
        <f t="shared" si="163"/>
        <v/>
      </c>
      <c r="AE926" s="25" t="str">
        <f>IF($AD926="", "", COUNTIF($AD$11:$AD$2510, "&lt;"&amp;$AD926)+1+COUNTIF($AD$11:$AD926, $AD926)-1)</f>
        <v/>
      </c>
      <c r="AF926" s="25" t="str">
        <f t="shared" si="164"/>
        <v/>
      </c>
    </row>
    <row r="927" spans="1:32" x14ac:dyDescent="0.25">
      <c r="A927" s="21"/>
      <c r="B927" s="80"/>
      <c r="C927" s="81"/>
      <c r="D927" s="82"/>
      <c r="E927" s="83"/>
      <c r="F927" s="83"/>
      <c r="G927" s="84"/>
      <c r="H927" s="85"/>
      <c r="I927" s="21"/>
      <c r="J927" s="39" t="str">
        <f t="shared" si="154"/>
        <v/>
      </c>
      <c r="K927" s="21"/>
      <c r="O927" s="25" t="str">
        <f t="shared" si="155"/>
        <v/>
      </c>
      <c r="P927" s="25" t="str">
        <f t="shared" si="156"/>
        <v/>
      </c>
      <c r="Q927" s="25" t="str">
        <f t="shared" si="157"/>
        <v/>
      </c>
      <c r="R927" s="25" t="str">
        <f>IF(COUNTIF($Q$11:$Q927, $Q927)&gt;1, "", $Q927)</f>
        <v/>
      </c>
      <c r="S927" s="58" t="str">
        <f t="shared" si="158"/>
        <v/>
      </c>
      <c r="T927" s="61" t="str">
        <f t="shared" si="159"/>
        <v/>
      </c>
      <c r="U927" s="58" t="str">
        <f t="shared" si="160"/>
        <v/>
      </c>
      <c r="W927" s="25" t="str">
        <f>IF(OR($P927="", NOT($U927="")), "", IF(COUNTIF($P$11:$P927, $P927)&gt;1, "", "X"))</f>
        <v/>
      </c>
      <c r="X927" s="25" t="str">
        <f t="shared" si="161"/>
        <v/>
      </c>
      <c r="Z927" s="25" t="str">
        <f t="shared" si="162"/>
        <v/>
      </c>
      <c r="AB927" s="25" t="str">
        <f>IF($B927="", "", IF(AND($B927&gt;='Client Report'!$BA$3, $B927&lt;='Client Report'!$BA$4), "X", ""))</f>
        <v/>
      </c>
      <c r="AC927" s="25" t="str">
        <f>IF($O927="", "", IF('Client Report'!$AG$3="", "X", IF(Expenses!$C927='Client Report'!$AG$3, "X", "")))</f>
        <v/>
      </c>
      <c r="AD927" s="66" t="str">
        <f t="shared" si="163"/>
        <v/>
      </c>
      <c r="AE927" s="25" t="str">
        <f>IF($AD927="", "", COUNTIF($AD$11:$AD$2510, "&lt;"&amp;$AD927)+1+COUNTIF($AD$11:$AD927, $AD927)-1)</f>
        <v/>
      </c>
      <c r="AF927" s="25" t="str">
        <f t="shared" si="164"/>
        <v/>
      </c>
    </row>
    <row r="928" spans="1:32" x14ac:dyDescent="0.25">
      <c r="A928" s="21"/>
      <c r="B928" s="80"/>
      <c r="C928" s="81"/>
      <c r="D928" s="82"/>
      <c r="E928" s="83"/>
      <c r="F928" s="83"/>
      <c r="G928" s="84"/>
      <c r="H928" s="85"/>
      <c r="I928" s="21"/>
      <c r="J928" s="39" t="str">
        <f t="shared" si="154"/>
        <v/>
      </c>
      <c r="K928" s="21"/>
      <c r="O928" s="25" t="str">
        <f t="shared" si="155"/>
        <v/>
      </c>
      <c r="P928" s="25" t="str">
        <f t="shared" si="156"/>
        <v/>
      </c>
      <c r="Q928" s="25" t="str">
        <f t="shared" si="157"/>
        <v/>
      </c>
      <c r="R928" s="25" t="str">
        <f>IF(COUNTIF($Q$11:$Q928, $Q928)&gt;1, "", $Q928)</f>
        <v/>
      </c>
      <c r="S928" s="58" t="str">
        <f t="shared" si="158"/>
        <v/>
      </c>
      <c r="T928" s="61" t="str">
        <f t="shared" si="159"/>
        <v/>
      </c>
      <c r="U928" s="58" t="str">
        <f t="shared" si="160"/>
        <v/>
      </c>
      <c r="W928" s="25" t="str">
        <f>IF(OR($P928="", NOT($U928="")), "", IF(COUNTIF($P$11:$P928, $P928)&gt;1, "", "X"))</f>
        <v/>
      </c>
      <c r="X928" s="25" t="str">
        <f t="shared" si="161"/>
        <v/>
      </c>
      <c r="Z928" s="25" t="str">
        <f t="shared" si="162"/>
        <v/>
      </c>
      <c r="AB928" s="25" t="str">
        <f>IF($B928="", "", IF(AND($B928&gt;='Client Report'!$BA$3, $B928&lt;='Client Report'!$BA$4), "X", ""))</f>
        <v/>
      </c>
      <c r="AC928" s="25" t="str">
        <f>IF($O928="", "", IF('Client Report'!$AG$3="", "X", IF(Expenses!$C928='Client Report'!$AG$3, "X", "")))</f>
        <v/>
      </c>
      <c r="AD928" s="66" t="str">
        <f t="shared" si="163"/>
        <v/>
      </c>
      <c r="AE928" s="25" t="str">
        <f>IF($AD928="", "", COUNTIF($AD$11:$AD$2510, "&lt;"&amp;$AD928)+1+COUNTIF($AD$11:$AD928, $AD928)-1)</f>
        <v/>
      </c>
      <c r="AF928" s="25" t="str">
        <f t="shared" si="164"/>
        <v/>
      </c>
    </row>
    <row r="929" spans="1:32" x14ac:dyDescent="0.25">
      <c r="A929" s="21"/>
      <c r="B929" s="80"/>
      <c r="C929" s="81"/>
      <c r="D929" s="82"/>
      <c r="E929" s="83"/>
      <c r="F929" s="83"/>
      <c r="G929" s="84"/>
      <c r="H929" s="85"/>
      <c r="I929" s="21"/>
      <c r="J929" s="39" t="str">
        <f t="shared" si="154"/>
        <v/>
      </c>
      <c r="K929" s="21"/>
      <c r="O929" s="25" t="str">
        <f t="shared" si="155"/>
        <v/>
      </c>
      <c r="P929" s="25" t="str">
        <f t="shared" si="156"/>
        <v/>
      </c>
      <c r="Q929" s="25" t="str">
        <f t="shared" si="157"/>
        <v/>
      </c>
      <c r="R929" s="25" t="str">
        <f>IF(COUNTIF($Q$11:$Q929, $Q929)&gt;1, "", $Q929)</f>
        <v/>
      </c>
      <c r="S929" s="58" t="str">
        <f t="shared" si="158"/>
        <v/>
      </c>
      <c r="T929" s="61" t="str">
        <f t="shared" si="159"/>
        <v/>
      </c>
      <c r="U929" s="58" t="str">
        <f t="shared" si="160"/>
        <v/>
      </c>
      <c r="W929" s="25" t="str">
        <f>IF(OR($P929="", NOT($U929="")), "", IF(COUNTIF($P$11:$P929, $P929)&gt;1, "", "X"))</f>
        <v/>
      </c>
      <c r="X929" s="25" t="str">
        <f t="shared" si="161"/>
        <v/>
      </c>
      <c r="Z929" s="25" t="str">
        <f t="shared" si="162"/>
        <v/>
      </c>
      <c r="AB929" s="25" t="str">
        <f>IF($B929="", "", IF(AND($B929&gt;='Client Report'!$BA$3, $B929&lt;='Client Report'!$BA$4), "X", ""))</f>
        <v/>
      </c>
      <c r="AC929" s="25" t="str">
        <f>IF($O929="", "", IF('Client Report'!$AG$3="", "X", IF(Expenses!$C929='Client Report'!$AG$3, "X", "")))</f>
        <v/>
      </c>
      <c r="AD929" s="66" t="str">
        <f t="shared" si="163"/>
        <v/>
      </c>
      <c r="AE929" s="25" t="str">
        <f>IF($AD929="", "", COUNTIF($AD$11:$AD$2510, "&lt;"&amp;$AD929)+1+COUNTIF($AD$11:$AD929, $AD929)-1)</f>
        <v/>
      </c>
      <c r="AF929" s="25" t="str">
        <f t="shared" si="164"/>
        <v/>
      </c>
    </row>
    <row r="930" spans="1:32" x14ac:dyDescent="0.25">
      <c r="A930" s="21"/>
      <c r="B930" s="80"/>
      <c r="C930" s="81"/>
      <c r="D930" s="82"/>
      <c r="E930" s="83"/>
      <c r="F930" s="83"/>
      <c r="G930" s="84"/>
      <c r="H930" s="85"/>
      <c r="I930" s="21"/>
      <c r="J930" s="39" t="str">
        <f t="shared" si="154"/>
        <v/>
      </c>
      <c r="K930" s="21"/>
      <c r="O930" s="25" t="str">
        <f t="shared" si="155"/>
        <v/>
      </c>
      <c r="P930" s="25" t="str">
        <f t="shared" si="156"/>
        <v/>
      </c>
      <c r="Q930" s="25" t="str">
        <f t="shared" si="157"/>
        <v/>
      </c>
      <c r="R930" s="25" t="str">
        <f>IF(COUNTIF($Q$11:$Q930, $Q930)&gt;1, "", $Q930)</f>
        <v/>
      </c>
      <c r="S930" s="58" t="str">
        <f t="shared" si="158"/>
        <v/>
      </c>
      <c r="T930" s="61" t="str">
        <f t="shared" si="159"/>
        <v/>
      </c>
      <c r="U930" s="58" t="str">
        <f t="shared" si="160"/>
        <v/>
      </c>
      <c r="W930" s="25" t="str">
        <f>IF(OR($P930="", NOT($U930="")), "", IF(COUNTIF($P$11:$P930, $P930)&gt;1, "", "X"))</f>
        <v/>
      </c>
      <c r="X930" s="25" t="str">
        <f t="shared" si="161"/>
        <v/>
      </c>
      <c r="Z930" s="25" t="str">
        <f t="shared" si="162"/>
        <v/>
      </c>
      <c r="AB930" s="25" t="str">
        <f>IF($B930="", "", IF(AND($B930&gt;='Client Report'!$BA$3, $B930&lt;='Client Report'!$BA$4), "X", ""))</f>
        <v/>
      </c>
      <c r="AC930" s="25" t="str">
        <f>IF($O930="", "", IF('Client Report'!$AG$3="", "X", IF(Expenses!$C930='Client Report'!$AG$3, "X", "")))</f>
        <v/>
      </c>
      <c r="AD930" s="66" t="str">
        <f t="shared" si="163"/>
        <v/>
      </c>
      <c r="AE930" s="25" t="str">
        <f>IF($AD930="", "", COUNTIF($AD$11:$AD$2510, "&lt;"&amp;$AD930)+1+COUNTIF($AD$11:$AD930, $AD930)-1)</f>
        <v/>
      </c>
      <c r="AF930" s="25" t="str">
        <f t="shared" si="164"/>
        <v/>
      </c>
    </row>
    <row r="931" spans="1:32" x14ac:dyDescent="0.25">
      <c r="A931" s="21"/>
      <c r="B931" s="80"/>
      <c r="C931" s="81"/>
      <c r="D931" s="82"/>
      <c r="E931" s="83"/>
      <c r="F931" s="83"/>
      <c r="G931" s="84"/>
      <c r="H931" s="85"/>
      <c r="I931" s="21"/>
      <c r="J931" s="39" t="str">
        <f t="shared" si="154"/>
        <v/>
      </c>
      <c r="K931" s="21"/>
      <c r="O931" s="25" t="str">
        <f t="shared" si="155"/>
        <v/>
      </c>
      <c r="P931" s="25" t="str">
        <f t="shared" si="156"/>
        <v/>
      </c>
      <c r="Q931" s="25" t="str">
        <f t="shared" si="157"/>
        <v/>
      </c>
      <c r="R931" s="25" t="str">
        <f>IF(COUNTIF($Q$11:$Q931, $Q931)&gt;1, "", $Q931)</f>
        <v/>
      </c>
      <c r="S931" s="58" t="str">
        <f t="shared" si="158"/>
        <v/>
      </c>
      <c r="T931" s="61" t="str">
        <f t="shared" si="159"/>
        <v/>
      </c>
      <c r="U931" s="58" t="str">
        <f t="shared" si="160"/>
        <v/>
      </c>
      <c r="W931" s="25" t="str">
        <f>IF(OR($P931="", NOT($U931="")), "", IF(COUNTIF($P$11:$P931, $P931)&gt;1, "", "X"))</f>
        <v/>
      </c>
      <c r="X931" s="25" t="str">
        <f t="shared" si="161"/>
        <v/>
      </c>
      <c r="Z931" s="25" t="str">
        <f t="shared" si="162"/>
        <v/>
      </c>
      <c r="AB931" s="25" t="str">
        <f>IF($B931="", "", IF(AND($B931&gt;='Client Report'!$BA$3, $B931&lt;='Client Report'!$BA$4), "X", ""))</f>
        <v/>
      </c>
      <c r="AC931" s="25" t="str">
        <f>IF($O931="", "", IF('Client Report'!$AG$3="", "X", IF(Expenses!$C931='Client Report'!$AG$3, "X", "")))</f>
        <v/>
      </c>
      <c r="AD931" s="66" t="str">
        <f t="shared" si="163"/>
        <v/>
      </c>
      <c r="AE931" s="25" t="str">
        <f>IF($AD931="", "", COUNTIF($AD$11:$AD$2510, "&lt;"&amp;$AD931)+1+COUNTIF($AD$11:$AD931, $AD931)-1)</f>
        <v/>
      </c>
      <c r="AF931" s="25" t="str">
        <f t="shared" si="164"/>
        <v/>
      </c>
    </row>
    <row r="932" spans="1:32" x14ac:dyDescent="0.25">
      <c r="A932" s="21"/>
      <c r="B932" s="80"/>
      <c r="C932" s="81"/>
      <c r="D932" s="82"/>
      <c r="E932" s="83"/>
      <c r="F932" s="83"/>
      <c r="G932" s="84"/>
      <c r="H932" s="85"/>
      <c r="I932" s="21"/>
      <c r="J932" s="39" t="str">
        <f t="shared" si="154"/>
        <v/>
      </c>
      <c r="K932" s="21"/>
      <c r="O932" s="25" t="str">
        <f t="shared" si="155"/>
        <v/>
      </c>
      <c r="P932" s="25" t="str">
        <f t="shared" si="156"/>
        <v/>
      </c>
      <c r="Q932" s="25" t="str">
        <f t="shared" si="157"/>
        <v/>
      </c>
      <c r="R932" s="25" t="str">
        <f>IF(COUNTIF($Q$11:$Q932, $Q932)&gt;1, "", $Q932)</f>
        <v/>
      </c>
      <c r="S932" s="58" t="str">
        <f t="shared" si="158"/>
        <v/>
      </c>
      <c r="T932" s="61" t="str">
        <f t="shared" si="159"/>
        <v/>
      </c>
      <c r="U932" s="58" t="str">
        <f t="shared" si="160"/>
        <v/>
      </c>
      <c r="W932" s="25" t="str">
        <f>IF(OR($P932="", NOT($U932="")), "", IF(COUNTIF($P$11:$P932, $P932)&gt;1, "", "X"))</f>
        <v/>
      </c>
      <c r="X932" s="25" t="str">
        <f t="shared" si="161"/>
        <v/>
      </c>
      <c r="Z932" s="25" t="str">
        <f t="shared" si="162"/>
        <v/>
      </c>
      <c r="AB932" s="25" t="str">
        <f>IF($B932="", "", IF(AND($B932&gt;='Client Report'!$BA$3, $B932&lt;='Client Report'!$BA$4), "X", ""))</f>
        <v/>
      </c>
      <c r="AC932" s="25" t="str">
        <f>IF($O932="", "", IF('Client Report'!$AG$3="", "X", IF(Expenses!$C932='Client Report'!$AG$3, "X", "")))</f>
        <v/>
      </c>
      <c r="AD932" s="66" t="str">
        <f t="shared" si="163"/>
        <v/>
      </c>
      <c r="AE932" s="25" t="str">
        <f>IF($AD932="", "", COUNTIF($AD$11:$AD$2510, "&lt;"&amp;$AD932)+1+COUNTIF($AD$11:$AD932, $AD932)-1)</f>
        <v/>
      </c>
      <c r="AF932" s="25" t="str">
        <f t="shared" si="164"/>
        <v/>
      </c>
    </row>
    <row r="933" spans="1:32" x14ac:dyDescent="0.25">
      <c r="A933" s="21"/>
      <c r="B933" s="80"/>
      <c r="C933" s="81"/>
      <c r="D933" s="82"/>
      <c r="E933" s="83"/>
      <c r="F933" s="83"/>
      <c r="G933" s="84"/>
      <c r="H933" s="85"/>
      <c r="I933" s="21"/>
      <c r="J933" s="39" t="str">
        <f t="shared" si="154"/>
        <v/>
      </c>
      <c r="K933" s="21"/>
      <c r="O933" s="25" t="str">
        <f t="shared" si="155"/>
        <v/>
      </c>
      <c r="P933" s="25" t="str">
        <f t="shared" si="156"/>
        <v/>
      </c>
      <c r="Q933" s="25" t="str">
        <f t="shared" si="157"/>
        <v/>
      </c>
      <c r="R933" s="25" t="str">
        <f>IF(COUNTIF($Q$11:$Q933, $Q933)&gt;1, "", $Q933)</f>
        <v/>
      </c>
      <c r="S933" s="58" t="str">
        <f t="shared" si="158"/>
        <v/>
      </c>
      <c r="T933" s="61" t="str">
        <f t="shared" si="159"/>
        <v/>
      </c>
      <c r="U933" s="58" t="str">
        <f t="shared" si="160"/>
        <v/>
      </c>
      <c r="W933" s="25" t="str">
        <f>IF(OR($P933="", NOT($U933="")), "", IF(COUNTIF($P$11:$P933, $P933)&gt;1, "", "X"))</f>
        <v/>
      </c>
      <c r="X933" s="25" t="str">
        <f t="shared" si="161"/>
        <v/>
      </c>
      <c r="Z933" s="25" t="str">
        <f t="shared" si="162"/>
        <v/>
      </c>
      <c r="AB933" s="25" t="str">
        <f>IF($B933="", "", IF(AND($B933&gt;='Client Report'!$BA$3, $B933&lt;='Client Report'!$BA$4), "X", ""))</f>
        <v/>
      </c>
      <c r="AC933" s="25" t="str">
        <f>IF($O933="", "", IF('Client Report'!$AG$3="", "X", IF(Expenses!$C933='Client Report'!$AG$3, "X", "")))</f>
        <v/>
      </c>
      <c r="AD933" s="66" t="str">
        <f t="shared" si="163"/>
        <v/>
      </c>
      <c r="AE933" s="25" t="str">
        <f>IF($AD933="", "", COUNTIF($AD$11:$AD$2510, "&lt;"&amp;$AD933)+1+COUNTIF($AD$11:$AD933, $AD933)-1)</f>
        <v/>
      </c>
      <c r="AF933" s="25" t="str">
        <f t="shared" si="164"/>
        <v/>
      </c>
    </row>
    <row r="934" spans="1:32" x14ac:dyDescent="0.25">
      <c r="A934" s="21"/>
      <c r="B934" s="80"/>
      <c r="C934" s="81"/>
      <c r="D934" s="82"/>
      <c r="E934" s="83"/>
      <c r="F934" s="83"/>
      <c r="G934" s="84"/>
      <c r="H934" s="85"/>
      <c r="I934" s="21"/>
      <c r="J934" s="39" t="str">
        <f t="shared" si="154"/>
        <v/>
      </c>
      <c r="K934" s="21"/>
      <c r="O934" s="25" t="str">
        <f t="shared" si="155"/>
        <v/>
      </c>
      <c r="P934" s="25" t="str">
        <f t="shared" si="156"/>
        <v/>
      </c>
      <c r="Q934" s="25" t="str">
        <f t="shared" si="157"/>
        <v/>
      </c>
      <c r="R934" s="25" t="str">
        <f>IF(COUNTIF($Q$11:$Q934, $Q934)&gt;1, "", $Q934)</f>
        <v/>
      </c>
      <c r="S934" s="58" t="str">
        <f t="shared" si="158"/>
        <v/>
      </c>
      <c r="T934" s="61" t="str">
        <f t="shared" si="159"/>
        <v/>
      </c>
      <c r="U934" s="58" t="str">
        <f t="shared" si="160"/>
        <v/>
      </c>
      <c r="W934" s="25" t="str">
        <f>IF(OR($P934="", NOT($U934="")), "", IF(COUNTIF($P$11:$P934, $P934)&gt;1, "", "X"))</f>
        <v/>
      </c>
      <c r="X934" s="25" t="str">
        <f t="shared" si="161"/>
        <v/>
      </c>
      <c r="Z934" s="25" t="str">
        <f t="shared" si="162"/>
        <v/>
      </c>
      <c r="AB934" s="25" t="str">
        <f>IF($B934="", "", IF(AND($B934&gt;='Client Report'!$BA$3, $B934&lt;='Client Report'!$BA$4), "X", ""))</f>
        <v/>
      </c>
      <c r="AC934" s="25" t="str">
        <f>IF($O934="", "", IF('Client Report'!$AG$3="", "X", IF(Expenses!$C934='Client Report'!$AG$3, "X", "")))</f>
        <v/>
      </c>
      <c r="AD934" s="66" t="str">
        <f t="shared" si="163"/>
        <v/>
      </c>
      <c r="AE934" s="25" t="str">
        <f>IF($AD934="", "", COUNTIF($AD$11:$AD$2510, "&lt;"&amp;$AD934)+1+COUNTIF($AD$11:$AD934, $AD934)-1)</f>
        <v/>
      </c>
      <c r="AF934" s="25" t="str">
        <f t="shared" si="164"/>
        <v/>
      </c>
    </row>
    <row r="935" spans="1:32" x14ac:dyDescent="0.25">
      <c r="A935" s="21"/>
      <c r="B935" s="80"/>
      <c r="C935" s="81"/>
      <c r="D935" s="82"/>
      <c r="E935" s="83"/>
      <c r="F935" s="83"/>
      <c r="G935" s="84"/>
      <c r="H935" s="85"/>
      <c r="I935" s="21"/>
      <c r="J935" s="39" t="str">
        <f t="shared" si="154"/>
        <v/>
      </c>
      <c r="K935" s="21"/>
      <c r="O935" s="25" t="str">
        <f t="shared" si="155"/>
        <v/>
      </c>
      <c r="P935" s="25" t="str">
        <f t="shared" si="156"/>
        <v/>
      </c>
      <c r="Q935" s="25" t="str">
        <f t="shared" si="157"/>
        <v/>
      </c>
      <c r="R935" s="25" t="str">
        <f>IF(COUNTIF($Q$11:$Q935, $Q935)&gt;1, "", $Q935)</f>
        <v/>
      </c>
      <c r="S935" s="58" t="str">
        <f t="shared" si="158"/>
        <v/>
      </c>
      <c r="T935" s="61" t="str">
        <f t="shared" si="159"/>
        <v/>
      </c>
      <c r="U935" s="58" t="str">
        <f t="shared" si="160"/>
        <v/>
      </c>
      <c r="W935" s="25" t="str">
        <f>IF(OR($P935="", NOT($U935="")), "", IF(COUNTIF($P$11:$P935, $P935)&gt;1, "", "X"))</f>
        <v/>
      </c>
      <c r="X935" s="25" t="str">
        <f t="shared" si="161"/>
        <v/>
      </c>
      <c r="Z935" s="25" t="str">
        <f t="shared" si="162"/>
        <v/>
      </c>
      <c r="AB935" s="25" t="str">
        <f>IF($B935="", "", IF(AND($B935&gt;='Client Report'!$BA$3, $B935&lt;='Client Report'!$BA$4), "X", ""))</f>
        <v/>
      </c>
      <c r="AC935" s="25" t="str">
        <f>IF($O935="", "", IF('Client Report'!$AG$3="", "X", IF(Expenses!$C935='Client Report'!$AG$3, "X", "")))</f>
        <v/>
      </c>
      <c r="AD935" s="66" t="str">
        <f t="shared" si="163"/>
        <v/>
      </c>
      <c r="AE935" s="25" t="str">
        <f>IF($AD935="", "", COUNTIF($AD$11:$AD$2510, "&lt;"&amp;$AD935)+1+COUNTIF($AD$11:$AD935, $AD935)-1)</f>
        <v/>
      </c>
      <c r="AF935" s="25" t="str">
        <f t="shared" si="164"/>
        <v/>
      </c>
    </row>
    <row r="936" spans="1:32" x14ac:dyDescent="0.25">
      <c r="A936" s="21"/>
      <c r="B936" s="80"/>
      <c r="C936" s="81"/>
      <c r="D936" s="82"/>
      <c r="E936" s="83"/>
      <c r="F936" s="83"/>
      <c r="G936" s="84"/>
      <c r="H936" s="85"/>
      <c r="I936" s="21"/>
      <c r="J936" s="39" t="str">
        <f t="shared" si="154"/>
        <v/>
      </c>
      <c r="K936" s="21"/>
      <c r="O936" s="25" t="str">
        <f t="shared" si="155"/>
        <v/>
      </c>
      <c r="P936" s="25" t="str">
        <f t="shared" si="156"/>
        <v/>
      </c>
      <c r="Q936" s="25" t="str">
        <f t="shared" si="157"/>
        <v/>
      </c>
      <c r="R936" s="25" t="str">
        <f>IF(COUNTIF($Q$11:$Q936, $Q936)&gt;1, "", $Q936)</f>
        <v/>
      </c>
      <c r="S936" s="58" t="str">
        <f t="shared" si="158"/>
        <v/>
      </c>
      <c r="T936" s="61" t="str">
        <f t="shared" si="159"/>
        <v/>
      </c>
      <c r="U936" s="58" t="str">
        <f t="shared" si="160"/>
        <v/>
      </c>
      <c r="W936" s="25" t="str">
        <f>IF(OR($P936="", NOT($U936="")), "", IF(COUNTIF($P$11:$P936, $P936)&gt;1, "", "X"))</f>
        <v/>
      </c>
      <c r="X936" s="25" t="str">
        <f t="shared" si="161"/>
        <v/>
      </c>
      <c r="Z936" s="25" t="str">
        <f t="shared" si="162"/>
        <v/>
      </c>
      <c r="AB936" s="25" t="str">
        <f>IF($B936="", "", IF(AND($B936&gt;='Client Report'!$BA$3, $B936&lt;='Client Report'!$BA$4), "X", ""))</f>
        <v/>
      </c>
      <c r="AC936" s="25" t="str">
        <f>IF($O936="", "", IF('Client Report'!$AG$3="", "X", IF(Expenses!$C936='Client Report'!$AG$3, "X", "")))</f>
        <v/>
      </c>
      <c r="AD936" s="66" t="str">
        <f t="shared" si="163"/>
        <v/>
      </c>
      <c r="AE936" s="25" t="str">
        <f>IF($AD936="", "", COUNTIF($AD$11:$AD$2510, "&lt;"&amp;$AD936)+1+COUNTIF($AD$11:$AD936, $AD936)-1)</f>
        <v/>
      </c>
      <c r="AF936" s="25" t="str">
        <f t="shared" si="164"/>
        <v/>
      </c>
    </row>
    <row r="937" spans="1:32" x14ac:dyDescent="0.25">
      <c r="A937" s="21"/>
      <c r="B937" s="80"/>
      <c r="C937" s="81"/>
      <c r="D937" s="82"/>
      <c r="E937" s="83"/>
      <c r="F937" s="83"/>
      <c r="G937" s="84"/>
      <c r="H937" s="85"/>
      <c r="I937" s="21"/>
      <c r="J937" s="39" t="str">
        <f t="shared" si="154"/>
        <v/>
      </c>
      <c r="K937" s="21"/>
      <c r="O937" s="25" t="str">
        <f t="shared" si="155"/>
        <v/>
      </c>
      <c r="P937" s="25" t="str">
        <f t="shared" si="156"/>
        <v/>
      </c>
      <c r="Q937" s="25" t="str">
        <f t="shared" si="157"/>
        <v/>
      </c>
      <c r="R937" s="25" t="str">
        <f>IF(COUNTIF($Q$11:$Q937, $Q937)&gt;1, "", $Q937)</f>
        <v/>
      </c>
      <c r="S937" s="58" t="str">
        <f t="shared" si="158"/>
        <v/>
      </c>
      <c r="T937" s="61" t="str">
        <f t="shared" si="159"/>
        <v/>
      </c>
      <c r="U937" s="58" t="str">
        <f t="shared" si="160"/>
        <v/>
      </c>
      <c r="W937" s="25" t="str">
        <f>IF(OR($P937="", NOT($U937="")), "", IF(COUNTIF($P$11:$P937, $P937)&gt;1, "", "X"))</f>
        <v/>
      </c>
      <c r="X937" s="25" t="str">
        <f t="shared" si="161"/>
        <v/>
      </c>
      <c r="Z937" s="25" t="str">
        <f t="shared" si="162"/>
        <v/>
      </c>
      <c r="AB937" s="25" t="str">
        <f>IF($B937="", "", IF(AND($B937&gt;='Client Report'!$BA$3, $B937&lt;='Client Report'!$BA$4), "X", ""))</f>
        <v/>
      </c>
      <c r="AC937" s="25" t="str">
        <f>IF($O937="", "", IF('Client Report'!$AG$3="", "X", IF(Expenses!$C937='Client Report'!$AG$3, "X", "")))</f>
        <v/>
      </c>
      <c r="AD937" s="66" t="str">
        <f t="shared" si="163"/>
        <v/>
      </c>
      <c r="AE937" s="25" t="str">
        <f>IF($AD937="", "", COUNTIF($AD$11:$AD$2510, "&lt;"&amp;$AD937)+1+COUNTIF($AD$11:$AD937, $AD937)-1)</f>
        <v/>
      </c>
      <c r="AF937" s="25" t="str">
        <f t="shared" si="164"/>
        <v/>
      </c>
    </row>
    <row r="938" spans="1:32" x14ac:dyDescent="0.25">
      <c r="A938" s="21"/>
      <c r="B938" s="80"/>
      <c r="C938" s="81"/>
      <c r="D938" s="82"/>
      <c r="E938" s="83"/>
      <c r="F938" s="83"/>
      <c r="G938" s="84"/>
      <c r="H938" s="85"/>
      <c r="I938" s="21"/>
      <c r="J938" s="39" t="str">
        <f t="shared" si="154"/>
        <v/>
      </c>
      <c r="K938" s="21"/>
      <c r="O938" s="25" t="str">
        <f t="shared" si="155"/>
        <v/>
      </c>
      <c r="P938" s="25" t="str">
        <f t="shared" si="156"/>
        <v/>
      </c>
      <c r="Q938" s="25" t="str">
        <f t="shared" si="157"/>
        <v/>
      </c>
      <c r="R938" s="25" t="str">
        <f>IF(COUNTIF($Q$11:$Q938, $Q938)&gt;1, "", $Q938)</f>
        <v/>
      </c>
      <c r="S938" s="58" t="str">
        <f t="shared" si="158"/>
        <v/>
      </c>
      <c r="T938" s="61" t="str">
        <f t="shared" si="159"/>
        <v/>
      </c>
      <c r="U938" s="58" t="str">
        <f t="shared" si="160"/>
        <v/>
      </c>
      <c r="W938" s="25" t="str">
        <f>IF(OR($P938="", NOT($U938="")), "", IF(COUNTIF($P$11:$P938, $P938)&gt;1, "", "X"))</f>
        <v/>
      </c>
      <c r="X938" s="25" t="str">
        <f t="shared" si="161"/>
        <v/>
      </c>
      <c r="Z938" s="25" t="str">
        <f t="shared" si="162"/>
        <v/>
      </c>
      <c r="AB938" s="25" t="str">
        <f>IF($B938="", "", IF(AND($B938&gt;='Client Report'!$BA$3, $B938&lt;='Client Report'!$BA$4), "X", ""))</f>
        <v/>
      </c>
      <c r="AC938" s="25" t="str">
        <f>IF($O938="", "", IF('Client Report'!$AG$3="", "X", IF(Expenses!$C938='Client Report'!$AG$3, "X", "")))</f>
        <v/>
      </c>
      <c r="AD938" s="66" t="str">
        <f t="shared" si="163"/>
        <v/>
      </c>
      <c r="AE938" s="25" t="str">
        <f>IF($AD938="", "", COUNTIF($AD$11:$AD$2510, "&lt;"&amp;$AD938)+1+COUNTIF($AD$11:$AD938, $AD938)-1)</f>
        <v/>
      </c>
      <c r="AF938" s="25" t="str">
        <f t="shared" si="164"/>
        <v/>
      </c>
    </row>
    <row r="939" spans="1:32" x14ac:dyDescent="0.25">
      <c r="A939" s="21"/>
      <c r="B939" s="80"/>
      <c r="C939" s="81"/>
      <c r="D939" s="82"/>
      <c r="E939" s="83"/>
      <c r="F939" s="83"/>
      <c r="G939" s="84"/>
      <c r="H939" s="85"/>
      <c r="I939" s="21"/>
      <c r="J939" s="39" t="str">
        <f t="shared" si="154"/>
        <v/>
      </c>
      <c r="K939" s="21"/>
      <c r="O939" s="25" t="str">
        <f t="shared" si="155"/>
        <v/>
      </c>
      <c r="P939" s="25" t="str">
        <f t="shared" si="156"/>
        <v/>
      </c>
      <c r="Q939" s="25" t="str">
        <f t="shared" si="157"/>
        <v/>
      </c>
      <c r="R939" s="25" t="str">
        <f>IF(COUNTIF($Q$11:$Q939, $Q939)&gt;1, "", $Q939)</f>
        <v/>
      </c>
      <c r="S939" s="58" t="str">
        <f t="shared" si="158"/>
        <v/>
      </c>
      <c r="T939" s="61" t="str">
        <f t="shared" si="159"/>
        <v/>
      </c>
      <c r="U939" s="58" t="str">
        <f t="shared" si="160"/>
        <v/>
      </c>
      <c r="W939" s="25" t="str">
        <f>IF(OR($P939="", NOT($U939="")), "", IF(COUNTIF($P$11:$P939, $P939)&gt;1, "", "X"))</f>
        <v/>
      </c>
      <c r="X939" s="25" t="str">
        <f t="shared" si="161"/>
        <v/>
      </c>
      <c r="Z939" s="25" t="str">
        <f t="shared" si="162"/>
        <v/>
      </c>
      <c r="AB939" s="25" t="str">
        <f>IF($B939="", "", IF(AND($B939&gt;='Client Report'!$BA$3, $B939&lt;='Client Report'!$BA$4), "X", ""))</f>
        <v/>
      </c>
      <c r="AC939" s="25" t="str">
        <f>IF($O939="", "", IF('Client Report'!$AG$3="", "X", IF(Expenses!$C939='Client Report'!$AG$3, "X", "")))</f>
        <v/>
      </c>
      <c r="AD939" s="66" t="str">
        <f t="shared" si="163"/>
        <v/>
      </c>
      <c r="AE939" s="25" t="str">
        <f>IF($AD939="", "", COUNTIF($AD$11:$AD$2510, "&lt;"&amp;$AD939)+1+COUNTIF($AD$11:$AD939, $AD939)-1)</f>
        <v/>
      </c>
      <c r="AF939" s="25" t="str">
        <f t="shared" si="164"/>
        <v/>
      </c>
    </row>
    <row r="940" spans="1:32" x14ac:dyDescent="0.25">
      <c r="A940" s="21"/>
      <c r="B940" s="80"/>
      <c r="C940" s="81"/>
      <c r="D940" s="82"/>
      <c r="E940" s="83"/>
      <c r="F940" s="83"/>
      <c r="G940" s="84"/>
      <c r="H940" s="85"/>
      <c r="I940" s="21"/>
      <c r="J940" s="39" t="str">
        <f t="shared" si="154"/>
        <v/>
      </c>
      <c r="K940" s="21"/>
      <c r="O940" s="25" t="str">
        <f t="shared" si="155"/>
        <v/>
      </c>
      <c r="P940" s="25" t="str">
        <f t="shared" si="156"/>
        <v/>
      </c>
      <c r="Q940" s="25" t="str">
        <f t="shared" si="157"/>
        <v/>
      </c>
      <c r="R940" s="25" t="str">
        <f>IF(COUNTIF($Q$11:$Q940, $Q940)&gt;1, "", $Q940)</f>
        <v/>
      </c>
      <c r="S940" s="58" t="str">
        <f t="shared" si="158"/>
        <v/>
      </c>
      <c r="T940" s="61" t="str">
        <f t="shared" si="159"/>
        <v/>
      </c>
      <c r="U940" s="58" t="str">
        <f t="shared" si="160"/>
        <v/>
      </c>
      <c r="W940" s="25" t="str">
        <f>IF(OR($P940="", NOT($U940="")), "", IF(COUNTIF($P$11:$P940, $P940)&gt;1, "", "X"))</f>
        <v/>
      </c>
      <c r="X940" s="25" t="str">
        <f t="shared" si="161"/>
        <v/>
      </c>
      <c r="Z940" s="25" t="str">
        <f t="shared" si="162"/>
        <v/>
      </c>
      <c r="AB940" s="25" t="str">
        <f>IF($B940="", "", IF(AND($B940&gt;='Client Report'!$BA$3, $B940&lt;='Client Report'!$BA$4), "X", ""))</f>
        <v/>
      </c>
      <c r="AC940" s="25" t="str">
        <f>IF($O940="", "", IF('Client Report'!$AG$3="", "X", IF(Expenses!$C940='Client Report'!$AG$3, "X", "")))</f>
        <v/>
      </c>
      <c r="AD940" s="66" t="str">
        <f t="shared" si="163"/>
        <v/>
      </c>
      <c r="AE940" s="25" t="str">
        <f>IF($AD940="", "", COUNTIF($AD$11:$AD$2510, "&lt;"&amp;$AD940)+1+COUNTIF($AD$11:$AD940, $AD940)-1)</f>
        <v/>
      </c>
      <c r="AF940" s="25" t="str">
        <f t="shared" si="164"/>
        <v/>
      </c>
    </row>
    <row r="941" spans="1:32" x14ac:dyDescent="0.25">
      <c r="A941" s="21"/>
      <c r="B941" s="80"/>
      <c r="C941" s="81"/>
      <c r="D941" s="82"/>
      <c r="E941" s="83"/>
      <c r="F941" s="83"/>
      <c r="G941" s="84"/>
      <c r="H941" s="85"/>
      <c r="I941" s="21"/>
      <c r="J941" s="39" t="str">
        <f t="shared" si="154"/>
        <v/>
      </c>
      <c r="K941" s="21"/>
      <c r="O941" s="25" t="str">
        <f t="shared" si="155"/>
        <v/>
      </c>
      <c r="P941" s="25" t="str">
        <f t="shared" si="156"/>
        <v/>
      </c>
      <c r="Q941" s="25" t="str">
        <f t="shared" si="157"/>
        <v/>
      </c>
      <c r="R941" s="25" t="str">
        <f>IF(COUNTIF($Q$11:$Q941, $Q941)&gt;1, "", $Q941)</f>
        <v/>
      </c>
      <c r="S941" s="58" t="str">
        <f t="shared" si="158"/>
        <v/>
      </c>
      <c r="T941" s="61" t="str">
        <f t="shared" si="159"/>
        <v/>
      </c>
      <c r="U941" s="58" t="str">
        <f t="shared" si="160"/>
        <v/>
      </c>
      <c r="W941" s="25" t="str">
        <f>IF(OR($P941="", NOT($U941="")), "", IF(COUNTIF($P$11:$P941, $P941)&gt;1, "", "X"))</f>
        <v/>
      </c>
      <c r="X941" s="25" t="str">
        <f t="shared" si="161"/>
        <v/>
      </c>
      <c r="Z941" s="25" t="str">
        <f t="shared" si="162"/>
        <v/>
      </c>
      <c r="AB941" s="25" t="str">
        <f>IF($B941="", "", IF(AND($B941&gt;='Client Report'!$BA$3, $B941&lt;='Client Report'!$BA$4), "X", ""))</f>
        <v/>
      </c>
      <c r="AC941" s="25" t="str">
        <f>IF($O941="", "", IF('Client Report'!$AG$3="", "X", IF(Expenses!$C941='Client Report'!$AG$3, "X", "")))</f>
        <v/>
      </c>
      <c r="AD941" s="66" t="str">
        <f t="shared" si="163"/>
        <v/>
      </c>
      <c r="AE941" s="25" t="str">
        <f>IF($AD941="", "", COUNTIF($AD$11:$AD$2510, "&lt;"&amp;$AD941)+1+COUNTIF($AD$11:$AD941, $AD941)-1)</f>
        <v/>
      </c>
      <c r="AF941" s="25" t="str">
        <f t="shared" si="164"/>
        <v/>
      </c>
    </row>
    <row r="942" spans="1:32" x14ac:dyDescent="0.25">
      <c r="A942" s="21"/>
      <c r="B942" s="80"/>
      <c r="C942" s="81"/>
      <c r="D942" s="82"/>
      <c r="E942" s="83"/>
      <c r="F942" s="83"/>
      <c r="G942" s="84"/>
      <c r="H942" s="85"/>
      <c r="I942" s="21"/>
      <c r="J942" s="39" t="str">
        <f t="shared" si="154"/>
        <v/>
      </c>
      <c r="K942" s="21"/>
      <c r="O942" s="25" t="str">
        <f t="shared" si="155"/>
        <v/>
      </c>
      <c r="P942" s="25" t="str">
        <f t="shared" si="156"/>
        <v/>
      </c>
      <c r="Q942" s="25" t="str">
        <f t="shared" si="157"/>
        <v/>
      </c>
      <c r="R942" s="25" t="str">
        <f>IF(COUNTIF($Q$11:$Q942, $Q942)&gt;1, "", $Q942)</f>
        <v/>
      </c>
      <c r="S942" s="58" t="str">
        <f t="shared" si="158"/>
        <v/>
      </c>
      <c r="T942" s="61" t="str">
        <f t="shared" si="159"/>
        <v/>
      </c>
      <c r="U942" s="58" t="str">
        <f t="shared" si="160"/>
        <v/>
      </c>
      <c r="W942" s="25" t="str">
        <f>IF(OR($P942="", NOT($U942="")), "", IF(COUNTIF($P$11:$P942, $P942)&gt;1, "", "X"))</f>
        <v/>
      </c>
      <c r="X942" s="25" t="str">
        <f t="shared" si="161"/>
        <v/>
      </c>
      <c r="Z942" s="25" t="str">
        <f t="shared" si="162"/>
        <v/>
      </c>
      <c r="AB942" s="25" t="str">
        <f>IF($B942="", "", IF(AND($B942&gt;='Client Report'!$BA$3, $B942&lt;='Client Report'!$BA$4), "X", ""))</f>
        <v/>
      </c>
      <c r="AC942" s="25" t="str">
        <f>IF($O942="", "", IF('Client Report'!$AG$3="", "X", IF(Expenses!$C942='Client Report'!$AG$3, "X", "")))</f>
        <v/>
      </c>
      <c r="AD942" s="66" t="str">
        <f t="shared" si="163"/>
        <v/>
      </c>
      <c r="AE942" s="25" t="str">
        <f>IF($AD942="", "", COUNTIF($AD$11:$AD$2510, "&lt;"&amp;$AD942)+1+COUNTIF($AD$11:$AD942, $AD942)-1)</f>
        <v/>
      </c>
      <c r="AF942" s="25" t="str">
        <f t="shared" si="164"/>
        <v/>
      </c>
    </row>
    <row r="943" spans="1:32" x14ac:dyDescent="0.25">
      <c r="A943" s="21"/>
      <c r="B943" s="80"/>
      <c r="C943" s="81"/>
      <c r="D943" s="82"/>
      <c r="E943" s="83"/>
      <c r="F943" s="83"/>
      <c r="G943" s="84"/>
      <c r="H943" s="85"/>
      <c r="I943" s="21"/>
      <c r="J943" s="39" t="str">
        <f t="shared" si="154"/>
        <v/>
      </c>
      <c r="K943" s="21"/>
      <c r="O943" s="25" t="str">
        <f t="shared" si="155"/>
        <v/>
      </c>
      <c r="P943" s="25" t="str">
        <f t="shared" si="156"/>
        <v/>
      </c>
      <c r="Q943" s="25" t="str">
        <f t="shared" si="157"/>
        <v/>
      </c>
      <c r="R943" s="25" t="str">
        <f>IF(COUNTIF($Q$11:$Q943, $Q943)&gt;1, "", $Q943)</f>
        <v/>
      </c>
      <c r="S943" s="58" t="str">
        <f t="shared" si="158"/>
        <v/>
      </c>
      <c r="T943" s="61" t="str">
        <f t="shared" si="159"/>
        <v/>
      </c>
      <c r="U943" s="58" t="str">
        <f t="shared" si="160"/>
        <v/>
      </c>
      <c r="W943" s="25" t="str">
        <f>IF(OR($P943="", NOT($U943="")), "", IF(COUNTIF($P$11:$P943, $P943)&gt;1, "", "X"))</f>
        <v/>
      </c>
      <c r="X943" s="25" t="str">
        <f t="shared" si="161"/>
        <v/>
      </c>
      <c r="Z943" s="25" t="str">
        <f t="shared" si="162"/>
        <v/>
      </c>
      <c r="AB943" s="25" t="str">
        <f>IF($B943="", "", IF(AND($B943&gt;='Client Report'!$BA$3, $B943&lt;='Client Report'!$BA$4), "X", ""))</f>
        <v/>
      </c>
      <c r="AC943" s="25" t="str">
        <f>IF($O943="", "", IF('Client Report'!$AG$3="", "X", IF(Expenses!$C943='Client Report'!$AG$3, "X", "")))</f>
        <v/>
      </c>
      <c r="AD943" s="66" t="str">
        <f t="shared" si="163"/>
        <v/>
      </c>
      <c r="AE943" s="25" t="str">
        <f>IF($AD943="", "", COUNTIF($AD$11:$AD$2510, "&lt;"&amp;$AD943)+1+COUNTIF($AD$11:$AD943, $AD943)-1)</f>
        <v/>
      </c>
      <c r="AF943" s="25" t="str">
        <f t="shared" si="164"/>
        <v/>
      </c>
    </row>
    <row r="944" spans="1:32" x14ac:dyDescent="0.25">
      <c r="A944" s="21"/>
      <c r="B944" s="80"/>
      <c r="C944" s="81"/>
      <c r="D944" s="82"/>
      <c r="E944" s="83"/>
      <c r="F944" s="83"/>
      <c r="G944" s="84"/>
      <c r="H944" s="85"/>
      <c r="I944" s="21"/>
      <c r="J944" s="39" t="str">
        <f t="shared" si="154"/>
        <v/>
      </c>
      <c r="K944" s="21"/>
      <c r="O944" s="25" t="str">
        <f t="shared" si="155"/>
        <v/>
      </c>
      <c r="P944" s="25" t="str">
        <f t="shared" si="156"/>
        <v/>
      </c>
      <c r="Q944" s="25" t="str">
        <f t="shared" si="157"/>
        <v/>
      </c>
      <c r="R944" s="25" t="str">
        <f>IF(COUNTIF($Q$11:$Q944, $Q944)&gt;1, "", $Q944)</f>
        <v/>
      </c>
      <c r="S944" s="58" t="str">
        <f t="shared" si="158"/>
        <v/>
      </c>
      <c r="T944" s="61" t="str">
        <f t="shared" si="159"/>
        <v/>
      </c>
      <c r="U944" s="58" t="str">
        <f t="shared" si="160"/>
        <v/>
      </c>
      <c r="W944" s="25" t="str">
        <f>IF(OR($P944="", NOT($U944="")), "", IF(COUNTIF($P$11:$P944, $P944)&gt;1, "", "X"))</f>
        <v/>
      </c>
      <c r="X944" s="25" t="str">
        <f t="shared" si="161"/>
        <v/>
      </c>
      <c r="Z944" s="25" t="str">
        <f t="shared" si="162"/>
        <v/>
      </c>
      <c r="AB944" s="25" t="str">
        <f>IF($B944="", "", IF(AND($B944&gt;='Client Report'!$BA$3, $B944&lt;='Client Report'!$BA$4), "X", ""))</f>
        <v/>
      </c>
      <c r="AC944" s="25" t="str">
        <f>IF($O944="", "", IF('Client Report'!$AG$3="", "X", IF(Expenses!$C944='Client Report'!$AG$3, "X", "")))</f>
        <v/>
      </c>
      <c r="AD944" s="66" t="str">
        <f t="shared" si="163"/>
        <v/>
      </c>
      <c r="AE944" s="25" t="str">
        <f>IF($AD944="", "", COUNTIF($AD$11:$AD$2510, "&lt;"&amp;$AD944)+1+COUNTIF($AD$11:$AD944, $AD944)-1)</f>
        <v/>
      </c>
      <c r="AF944" s="25" t="str">
        <f t="shared" si="164"/>
        <v/>
      </c>
    </row>
    <row r="945" spans="1:32" x14ac:dyDescent="0.25">
      <c r="A945" s="21"/>
      <c r="B945" s="80"/>
      <c r="C945" s="81"/>
      <c r="D945" s="82"/>
      <c r="E945" s="83"/>
      <c r="F945" s="83"/>
      <c r="G945" s="84"/>
      <c r="H945" s="85"/>
      <c r="I945" s="21"/>
      <c r="J945" s="39" t="str">
        <f t="shared" si="154"/>
        <v/>
      </c>
      <c r="K945" s="21"/>
      <c r="O945" s="25" t="str">
        <f t="shared" si="155"/>
        <v/>
      </c>
      <c r="P945" s="25" t="str">
        <f t="shared" si="156"/>
        <v/>
      </c>
      <c r="Q945" s="25" t="str">
        <f t="shared" si="157"/>
        <v/>
      </c>
      <c r="R945" s="25" t="str">
        <f>IF(COUNTIF($Q$11:$Q945, $Q945)&gt;1, "", $Q945)</f>
        <v/>
      </c>
      <c r="S945" s="58" t="str">
        <f t="shared" si="158"/>
        <v/>
      </c>
      <c r="T945" s="61" t="str">
        <f t="shared" si="159"/>
        <v/>
      </c>
      <c r="U945" s="58" t="str">
        <f t="shared" si="160"/>
        <v/>
      </c>
      <c r="W945" s="25" t="str">
        <f>IF(OR($P945="", NOT($U945="")), "", IF(COUNTIF($P$11:$P945, $P945)&gt;1, "", "X"))</f>
        <v/>
      </c>
      <c r="X945" s="25" t="str">
        <f t="shared" si="161"/>
        <v/>
      </c>
      <c r="Z945" s="25" t="str">
        <f t="shared" si="162"/>
        <v/>
      </c>
      <c r="AB945" s="25" t="str">
        <f>IF($B945="", "", IF(AND($B945&gt;='Client Report'!$BA$3, $B945&lt;='Client Report'!$BA$4), "X", ""))</f>
        <v/>
      </c>
      <c r="AC945" s="25" t="str">
        <f>IF($O945="", "", IF('Client Report'!$AG$3="", "X", IF(Expenses!$C945='Client Report'!$AG$3, "X", "")))</f>
        <v/>
      </c>
      <c r="AD945" s="66" t="str">
        <f t="shared" si="163"/>
        <v/>
      </c>
      <c r="AE945" s="25" t="str">
        <f>IF($AD945="", "", COUNTIF($AD$11:$AD$2510, "&lt;"&amp;$AD945)+1+COUNTIF($AD$11:$AD945, $AD945)-1)</f>
        <v/>
      </c>
      <c r="AF945" s="25" t="str">
        <f t="shared" si="164"/>
        <v/>
      </c>
    </row>
    <row r="946" spans="1:32" x14ac:dyDescent="0.25">
      <c r="A946" s="21"/>
      <c r="B946" s="80"/>
      <c r="C946" s="81"/>
      <c r="D946" s="82"/>
      <c r="E946" s="83"/>
      <c r="F946" s="83"/>
      <c r="G946" s="84"/>
      <c r="H946" s="85"/>
      <c r="I946" s="21"/>
      <c r="J946" s="39" t="str">
        <f t="shared" si="154"/>
        <v/>
      </c>
      <c r="K946" s="21"/>
      <c r="O946" s="25" t="str">
        <f t="shared" si="155"/>
        <v/>
      </c>
      <c r="P946" s="25" t="str">
        <f t="shared" si="156"/>
        <v/>
      </c>
      <c r="Q946" s="25" t="str">
        <f t="shared" si="157"/>
        <v/>
      </c>
      <c r="R946" s="25" t="str">
        <f>IF(COUNTIF($Q$11:$Q946, $Q946)&gt;1, "", $Q946)</f>
        <v/>
      </c>
      <c r="S946" s="58" t="str">
        <f t="shared" si="158"/>
        <v/>
      </c>
      <c r="T946" s="61" t="str">
        <f t="shared" si="159"/>
        <v/>
      </c>
      <c r="U946" s="58" t="str">
        <f t="shared" si="160"/>
        <v/>
      </c>
      <c r="W946" s="25" t="str">
        <f>IF(OR($P946="", NOT($U946="")), "", IF(COUNTIF($P$11:$P946, $P946)&gt;1, "", "X"))</f>
        <v/>
      </c>
      <c r="X946" s="25" t="str">
        <f t="shared" si="161"/>
        <v/>
      </c>
      <c r="Z946" s="25" t="str">
        <f t="shared" si="162"/>
        <v/>
      </c>
      <c r="AB946" s="25" t="str">
        <f>IF($B946="", "", IF(AND($B946&gt;='Client Report'!$BA$3, $B946&lt;='Client Report'!$BA$4), "X", ""))</f>
        <v/>
      </c>
      <c r="AC946" s="25" t="str">
        <f>IF($O946="", "", IF('Client Report'!$AG$3="", "X", IF(Expenses!$C946='Client Report'!$AG$3, "X", "")))</f>
        <v/>
      </c>
      <c r="AD946" s="66" t="str">
        <f t="shared" si="163"/>
        <v/>
      </c>
      <c r="AE946" s="25" t="str">
        <f>IF($AD946="", "", COUNTIF($AD$11:$AD$2510, "&lt;"&amp;$AD946)+1+COUNTIF($AD$11:$AD946, $AD946)-1)</f>
        <v/>
      </c>
      <c r="AF946" s="25" t="str">
        <f t="shared" si="164"/>
        <v/>
      </c>
    </row>
    <row r="947" spans="1:32" x14ac:dyDescent="0.25">
      <c r="A947" s="21"/>
      <c r="B947" s="80"/>
      <c r="C947" s="81"/>
      <c r="D947" s="82"/>
      <c r="E947" s="83"/>
      <c r="F947" s="83"/>
      <c r="G947" s="84"/>
      <c r="H947" s="85"/>
      <c r="I947" s="21"/>
      <c r="J947" s="39" t="str">
        <f t="shared" si="154"/>
        <v/>
      </c>
      <c r="K947" s="21"/>
      <c r="O947" s="25" t="str">
        <f t="shared" si="155"/>
        <v/>
      </c>
      <c r="P947" s="25" t="str">
        <f t="shared" si="156"/>
        <v/>
      </c>
      <c r="Q947" s="25" t="str">
        <f t="shared" si="157"/>
        <v/>
      </c>
      <c r="R947" s="25" t="str">
        <f>IF(COUNTIF($Q$11:$Q947, $Q947)&gt;1, "", $Q947)</f>
        <v/>
      </c>
      <c r="S947" s="58" t="str">
        <f t="shared" si="158"/>
        <v/>
      </c>
      <c r="T947" s="61" t="str">
        <f t="shared" si="159"/>
        <v/>
      </c>
      <c r="U947" s="58" t="str">
        <f t="shared" si="160"/>
        <v/>
      </c>
      <c r="W947" s="25" t="str">
        <f>IF(OR($P947="", NOT($U947="")), "", IF(COUNTIF($P$11:$P947, $P947)&gt;1, "", "X"))</f>
        <v/>
      </c>
      <c r="X947" s="25" t="str">
        <f t="shared" si="161"/>
        <v/>
      </c>
      <c r="Z947" s="25" t="str">
        <f t="shared" si="162"/>
        <v/>
      </c>
      <c r="AB947" s="25" t="str">
        <f>IF($B947="", "", IF(AND($B947&gt;='Client Report'!$BA$3, $B947&lt;='Client Report'!$BA$4), "X", ""))</f>
        <v/>
      </c>
      <c r="AC947" s="25" t="str">
        <f>IF($O947="", "", IF('Client Report'!$AG$3="", "X", IF(Expenses!$C947='Client Report'!$AG$3, "X", "")))</f>
        <v/>
      </c>
      <c r="AD947" s="66" t="str">
        <f t="shared" si="163"/>
        <v/>
      </c>
      <c r="AE947" s="25" t="str">
        <f>IF($AD947="", "", COUNTIF($AD$11:$AD$2510, "&lt;"&amp;$AD947)+1+COUNTIF($AD$11:$AD947, $AD947)-1)</f>
        <v/>
      </c>
      <c r="AF947" s="25" t="str">
        <f t="shared" si="164"/>
        <v/>
      </c>
    </row>
    <row r="948" spans="1:32" x14ac:dyDescent="0.25">
      <c r="A948" s="21"/>
      <c r="B948" s="80"/>
      <c r="C948" s="81"/>
      <c r="D948" s="82"/>
      <c r="E948" s="83"/>
      <c r="F948" s="83"/>
      <c r="G948" s="84"/>
      <c r="H948" s="85"/>
      <c r="I948" s="21"/>
      <c r="J948" s="39" t="str">
        <f t="shared" si="154"/>
        <v/>
      </c>
      <c r="K948" s="21"/>
      <c r="O948" s="25" t="str">
        <f t="shared" si="155"/>
        <v/>
      </c>
      <c r="P948" s="25" t="str">
        <f t="shared" si="156"/>
        <v/>
      </c>
      <c r="Q948" s="25" t="str">
        <f t="shared" si="157"/>
        <v/>
      </c>
      <c r="R948" s="25" t="str">
        <f>IF(COUNTIF($Q$11:$Q948, $Q948)&gt;1, "", $Q948)</f>
        <v/>
      </c>
      <c r="S948" s="58" t="str">
        <f t="shared" si="158"/>
        <v/>
      </c>
      <c r="T948" s="61" t="str">
        <f t="shared" si="159"/>
        <v/>
      </c>
      <c r="U948" s="58" t="str">
        <f t="shared" si="160"/>
        <v/>
      </c>
      <c r="W948" s="25" t="str">
        <f>IF(OR($P948="", NOT($U948="")), "", IF(COUNTIF($P$11:$P948, $P948)&gt;1, "", "X"))</f>
        <v/>
      </c>
      <c r="X948" s="25" t="str">
        <f t="shared" si="161"/>
        <v/>
      </c>
      <c r="Z948" s="25" t="str">
        <f t="shared" si="162"/>
        <v/>
      </c>
      <c r="AB948" s="25" t="str">
        <f>IF($B948="", "", IF(AND($B948&gt;='Client Report'!$BA$3, $B948&lt;='Client Report'!$BA$4), "X", ""))</f>
        <v/>
      </c>
      <c r="AC948" s="25" t="str">
        <f>IF($O948="", "", IF('Client Report'!$AG$3="", "X", IF(Expenses!$C948='Client Report'!$AG$3, "X", "")))</f>
        <v/>
      </c>
      <c r="AD948" s="66" t="str">
        <f t="shared" si="163"/>
        <v/>
      </c>
      <c r="AE948" s="25" t="str">
        <f>IF($AD948="", "", COUNTIF($AD$11:$AD$2510, "&lt;"&amp;$AD948)+1+COUNTIF($AD$11:$AD948, $AD948)-1)</f>
        <v/>
      </c>
      <c r="AF948" s="25" t="str">
        <f t="shared" si="164"/>
        <v/>
      </c>
    </row>
    <row r="949" spans="1:32" x14ac:dyDescent="0.25">
      <c r="A949" s="21"/>
      <c r="B949" s="80"/>
      <c r="C949" s="81"/>
      <c r="D949" s="82"/>
      <c r="E949" s="83"/>
      <c r="F949" s="83"/>
      <c r="G949" s="84"/>
      <c r="H949" s="85"/>
      <c r="I949" s="21"/>
      <c r="J949" s="39" t="str">
        <f t="shared" si="154"/>
        <v/>
      </c>
      <c r="K949" s="21"/>
      <c r="O949" s="25" t="str">
        <f t="shared" si="155"/>
        <v/>
      </c>
      <c r="P949" s="25" t="str">
        <f t="shared" si="156"/>
        <v/>
      </c>
      <c r="Q949" s="25" t="str">
        <f t="shared" si="157"/>
        <v/>
      </c>
      <c r="R949" s="25" t="str">
        <f>IF(COUNTIF($Q$11:$Q949, $Q949)&gt;1, "", $Q949)</f>
        <v/>
      </c>
      <c r="S949" s="58" t="str">
        <f t="shared" si="158"/>
        <v/>
      </c>
      <c r="T949" s="61" t="str">
        <f t="shared" si="159"/>
        <v/>
      </c>
      <c r="U949" s="58" t="str">
        <f t="shared" si="160"/>
        <v/>
      </c>
      <c r="W949" s="25" t="str">
        <f>IF(OR($P949="", NOT($U949="")), "", IF(COUNTIF($P$11:$P949, $P949)&gt;1, "", "X"))</f>
        <v/>
      </c>
      <c r="X949" s="25" t="str">
        <f t="shared" si="161"/>
        <v/>
      </c>
      <c r="Z949" s="25" t="str">
        <f t="shared" si="162"/>
        <v/>
      </c>
      <c r="AB949" s="25" t="str">
        <f>IF($B949="", "", IF(AND($B949&gt;='Client Report'!$BA$3, $B949&lt;='Client Report'!$BA$4), "X", ""))</f>
        <v/>
      </c>
      <c r="AC949" s="25" t="str">
        <f>IF($O949="", "", IF('Client Report'!$AG$3="", "X", IF(Expenses!$C949='Client Report'!$AG$3, "X", "")))</f>
        <v/>
      </c>
      <c r="AD949" s="66" t="str">
        <f t="shared" si="163"/>
        <v/>
      </c>
      <c r="AE949" s="25" t="str">
        <f>IF($AD949="", "", COUNTIF($AD$11:$AD$2510, "&lt;"&amp;$AD949)+1+COUNTIF($AD$11:$AD949, $AD949)-1)</f>
        <v/>
      </c>
      <c r="AF949" s="25" t="str">
        <f t="shared" si="164"/>
        <v/>
      </c>
    </row>
    <row r="950" spans="1:32" x14ac:dyDescent="0.25">
      <c r="A950" s="21"/>
      <c r="B950" s="80"/>
      <c r="C950" s="81"/>
      <c r="D950" s="82"/>
      <c r="E950" s="83"/>
      <c r="F950" s="83"/>
      <c r="G950" s="84"/>
      <c r="H950" s="85"/>
      <c r="I950" s="21"/>
      <c r="J950" s="39" t="str">
        <f t="shared" si="154"/>
        <v/>
      </c>
      <c r="K950" s="21"/>
      <c r="O950" s="25" t="str">
        <f t="shared" si="155"/>
        <v/>
      </c>
      <c r="P950" s="25" t="str">
        <f t="shared" si="156"/>
        <v/>
      </c>
      <c r="Q950" s="25" t="str">
        <f t="shared" si="157"/>
        <v/>
      </c>
      <c r="R950" s="25" t="str">
        <f>IF(COUNTIF($Q$11:$Q950, $Q950)&gt;1, "", $Q950)</f>
        <v/>
      </c>
      <c r="S950" s="58" t="str">
        <f t="shared" si="158"/>
        <v/>
      </c>
      <c r="T950" s="61" t="str">
        <f t="shared" si="159"/>
        <v/>
      </c>
      <c r="U950" s="58" t="str">
        <f t="shared" si="160"/>
        <v/>
      </c>
      <c r="W950" s="25" t="str">
        <f>IF(OR($P950="", NOT($U950="")), "", IF(COUNTIF($P$11:$P950, $P950)&gt;1, "", "X"))</f>
        <v/>
      </c>
      <c r="X950" s="25" t="str">
        <f t="shared" si="161"/>
        <v/>
      </c>
      <c r="Z950" s="25" t="str">
        <f t="shared" si="162"/>
        <v/>
      </c>
      <c r="AB950" s="25" t="str">
        <f>IF($B950="", "", IF(AND($B950&gt;='Client Report'!$BA$3, $B950&lt;='Client Report'!$BA$4), "X", ""))</f>
        <v/>
      </c>
      <c r="AC950" s="25" t="str">
        <f>IF($O950="", "", IF('Client Report'!$AG$3="", "X", IF(Expenses!$C950='Client Report'!$AG$3, "X", "")))</f>
        <v/>
      </c>
      <c r="AD950" s="66" t="str">
        <f t="shared" si="163"/>
        <v/>
      </c>
      <c r="AE950" s="25" t="str">
        <f>IF($AD950="", "", COUNTIF($AD$11:$AD$2510, "&lt;"&amp;$AD950)+1+COUNTIF($AD$11:$AD950, $AD950)-1)</f>
        <v/>
      </c>
      <c r="AF950" s="25" t="str">
        <f t="shared" si="164"/>
        <v/>
      </c>
    </row>
    <row r="951" spans="1:32" x14ac:dyDescent="0.25">
      <c r="A951" s="21"/>
      <c r="B951" s="80"/>
      <c r="C951" s="81"/>
      <c r="D951" s="82"/>
      <c r="E951" s="83"/>
      <c r="F951" s="83"/>
      <c r="G951" s="84"/>
      <c r="H951" s="85"/>
      <c r="I951" s="21"/>
      <c r="J951" s="39" t="str">
        <f t="shared" si="154"/>
        <v/>
      </c>
      <c r="K951" s="21"/>
      <c r="O951" s="25" t="str">
        <f t="shared" si="155"/>
        <v/>
      </c>
      <c r="P951" s="25" t="str">
        <f t="shared" si="156"/>
        <v/>
      </c>
      <c r="Q951" s="25" t="str">
        <f t="shared" si="157"/>
        <v/>
      </c>
      <c r="R951" s="25" t="str">
        <f>IF(COUNTIF($Q$11:$Q951, $Q951)&gt;1, "", $Q951)</f>
        <v/>
      </c>
      <c r="S951" s="58" t="str">
        <f t="shared" si="158"/>
        <v/>
      </c>
      <c r="T951" s="61" t="str">
        <f t="shared" si="159"/>
        <v/>
      </c>
      <c r="U951" s="58" t="str">
        <f t="shared" si="160"/>
        <v/>
      </c>
      <c r="W951" s="25" t="str">
        <f>IF(OR($P951="", NOT($U951="")), "", IF(COUNTIF($P$11:$P951, $P951)&gt;1, "", "X"))</f>
        <v/>
      </c>
      <c r="X951" s="25" t="str">
        <f t="shared" si="161"/>
        <v/>
      </c>
      <c r="Z951" s="25" t="str">
        <f t="shared" si="162"/>
        <v/>
      </c>
      <c r="AB951" s="25" t="str">
        <f>IF($B951="", "", IF(AND($B951&gt;='Client Report'!$BA$3, $B951&lt;='Client Report'!$BA$4), "X", ""))</f>
        <v/>
      </c>
      <c r="AC951" s="25" t="str">
        <f>IF($O951="", "", IF('Client Report'!$AG$3="", "X", IF(Expenses!$C951='Client Report'!$AG$3, "X", "")))</f>
        <v/>
      </c>
      <c r="AD951" s="66" t="str">
        <f t="shared" si="163"/>
        <v/>
      </c>
      <c r="AE951" s="25" t="str">
        <f>IF($AD951="", "", COUNTIF($AD$11:$AD$2510, "&lt;"&amp;$AD951)+1+COUNTIF($AD$11:$AD951, $AD951)-1)</f>
        <v/>
      </c>
      <c r="AF951" s="25" t="str">
        <f t="shared" si="164"/>
        <v/>
      </c>
    </row>
    <row r="952" spans="1:32" x14ac:dyDescent="0.25">
      <c r="A952" s="21"/>
      <c r="B952" s="80"/>
      <c r="C952" s="81"/>
      <c r="D952" s="82"/>
      <c r="E952" s="83"/>
      <c r="F952" s="83"/>
      <c r="G952" s="84"/>
      <c r="H952" s="85"/>
      <c r="I952" s="21"/>
      <c r="J952" s="39" t="str">
        <f t="shared" si="154"/>
        <v/>
      </c>
      <c r="K952" s="21"/>
      <c r="O952" s="25" t="str">
        <f t="shared" si="155"/>
        <v/>
      </c>
      <c r="P952" s="25" t="str">
        <f t="shared" si="156"/>
        <v/>
      </c>
      <c r="Q952" s="25" t="str">
        <f t="shared" si="157"/>
        <v/>
      </c>
      <c r="R952" s="25" t="str">
        <f>IF(COUNTIF($Q$11:$Q952, $Q952)&gt;1, "", $Q952)</f>
        <v/>
      </c>
      <c r="S952" s="58" t="str">
        <f t="shared" si="158"/>
        <v/>
      </c>
      <c r="T952" s="61" t="str">
        <f t="shared" si="159"/>
        <v/>
      </c>
      <c r="U952" s="58" t="str">
        <f t="shared" si="160"/>
        <v/>
      </c>
      <c r="W952" s="25" t="str">
        <f>IF(OR($P952="", NOT($U952="")), "", IF(COUNTIF($P$11:$P952, $P952)&gt;1, "", "X"))</f>
        <v/>
      </c>
      <c r="X952" s="25" t="str">
        <f t="shared" si="161"/>
        <v/>
      </c>
      <c r="Z952" s="25" t="str">
        <f t="shared" si="162"/>
        <v/>
      </c>
      <c r="AB952" s="25" t="str">
        <f>IF($B952="", "", IF(AND($B952&gt;='Client Report'!$BA$3, $B952&lt;='Client Report'!$BA$4), "X", ""))</f>
        <v/>
      </c>
      <c r="AC952" s="25" t="str">
        <f>IF($O952="", "", IF('Client Report'!$AG$3="", "X", IF(Expenses!$C952='Client Report'!$AG$3, "X", "")))</f>
        <v/>
      </c>
      <c r="AD952" s="66" t="str">
        <f t="shared" si="163"/>
        <v/>
      </c>
      <c r="AE952" s="25" t="str">
        <f>IF($AD952="", "", COUNTIF($AD$11:$AD$2510, "&lt;"&amp;$AD952)+1+COUNTIF($AD$11:$AD952, $AD952)-1)</f>
        <v/>
      </c>
      <c r="AF952" s="25" t="str">
        <f t="shared" si="164"/>
        <v/>
      </c>
    </row>
    <row r="953" spans="1:32" x14ac:dyDescent="0.25">
      <c r="A953" s="21"/>
      <c r="B953" s="80"/>
      <c r="C953" s="81"/>
      <c r="D953" s="82"/>
      <c r="E953" s="83"/>
      <c r="F953" s="83"/>
      <c r="G953" s="84"/>
      <c r="H953" s="85"/>
      <c r="I953" s="21"/>
      <c r="J953" s="39" t="str">
        <f t="shared" si="154"/>
        <v/>
      </c>
      <c r="K953" s="21"/>
      <c r="O953" s="25" t="str">
        <f t="shared" si="155"/>
        <v/>
      </c>
      <c r="P953" s="25" t="str">
        <f t="shared" si="156"/>
        <v/>
      </c>
      <c r="Q953" s="25" t="str">
        <f t="shared" si="157"/>
        <v/>
      </c>
      <c r="R953" s="25" t="str">
        <f>IF(COUNTIF($Q$11:$Q953, $Q953)&gt;1, "", $Q953)</f>
        <v/>
      </c>
      <c r="S953" s="58" t="str">
        <f t="shared" si="158"/>
        <v/>
      </c>
      <c r="T953" s="61" t="str">
        <f t="shared" si="159"/>
        <v/>
      </c>
      <c r="U953" s="58" t="str">
        <f t="shared" si="160"/>
        <v/>
      </c>
      <c r="W953" s="25" t="str">
        <f>IF(OR($P953="", NOT($U953="")), "", IF(COUNTIF($P$11:$P953, $P953)&gt;1, "", "X"))</f>
        <v/>
      </c>
      <c r="X953" s="25" t="str">
        <f t="shared" si="161"/>
        <v/>
      </c>
      <c r="Z953" s="25" t="str">
        <f t="shared" si="162"/>
        <v/>
      </c>
      <c r="AB953" s="25" t="str">
        <f>IF($B953="", "", IF(AND($B953&gt;='Client Report'!$BA$3, $B953&lt;='Client Report'!$BA$4), "X", ""))</f>
        <v/>
      </c>
      <c r="AC953" s="25" t="str">
        <f>IF($O953="", "", IF('Client Report'!$AG$3="", "X", IF(Expenses!$C953='Client Report'!$AG$3, "X", "")))</f>
        <v/>
      </c>
      <c r="AD953" s="66" t="str">
        <f t="shared" si="163"/>
        <v/>
      </c>
      <c r="AE953" s="25" t="str">
        <f>IF($AD953="", "", COUNTIF($AD$11:$AD$2510, "&lt;"&amp;$AD953)+1+COUNTIF($AD$11:$AD953, $AD953)-1)</f>
        <v/>
      </c>
      <c r="AF953" s="25" t="str">
        <f t="shared" si="164"/>
        <v/>
      </c>
    </row>
    <row r="954" spans="1:32" x14ac:dyDescent="0.25">
      <c r="A954" s="21"/>
      <c r="B954" s="80"/>
      <c r="C954" s="81"/>
      <c r="D954" s="82"/>
      <c r="E954" s="83"/>
      <c r="F954" s="83"/>
      <c r="G954" s="84"/>
      <c r="H954" s="85"/>
      <c r="I954" s="21"/>
      <c r="J954" s="39" t="str">
        <f t="shared" si="154"/>
        <v/>
      </c>
      <c r="K954" s="21"/>
      <c r="O954" s="25" t="str">
        <f t="shared" si="155"/>
        <v/>
      </c>
      <c r="P954" s="25" t="str">
        <f t="shared" si="156"/>
        <v/>
      </c>
      <c r="Q954" s="25" t="str">
        <f t="shared" si="157"/>
        <v/>
      </c>
      <c r="R954" s="25" t="str">
        <f>IF(COUNTIF($Q$11:$Q954, $Q954)&gt;1, "", $Q954)</f>
        <v/>
      </c>
      <c r="S954" s="58" t="str">
        <f t="shared" si="158"/>
        <v/>
      </c>
      <c r="T954" s="61" t="str">
        <f t="shared" si="159"/>
        <v/>
      </c>
      <c r="U954" s="58" t="str">
        <f t="shared" si="160"/>
        <v/>
      </c>
      <c r="W954" s="25" t="str">
        <f>IF(OR($P954="", NOT($U954="")), "", IF(COUNTIF($P$11:$P954, $P954)&gt;1, "", "X"))</f>
        <v/>
      </c>
      <c r="X954" s="25" t="str">
        <f t="shared" si="161"/>
        <v/>
      </c>
      <c r="Z954" s="25" t="str">
        <f t="shared" si="162"/>
        <v/>
      </c>
      <c r="AB954" s="25" t="str">
        <f>IF($B954="", "", IF(AND($B954&gt;='Client Report'!$BA$3, $B954&lt;='Client Report'!$BA$4), "X", ""))</f>
        <v/>
      </c>
      <c r="AC954" s="25" t="str">
        <f>IF($O954="", "", IF('Client Report'!$AG$3="", "X", IF(Expenses!$C954='Client Report'!$AG$3, "X", "")))</f>
        <v/>
      </c>
      <c r="AD954" s="66" t="str">
        <f t="shared" si="163"/>
        <v/>
      </c>
      <c r="AE954" s="25" t="str">
        <f>IF($AD954="", "", COUNTIF($AD$11:$AD$2510, "&lt;"&amp;$AD954)+1+COUNTIF($AD$11:$AD954, $AD954)-1)</f>
        <v/>
      </c>
      <c r="AF954" s="25" t="str">
        <f t="shared" si="164"/>
        <v/>
      </c>
    </row>
    <row r="955" spans="1:32" x14ac:dyDescent="0.25">
      <c r="A955" s="21"/>
      <c r="B955" s="80"/>
      <c r="C955" s="81"/>
      <c r="D955" s="82"/>
      <c r="E955" s="83"/>
      <c r="F955" s="83"/>
      <c r="G955" s="84"/>
      <c r="H955" s="85"/>
      <c r="I955" s="21"/>
      <c r="J955" s="39" t="str">
        <f t="shared" si="154"/>
        <v/>
      </c>
      <c r="K955" s="21"/>
      <c r="O955" s="25" t="str">
        <f t="shared" si="155"/>
        <v/>
      </c>
      <c r="P955" s="25" t="str">
        <f t="shared" si="156"/>
        <v/>
      </c>
      <c r="Q955" s="25" t="str">
        <f t="shared" si="157"/>
        <v/>
      </c>
      <c r="R955" s="25" t="str">
        <f>IF(COUNTIF($Q$11:$Q955, $Q955)&gt;1, "", $Q955)</f>
        <v/>
      </c>
      <c r="S955" s="58" t="str">
        <f t="shared" si="158"/>
        <v/>
      </c>
      <c r="T955" s="61" t="str">
        <f t="shared" si="159"/>
        <v/>
      </c>
      <c r="U955" s="58" t="str">
        <f t="shared" si="160"/>
        <v/>
      </c>
      <c r="W955" s="25" t="str">
        <f>IF(OR($P955="", NOT($U955="")), "", IF(COUNTIF($P$11:$P955, $P955)&gt;1, "", "X"))</f>
        <v/>
      </c>
      <c r="X955" s="25" t="str">
        <f t="shared" si="161"/>
        <v/>
      </c>
      <c r="Z955" s="25" t="str">
        <f t="shared" si="162"/>
        <v/>
      </c>
      <c r="AB955" s="25" t="str">
        <f>IF($B955="", "", IF(AND($B955&gt;='Client Report'!$BA$3, $B955&lt;='Client Report'!$BA$4), "X", ""))</f>
        <v/>
      </c>
      <c r="AC955" s="25" t="str">
        <f>IF($O955="", "", IF('Client Report'!$AG$3="", "X", IF(Expenses!$C955='Client Report'!$AG$3, "X", "")))</f>
        <v/>
      </c>
      <c r="AD955" s="66" t="str">
        <f t="shared" si="163"/>
        <v/>
      </c>
      <c r="AE955" s="25" t="str">
        <f>IF($AD955="", "", COUNTIF($AD$11:$AD$2510, "&lt;"&amp;$AD955)+1+COUNTIF($AD$11:$AD955, $AD955)-1)</f>
        <v/>
      </c>
      <c r="AF955" s="25" t="str">
        <f t="shared" si="164"/>
        <v/>
      </c>
    </row>
    <row r="956" spans="1:32" x14ac:dyDescent="0.25">
      <c r="A956" s="21"/>
      <c r="B956" s="80"/>
      <c r="C956" s="81"/>
      <c r="D956" s="82"/>
      <c r="E956" s="83"/>
      <c r="F956" s="83"/>
      <c r="G956" s="84"/>
      <c r="H956" s="85"/>
      <c r="I956" s="21"/>
      <c r="J956" s="39" t="str">
        <f t="shared" si="154"/>
        <v/>
      </c>
      <c r="K956" s="21"/>
      <c r="O956" s="25" t="str">
        <f t="shared" si="155"/>
        <v/>
      </c>
      <c r="P956" s="25" t="str">
        <f t="shared" si="156"/>
        <v/>
      </c>
      <c r="Q956" s="25" t="str">
        <f t="shared" si="157"/>
        <v/>
      </c>
      <c r="R956" s="25" t="str">
        <f>IF(COUNTIF($Q$11:$Q956, $Q956)&gt;1, "", $Q956)</f>
        <v/>
      </c>
      <c r="S956" s="58" t="str">
        <f t="shared" si="158"/>
        <v/>
      </c>
      <c r="T956" s="61" t="str">
        <f t="shared" si="159"/>
        <v/>
      </c>
      <c r="U956" s="58" t="str">
        <f t="shared" si="160"/>
        <v/>
      </c>
      <c r="W956" s="25" t="str">
        <f>IF(OR($P956="", NOT($U956="")), "", IF(COUNTIF($P$11:$P956, $P956)&gt;1, "", "X"))</f>
        <v/>
      </c>
      <c r="X956" s="25" t="str">
        <f t="shared" si="161"/>
        <v/>
      </c>
      <c r="Z956" s="25" t="str">
        <f t="shared" si="162"/>
        <v/>
      </c>
      <c r="AB956" s="25" t="str">
        <f>IF($B956="", "", IF(AND($B956&gt;='Client Report'!$BA$3, $B956&lt;='Client Report'!$BA$4), "X", ""))</f>
        <v/>
      </c>
      <c r="AC956" s="25" t="str">
        <f>IF($O956="", "", IF('Client Report'!$AG$3="", "X", IF(Expenses!$C956='Client Report'!$AG$3, "X", "")))</f>
        <v/>
      </c>
      <c r="AD956" s="66" t="str">
        <f t="shared" si="163"/>
        <v/>
      </c>
      <c r="AE956" s="25" t="str">
        <f>IF($AD956="", "", COUNTIF($AD$11:$AD$2510, "&lt;"&amp;$AD956)+1+COUNTIF($AD$11:$AD956, $AD956)-1)</f>
        <v/>
      </c>
      <c r="AF956" s="25" t="str">
        <f t="shared" si="164"/>
        <v/>
      </c>
    </row>
    <row r="957" spans="1:32" x14ac:dyDescent="0.25">
      <c r="A957" s="21"/>
      <c r="B957" s="80"/>
      <c r="C957" s="81"/>
      <c r="D957" s="82"/>
      <c r="E957" s="83"/>
      <c r="F957" s="83"/>
      <c r="G957" s="84"/>
      <c r="H957" s="85"/>
      <c r="I957" s="21"/>
      <c r="J957" s="39" t="str">
        <f t="shared" si="154"/>
        <v/>
      </c>
      <c r="K957" s="21"/>
      <c r="O957" s="25" t="str">
        <f t="shared" si="155"/>
        <v/>
      </c>
      <c r="P957" s="25" t="str">
        <f t="shared" si="156"/>
        <v/>
      </c>
      <c r="Q957" s="25" t="str">
        <f t="shared" si="157"/>
        <v/>
      </c>
      <c r="R957" s="25" t="str">
        <f>IF(COUNTIF($Q$11:$Q957, $Q957)&gt;1, "", $Q957)</f>
        <v/>
      </c>
      <c r="S957" s="58" t="str">
        <f t="shared" si="158"/>
        <v/>
      </c>
      <c r="T957" s="61" t="str">
        <f t="shared" si="159"/>
        <v/>
      </c>
      <c r="U957" s="58" t="str">
        <f t="shared" si="160"/>
        <v/>
      </c>
      <c r="W957" s="25" t="str">
        <f>IF(OR($P957="", NOT($U957="")), "", IF(COUNTIF($P$11:$P957, $P957)&gt;1, "", "X"))</f>
        <v/>
      </c>
      <c r="X957" s="25" t="str">
        <f t="shared" si="161"/>
        <v/>
      </c>
      <c r="Z957" s="25" t="str">
        <f t="shared" si="162"/>
        <v/>
      </c>
      <c r="AB957" s="25" t="str">
        <f>IF($B957="", "", IF(AND($B957&gt;='Client Report'!$BA$3, $B957&lt;='Client Report'!$BA$4), "X", ""))</f>
        <v/>
      </c>
      <c r="AC957" s="25" t="str">
        <f>IF($O957="", "", IF('Client Report'!$AG$3="", "X", IF(Expenses!$C957='Client Report'!$AG$3, "X", "")))</f>
        <v/>
      </c>
      <c r="AD957" s="66" t="str">
        <f t="shared" si="163"/>
        <v/>
      </c>
      <c r="AE957" s="25" t="str">
        <f>IF($AD957="", "", COUNTIF($AD$11:$AD$2510, "&lt;"&amp;$AD957)+1+COUNTIF($AD$11:$AD957, $AD957)-1)</f>
        <v/>
      </c>
      <c r="AF957" s="25" t="str">
        <f t="shared" si="164"/>
        <v/>
      </c>
    </row>
    <row r="958" spans="1:32" x14ac:dyDescent="0.25">
      <c r="A958" s="21"/>
      <c r="B958" s="80"/>
      <c r="C958" s="81"/>
      <c r="D958" s="82"/>
      <c r="E958" s="83"/>
      <c r="F958" s="83"/>
      <c r="G958" s="84"/>
      <c r="H958" s="85"/>
      <c r="I958" s="21"/>
      <c r="J958" s="39" t="str">
        <f t="shared" si="154"/>
        <v/>
      </c>
      <c r="K958" s="21"/>
      <c r="O958" s="25" t="str">
        <f t="shared" si="155"/>
        <v/>
      </c>
      <c r="P958" s="25" t="str">
        <f t="shared" si="156"/>
        <v/>
      </c>
      <c r="Q958" s="25" t="str">
        <f t="shared" si="157"/>
        <v/>
      </c>
      <c r="R958" s="25" t="str">
        <f>IF(COUNTIF($Q$11:$Q958, $Q958)&gt;1, "", $Q958)</f>
        <v/>
      </c>
      <c r="S958" s="58" t="str">
        <f t="shared" si="158"/>
        <v/>
      </c>
      <c r="T958" s="61" t="str">
        <f t="shared" si="159"/>
        <v/>
      </c>
      <c r="U958" s="58" t="str">
        <f t="shared" si="160"/>
        <v/>
      </c>
      <c r="W958" s="25" t="str">
        <f>IF(OR($P958="", NOT($U958="")), "", IF(COUNTIF($P$11:$P958, $P958)&gt;1, "", "X"))</f>
        <v/>
      </c>
      <c r="X958" s="25" t="str">
        <f t="shared" si="161"/>
        <v/>
      </c>
      <c r="Z958" s="25" t="str">
        <f t="shared" si="162"/>
        <v/>
      </c>
      <c r="AB958" s="25" t="str">
        <f>IF($B958="", "", IF(AND($B958&gt;='Client Report'!$BA$3, $B958&lt;='Client Report'!$BA$4), "X", ""))</f>
        <v/>
      </c>
      <c r="AC958" s="25" t="str">
        <f>IF($O958="", "", IF('Client Report'!$AG$3="", "X", IF(Expenses!$C958='Client Report'!$AG$3, "X", "")))</f>
        <v/>
      </c>
      <c r="AD958" s="66" t="str">
        <f t="shared" si="163"/>
        <v/>
      </c>
      <c r="AE958" s="25" t="str">
        <f>IF($AD958="", "", COUNTIF($AD$11:$AD$2510, "&lt;"&amp;$AD958)+1+COUNTIF($AD$11:$AD958, $AD958)-1)</f>
        <v/>
      </c>
      <c r="AF958" s="25" t="str">
        <f t="shared" si="164"/>
        <v/>
      </c>
    </row>
    <row r="959" spans="1:32" x14ac:dyDescent="0.25">
      <c r="A959" s="21"/>
      <c r="B959" s="80"/>
      <c r="C959" s="81"/>
      <c r="D959" s="82"/>
      <c r="E959" s="83"/>
      <c r="F959" s="83"/>
      <c r="G959" s="84"/>
      <c r="H959" s="85"/>
      <c r="I959" s="21"/>
      <c r="J959" s="39" t="str">
        <f t="shared" si="154"/>
        <v/>
      </c>
      <c r="K959" s="21"/>
      <c r="O959" s="25" t="str">
        <f t="shared" si="155"/>
        <v/>
      </c>
      <c r="P959" s="25" t="str">
        <f t="shared" si="156"/>
        <v/>
      </c>
      <c r="Q959" s="25" t="str">
        <f t="shared" si="157"/>
        <v/>
      </c>
      <c r="R959" s="25" t="str">
        <f>IF(COUNTIF($Q$11:$Q959, $Q959)&gt;1, "", $Q959)</f>
        <v/>
      </c>
      <c r="S959" s="58" t="str">
        <f t="shared" si="158"/>
        <v/>
      </c>
      <c r="T959" s="61" t="str">
        <f t="shared" si="159"/>
        <v/>
      </c>
      <c r="U959" s="58" t="str">
        <f t="shared" si="160"/>
        <v/>
      </c>
      <c r="W959" s="25" t="str">
        <f>IF(OR($P959="", NOT($U959="")), "", IF(COUNTIF($P$11:$P959, $P959)&gt;1, "", "X"))</f>
        <v/>
      </c>
      <c r="X959" s="25" t="str">
        <f t="shared" si="161"/>
        <v/>
      </c>
      <c r="Z959" s="25" t="str">
        <f t="shared" si="162"/>
        <v/>
      </c>
      <c r="AB959" s="25" t="str">
        <f>IF($B959="", "", IF(AND($B959&gt;='Client Report'!$BA$3, $B959&lt;='Client Report'!$BA$4), "X", ""))</f>
        <v/>
      </c>
      <c r="AC959" s="25" t="str">
        <f>IF($O959="", "", IF('Client Report'!$AG$3="", "X", IF(Expenses!$C959='Client Report'!$AG$3, "X", "")))</f>
        <v/>
      </c>
      <c r="AD959" s="66" t="str">
        <f t="shared" si="163"/>
        <v/>
      </c>
      <c r="AE959" s="25" t="str">
        <f>IF($AD959="", "", COUNTIF($AD$11:$AD$2510, "&lt;"&amp;$AD959)+1+COUNTIF($AD$11:$AD959, $AD959)-1)</f>
        <v/>
      </c>
      <c r="AF959" s="25" t="str">
        <f t="shared" si="164"/>
        <v/>
      </c>
    </row>
    <row r="960" spans="1:32" x14ac:dyDescent="0.25">
      <c r="A960" s="21"/>
      <c r="B960" s="80"/>
      <c r="C960" s="81"/>
      <c r="D960" s="82"/>
      <c r="E960" s="83"/>
      <c r="F960" s="83"/>
      <c r="G960" s="84"/>
      <c r="H960" s="85"/>
      <c r="I960" s="21"/>
      <c r="J960" s="39" t="str">
        <f t="shared" si="154"/>
        <v/>
      </c>
      <c r="K960" s="21"/>
      <c r="O960" s="25" t="str">
        <f t="shared" si="155"/>
        <v/>
      </c>
      <c r="P960" s="25" t="str">
        <f t="shared" si="156"/>
        <v/>
      </c>
      <c r="Q960" s="25" t="str">
        <f t="shared" si="157"/>
        <v/>
      </c>
      <c r="R960" s="25" t="str">
        <f>IF(COUNTIF($Q$11:$Q960, $Q960)&gt;1, "", $Q960)</f>
        <v/>
      </c>
      <c r="S960" s="58" t="str">
        <f t="shared" si="158"/>
        <v/>
      </c>
      <c r="T960" s="61" t="str">
        <f t="shared" si="159"/>
        <v/>
      </c>
      <c r="U960" s="58" t="str">
        <f t="shared" si="160"/>
        <v/>
      </c>
      <c r="W960" s="25" t="str">
        <f>IF(OR($P960="", NOT($U960="")), "", IF(COUNTIF($P$11:$P960, $P960)&gt;1, "", "X"))</f>
        <v/>
      </c>
      <c r="X960" s="25" t="str">
        <f t="shared" si="161"/>
        <v/>
      </c>
      <c r="Z960" s="25" t="str">
        <f t="shared" si="162"/>
        <v/>
      </c>
      <c r="AB960" s="25" t="str">
        <f>IF($B960="", "", IF(AND($B960&gt;='Client Report'!$BA$3, $B960&lt;='Client Report'!$BA$4), "X", ""))</f>
        <v/>
      </c>
      <c r="AC960" s="25" t="str">
        <f>IF($O960="", "", IF('Client Report'!$AG$3="", "X", IF(Expenses!$C960='Client Report'!$AG$3, "X", "")))</f>
        <v/>
      </c>
      <c r="AD960" s="66" t="str">
        <f t="shared" si="163"/>
        <v/>
      </c>
      <c r="AE960" s="25" t="str">
        <f>IF($AD960="", "", COUNTIF($AD$11:$AD$2510, "&lt;"&amp;$AD960)+1+COUNTIF($AD$11:$AD960, $AD960)-1)</f>
        <v/>
      </c>
      <c r="AF960" s="25" t="str">
        <f t="shared" si="164"/>
        <v/>
      </c>
    </row>
    <row r="961" spans="1:32" x14ac:dyDescent="0.25">
      <c r="A961" s="21"/>
      <c r="B961" s="80"/>
      <c r="C961" s="81"/>
      <c r="D961" s="82"/>
      <c r="E961" s="83"/>
      <c r="F961" s="83"/>
      <c r="G961" s="84"/>
      <c r="H961" s="85"/>
      <c r="I961" s="21"/>
      <c r="J961" s="39" t="str">
        <f t="shared" si="154"/>
        <v/>
      </c>
      <c r="K961" s="21"/>
      <c r="O961" s="25" t="str">
        <f t="shared" si="155"/>
        <v/>
      </c>
      <c r="P961" s="25" t="str">
        <f t="shared" si="156"/>
        <v/>
      </c>
      <c r="Q961" s="25" t="str">
        <f t="shared" si="157"/>
        <v/>
      </c>
      <c r="R961" s="25" t="str">
        <f>IF(COUNTIF($Q$11:$Q961, $Q961)&gt;1, "", $Q961)</f>
        <v/>
      </c>
      <c r="S961" s="58" t="str">
        <f t="shared" si="158"/>
        <v/>
      </c>
      <c r="T961" s="61" t="str">
        <f t="shared" si="159"/>
        <v/>
      </c>
      <c r="U961" s="58" t="str">
        <f t="shared" si="160"/>
        <v/>
      </c>
      <c r="W961" s="25" t="str">
        <f>IF(OR($P961="", NOT($U961="")), "", IF(COUNTIF($P$11:$P961, $P961)&gt;1, "", "X"))</f>
        <v/>
      </c>
      <c r="X961" s="25" t="str">
        <f t="shared" si="161"/>
        <v/>
      </c>
      <c r="Z961" s="25" t="str">
        <f t="shared" si="162"/>
        <v/>
      </c>
      <c r="AB961" s="25" t="str">
        <f>IF($B961="", "", IF(AND($B961&gt;='Client Report'!$BA$3, $B961&lt;='Client Report'!$BA$4), "X", ""))</f>
        <v/>
      </c>
      <c r="AC961" s="25" t="str">
        <f>IF($O961="", "", IF('Client Report'!$AG$3="", "X", IF(Expenses!$C961='Client Report'!$AG$3, "X", "")))</f>
        <v/>
      </c>
      <c r="AD961" s="66" t="str">
        <f t="shared" si="163"/>
        <v/>
      </c>
      <c r="AE961" s="25" t="str">
        <f>IF($AD961="", "", COUNTIF($AD$11:$AD$2510, "&lt;"&amp;$AD961)+1+COUNTIF($AD$11:$AD961, $AD961)-1)</f>
        <v/>
      </c>
      <c r="AF961" s="25" t="str">
        <f t="shared" si="164"/>
        <v/>
      </c>
    </row>
    <row r="962" spans="1:32" x14ac:dyDescent="0.25">
      <c r="A962" s="21"/>
      <c r="B962" s="80"/>
      <c r="C962" s="81"/>
      <c r="D962" s="82"/>
      <c r="E962" s="83"/>
      <c r="F962" s="83"/>
      <c r="G962" s="84"/>
      <c r="H962" s="85"/>
      <c r="I962" s="21"/>
      <c r="J962" s="39" t="str">
        <f t="shared" si="154"/>
        <v/>
      </c>
      <c r="K962" s="21"/>
      <c r="O962" s="25" t="str">
        <f t="shared" si="155"/>
        <v/>
      </c>
      <c r="P962" s="25" t="str">
        <f t="shared" si="156"/>
        <v/>
      </c>
      <c r="Q962" s="25" t="str">
        <f t="shared" si="157"/>
        <v/>
      </c>
      <c r="R962" s="25" t="str">
        <f>IF(COUNTIF($Q$11:$Q962, $Q962)&gt;1, "", $Q962)</f>
        <v/>
      </c>
      <c r="S962" s="58" t="str">
        <f t="shared" si="158"/>
        <v/>
      </c>
      <c r="T962" s="61" t="str">
        <f t="shared" si="159"/>
        <v/>
      </c>
      <c r="U962" s="58" t="str">
        <f t="shared" si="160"/>
        <v/>
      </c>
      <c r="W962" s="25" t="str">
        <f>IF(OR($P962="", NOT($U962="")), "", IF(COUNTIF($P$11:$P962, $P962)&gt;1, "", "X"))</f>
        <v/>
      </c>
      <c r="X962" s="25" t="str">
        <f t="shared" si="161"/>
        <v/>
      </c>
      <c r="Z962" s="25" t="str">
        <f t="shared" si="162"/>
        <v/>
      </c>
      <c r="AB962" s="25" t="str">
        <f>IF($B962="", "", IF(AND($B962&gt;='Client Report'!$BA$3, $B962&lt;='Client Report'!$BA$4), "X", ""))</f>
        <v/>
      </c>
      <c r="AC962" s="25" t="str">
        <f>IF($O962="", "", IF('Client Report'!$AG$3="", "X", IF(Expenses!$C962='Client Report'!$AG$3, "X", "")))</f>
        <v/>
      </c>
      <c r="AD962" s="66" t="str">
        <f t="shared" si="163"/>
        <v/>
      </c>
      <c r="AE962" s="25" t="str">
        <f>IF($AD962="", "", COUNTIF($AD$11:$AD$2510, "&lt;"&amp;$AD962)+1+COUNTIF($AD$11:$AD962, $AD962)-1)</f>
        <v/>
      </c>
      <c r="AF962" s="25" t="str">
        <f t="shared" si="164"/>
        <v/>
      </c>
    </row>
    <row r="963" spans="1:32" x14ac:dyDescent="0.25">
      <c r="A963" s="21"/>
      <c r="B963" s="80"/>
      <c r="C963" s="81"/>
      <c r="D963" s="82"/>
      <c r="E963" s="83"/>
      <c r="F963" s="83"/>
      <c r="G963" s="84"/>
      <c r="H963" s="85"/>
      <c r="I963" s="21"/>
      <c r="J963" s="39" t="str">
        <f t="shared" si="154"/>
        <v/>
      </c>
      <c r="K963" s="21"/>
      <c r="O963" s="25" t="str">
        <f t="shared" si="155"/>
        <v/>
      </c>
      <c r="P963" s="25" t="str">
        <f t="shared" si="156"/>
        <v/>
      </c>
      <c r="Q963" s="25" t="str">
        <f t="shared" si="157"/>
        <v/>
      </c>
      <c r="R963" s="25" t="str">
        <f>IF(COUNTIF($Q$11:$Q963, $Q963)&gt;1, "", $Q963)</f>
        <v/>
      </c>
      <c r="S963" s="58" t="str">
        <f t="shared" si="158"/>
        <v/>
      </c>
      <c r="T963" s="61" t="str">
        <f t="shared" si="159"/>
        <v/>
      </c>
      <c r="U963" s="58" t="str">
        <f t="shared" si="160"/>
        <v/>
      </c>
      <c r="W963" s="25" t="str">
        <f>IF(OR($P963="", NOT($U963="")), "", IF(COUNTIF($P$11:$P963, $P963)&gt;1, "", "X"))</f>
        <v/>
      </c>
      <c r="X963" s="25" t="str">
        <f t="shared" si="161"/>
        <v/>
      </c>
      <c r="Z963" s="25" t="str">
        <f t="shared" si="162"/>
        <v/>
      </c>
      <c r="AB963" s="25" t="str">
        <f>IF($B963="", "", IF(AND($B963&gt;='Client Report'!$BA$3, $B963&lt;='Client Report'!$BA$4), "X", ""))</f>
        <v/>
      </c>
      <c r="AC963" s="25" t="str">
        <f>IF($O963="", "", IF('Client Report'!$AG$3="", "X", IF(Expenses!$C963='Client Report'!$AG$3, "X", "")))</f>
        <v/>
      </c>
      <c r="AD963" s="66" t="str">
        <f t="shared" si="163"/>
        <v/>
      </c>
      <c r="AE963" s="25" t="str">
        <f>IF($AD963="", "", COUNTIF($AD$11:$AD$2510, "&lt;"&amp;$AD963)+1+COUNTIF($AD$11:$AD963, $AD963)-1)</f>
        <v/>
      </c>
      <c r="AF963" s="25" t="str">
        <f t="shared" si="164"/>
        <v/>
      </c>
    </row>
    <row r="964" spans="1:32" x14ac:dyDescent="0.25">
      <c r="A964" s="21"/>
      <c r="B964" s="80"/>
      <c r="C964" s="81"/>
      <c r="D964" s="82"/>
      <c r="E964" s="83"/>
      <c r="F964" s="83"/>
      <c r="G964" s="84"/>
      <c r="H964" s="85"/>
      <c r="I964" s="21"/>
      <c r="J964" s="39" t="str">
        <f t="shared" si="154"/>
        <v/>
      </c>
      <c r="K964" s="21"/>
      <c r="O964" s="25" t="str">
        <f t="shared" si="155"/>
        <v/>
      </c>
      <c r="P964" s="25" t="str">
        <f t="shared" si="156"/>
        <v/>
      </c>
      <c r="Q964" s="25" t="str">
        <f t="shared" si="157"/>
        <v/>
      </c>
      <c r="R964" s="25" t="str">
        <f>IF(COUNTIF($Q$11:$Q964, $Q964)&gt;1, "", $Q964)</f>
        <v/>
      </c>
      <c r="S964" s="58" t="str">
        <f t="shared" si="158"/>
        <v/>
      </c>
      <c r="T964" s="61" t="str">
        <f t="shared" si="159"/>
        <v/>
      </c>
      <c r="U964" s="58" t="str">
        <f t="shared" si="160"/>
        <v/>
      </c>
      <c r="W964" s="25" t="str">
        <f>IF(OR($P964="", NOT($U964="")), "", IF(COUNTIF($P$11:$P964, $P964)&gt;1, "", "X"))</f>
        <v/>
      </c>
      <c r="X964" s="25" t="str">
        <f t="shared" si="161"/>
        <v/>
      </c>
      <c r="Z964" s="25" t="str">
        <f t="shared" si="162"/>
        <v/>
      </c>
      <c r="AB964" s="25" t="str">
        <f>IF($B964="", "", IF(AND($B964&gt;='Client Report'!$BA$3, $B964&lt;='Client Report'!$BA$4), "X", ""))</f>
        <v/>
      </c>
      <c r="AC964" s="25" t="str">
        <f>IF($O964="", "", IF('Client Report'!$AG$3="", "X", IF(Expenses!$C964='Client Report'!$AG$3, "X", "")))</f>
        <v/>
      </c>
      <c r="AD964" s="66" t="str">
        <f t="shared" si="163"/>
        <v/>
      </c>
      <c r="AE964" s="25" t="str">
        <f>IF($AD964="", "", COUNTIF($AD$11:$AD$2510, "&lt;"&amp;$AD964)+1+COUNTIF($AD$11:$AD964, $AD964)-1)</f>
        <v/>
      </c>
      <c r="AF964" s="25" t="str">
        <f t="shared" si="164"/>
        <v/>
      </c>
    </row>
    <row r="965" spans="1:32" x14ac:dyDescent="0.25">
      <c r="A965" s="21"/>
      <c r="B965" s="80"/>
      <c r="C965" s="81"/>
      <c r="D965" s="82"/>
      <c r="E965" s="83"/>
      <c r="F965" s="83"/>
      <c r="G965" s="84"/>
      <c r="H965" s="85"/>
      <c r="I965" s="21"/>
      <c r="J965" s="39" t="str">
        <f t="shared" si="154"/>
        <v/>
      </c>
      <c r="K965" s="21"/>
      <c r="O965" s="25" t="str">
        <f t="shared" si="155"/>
        <v/>
      </c>
      <c r="P965" s="25" t="str">
        <f t="shared" si="156"/>
        <v/>
      </c>
      <c r="Q965" s="25" t="str">
        <f t="shared" si="157"/>
        <v/>
      </c>
      <c r="R965" s="25" t="str">
        <f>IF(COUNTIF($Q$11:$Q965, $Q965)&gt;1, "", $Q965)</f>
        <v/>
      </c>
      <c r="S965" s="58" t="str">
        <f t="shared" si="158"/>
        <v/>
      </c>
      <c r="T965" s="61" t="str">
        <f t="shared" si="159"/>
        <v/>
      </c>
      <c r="U965" s="58" t="str">
        <f t="shared" si="160"/>
        <v/>
      </c>
      <c r="W965" s="25" t="str">
        <f>IF(OR($P965="", NOT($U965="")), "", IF(COUNTIF($P$11:$P965, $P965)&gt;1, "", "X"))</f>
        <v/>
      </c>
      <c r="X965" s="25" t="str">
        <f t="shared" si="161"/>
        <v/>
      </c>
      <c r="Z965" s="25" t="str">
        <f t="shared" si="162"/>
        <v/>
      </c>
      <c r="AB965" s="25" t="str">
        <f>IF($B965="", "", IF(AND($B965&gt;='Client Report'!$BA$3, $B965&lt;='Client Report'!$BA$4), "X", ""))</f>
        <v/>
      </c>
      <c r="AC965" s="25" t="str">
        <f>IF($O965="", "", IF('Client Report'!$AG$3="", "X", IF(Expenses!$C965='Client Report'!$AG$3, "X", "")))</f>
        <v/>
      </c>
      <c r="AD965" s="66" t="str">
        <f t="shared" si="163"/>
        <v/>
      </c>
      <c r="AE965" s="25" t="str">
        <f>IF($AD965="", "", COUNTIF($AD$11:$AD$2510, "&lt;"&amp;$AD965)+1+COUNTIF($AD$11:$AD965, $AD965)-1)</f>
        <v/>
      </c>
      <c r="AF965" s="25" t="str">
        <f t="shared" si="164"/>
        <v/>
      </c>
    </row>
    <row r="966" spans="1:32" x14ac:dyDescent="0.25">
      <c r="A966" s="21"/>
      <c r="B966" s="80"/>
      <c r="C966" s="81"/>
      <c r="D966" s="82"/>
      <c r="E966" s="83"/>
      <c r="F966" s="83"/>
      <c r="G966" s="84"/>
      <c r="H966" s="85"/>
      <c r="I966" s="21"/>
      <c r="J966" s="39" t="str">
        <f t="shared" si="154"/>
        <v/>
      </c>
      <c r="K966" s="21"/>
      <c r="O966" s="25" t="str">
        <f t="shared" si="155"/>
        <v/>
      </c>
      <c r="P966" s="25" t="str">
        <f t="shared" si="156"/>
        <v/>
      </c>
      <c r="Q966" s="25" t="str">
        <f t="shared" si="157"/>
        <v/>
      </c>
      <c r="R966" s="25" t="str">
        <f>IF(COUNTIF($Q$11:$Q966, $Q966)&gt;1, "", $Q966)</f>
        <v/>
      </c>
      <c r="S966" s="58" t="str">
        <f t="shared" si="158"/>
        <v/>
      </c>
      <c r="T966" s="61" t="str">
        <f t="shared" si="159"/>
        <v/>
      </c>
      <c r="U966" s="58" t="str">
        <f t="shared" si="160"/>
        <v/>
      </c>
      <c r="W966" s="25" t="str">
        <f>IF(OR($P966="", NOT($U966="")), "", IF(COUNTIF($P$11:$P966, $P966)&gt;1, "", "X"))</f>
        <v/>
      </c>
      <c r="X966" s="25" t="str">
        <f t="shared" si="161"/>
        <v/>
      </c>
      <c r="Z966" s="25" t="str">
        <f t="shared" si="162"/>
        <v/>
      </c>
      <c r="AB966" s="25" t="str">
        <f>IF($B966="", "", IF(AND($B966&gt;='Client Report'!$BA$3, $B966&lt;='Client Report'!$BA$4), "X", ""))</f>
        <v/>
      </c>
      <c r="AC966" s="25" t="str">
        <f>IF($O966="", "", IF('Client Report'!$AG$3="", "X", IF(Expenses!$C966='Client Report'!$AG$3, "X", "")))</f>
        <v/>
      </c>
      <c r="AD966" s="66" t="str">
        <f t="shared" si="163"/>
        <v/>
      </c>
      <c r="AE966" s="25" t="str">
        <f>IF($AD966="", "", COUNTIF($AD$11:$AD$2510, "&lt;"&amp;$AD966)+1+COUNTIF($AD$11:$AD966, $AD966)-1)</f>
        <v/>
      </c>
      <c r="AF966" s="25" t="str">
        <f t="shared" si="164"/>
        <v/>
      </c>
    </row>
    <row r="967" spans="1:32" x14ac:dyDescent="0.25">
      <c r="A967" s="21"/>
      <c r="B967" s="80"/>
      <c r="C967" s="81"/>
      <c r="D967" s="82"/>
      <c r="E967" s="83"/>
      <c r="F967" s="83"/>
      <c r="G967" s="84"/>
      <c r="H967" s="85"/>
      <c r="I967" s="21"/>
      <c r="J967" s="39" t="str">
        <f t="shared" si="154"/>
        <v/>
      </c>
      <c r="K967" s="21"/>
      <c r="O967" s="25" t="str">
        <f t="shared" si="155"/>
        <v/>
      </c>
      <c r="P967" s="25" t="str">
        <f t="shared" si="156"/>
        <v/>
      </c>
      <c r="Q967" s="25" t="str">
        <f t="shared" si="157"/>
        <v/>
      </c>
      <c r="R967" s="25" t="str">
        <f>IF(COUNTIF($Q$11:$Q967, $Q967)&gt;1, "", $Q967)</f>
        <v/>
      </c>
      <c r="S967" s="58" t="str">
        <f t="shared" si="158"/>
        <v/>
      </c>
      <c r="T967" s="61" t="str">
        <f t="shared" si="159"/>
        <v/>
      </c>
      <c r="U967" s="58" t="str">
        <f t="shared" si="160"/>
        <v/>
      </c>
      <c r="W967" s="25" t="str">
        <f>IF(OR($P967="", NOT($U967="")), "", IF(COUNTIF($P$11:$P967, $P967)&gt;1, "", "X"))</f>
        <v/>
      </c>
      <c r="X967" s="25" t="str">
        <f t="shared" si="161"/>
        <v/>
      </c>
      <c r="Z967" s="25" t="str">
        <f t="shared" si="162"/>
        <v/>
      </c>
      <c r="AB967" s="25" t="str">
        <f>IF($B967="", "", IF(AND($B967&gt;='Client Report'!$BA$3, $B967&lt;='Client Report'!$BA$4), "X", ""))</f>
        <v/>
      </c>
      <c r="AC967" s="25" t="str">
        <f>IF($O967="", "", IF('Client Report'!$AG$3="", "X", IF(Expenses!$C967='Client Report'!$AG$3, "X", "")))</f>
        <v/>
      </c>
      <c r="AD967" s="66" t="str">
        <f t="shared" si="163"/>
        <v/>
      </c>
      <c r="AE967" s="25" t="str">
        <f>IF($AD967="", "", COUNTIF($AD$11:$AD$2510, "&lt;"&amp;$AD967)+1+COUNTIF($AD$11:$AD967, $AD967)-1)</f>
        <v/>
      </c>
      <c r="AF967" s="25" t="str">
        <f t="shared" si="164"/>
        <v/>
      </c>
    </row>
    <row r="968" spans="1:32" x14ac:dyDescent="0.25">
      <c r="A968" s="21"/>
      <c r="B968" s="80"/>
      <c r="C968" s="81"/>
      <c r="D968" s="82"/>
      <c r="E968" s="83"/>
      <c r="F968" s="83"/>
      <c r="G968" s="84"/>
      <c r="H968" s="85"/>
      <c r="I968" s="21"/>
      <c r="J968" s="39" t="str">
        <f t="shared" si="154"/>
        <v/>
      </c>
      <c r="K968" s="21"/>
      <c r="O968" s="25" t="str">
        <f t="shared" si="155"/>
        <v/>
      </c>
      <c r="P968" s="25" t="str">
        <f t="shared" si="156"/>
        <v/>
      </c>
      <c r="Q968" s="25" t="str">
        <f t="shared" si="157"/>
        <v/>
      </c>
      <c r="R968" s="25" t="str">
        <f>IF(COUNTIF($Q$11:$Q968, $Q968)&gt;1, "", $Q968)</f>
        <v/>
      </c>
      <c r="S968" s="58" t="str">
        <f t="shared" si="158"/>
        <v/>
      </c>
      <c r="T968" s="61" t="str">
        <f t="shared" si="159"/>
        <v/>
      </c>
      <c r="U968" s="58" t="str">
        <f t="shared" si="160"/>
        <v/>
      </c>
      <c r="W968" s="25" t="str">
        <f>IF(OR($P968="", NOT($U968="")), "", IF(COUNTIF($P$11:$P968, $P968)&gt;1, "", "X"))</f>
        <v/>
      </c>
      <c r="X968" s="25" t="str">
        <f t="shared" si="161"/>
        <v/>
      </c>
      <c r="Z968" s="25" t="str">
        <f t="shared" si="162"/>
        <v/>
      </c>
      <c r="AB968" s="25" t="str">
        <f>IF($B968="", "", IF(AND($B968&gt;='Client Report'!$BA$3, $B968&lt;='Client Report'!$BA$4), "X", ""))</f>
        <v/>
      </c>
      <c r="AC968" s="25" t="str">
        <f>IF($O968="", "", IF('Client Report'!$AG$3="", "X", IF(Expenses!$C968='Client Report'!$AG$3, "X", "")))</f>
        <v/>
      </c>
      <c r="AD968" s="66" t="str">
        <f t="shared" si="163"/>
        <v/>
      </c>
      <c r="AE968" s="25" t="str">
        <f>IF($AD968="", "", COUNTIF($AD$11:$AD$2510, "&lt;"&amp;$AD968)+1+COUNTIF($AD$11:$AD968, $AD968)-1)</f>
        <v/>
      </c>
      <c r="AF968" s="25" t="str">
        <f t="shared" si="164"/>
        <v/>
      </c>
    </row>
    <row r="969" spans="1:32" x14ac:dyDescent="0.25">
      <c r="A969" s="21"/>
      <c r="B969" s="80"/>
      <c r="C969" s="81"/>
      <c r="D969" s="82"/>
      <c r="E969" s="83"/>
      <c r="F969" s="83"/>
      <c r="G969" s="84"/>
      <c r="H969" s="85"/>
      <c r="I969" s="21"/>
      <c r="J969" s="39" t="str">
        <f t="shared" si="154"/>
        <v/>
      </c>
      <c r="K969" s="21"/>
      <c r="O969" s="25" t="str">
        <f t="shared" si="155"/>
        <v/>
      </c>
      <c r="P969" s="25" t="str">
        <f t="shared" si="156"/>
        <v/>
      </c>
      <c r="Q969" s="25" t="str">
        <f t="shared" si="157"/>
        <v/>
      </c>
      <c r="R969" s="25" t="str">
        <f>IF(COUNTIF($Q$11:$Q969, $Q969)&gt;1, "", $Q969)</f>
        <v/>
      </c>
      <c r="S969" s="58" t="str">
        <f t="shared" si="158"/>
        <v/>
      </c>
      <c r="T969" s="61" t="str">
        <f t="shared" si="159"/>
        <v/>
      </c>
      <c r="U969" s="58" t="str">
        <f t="shared" si="160"/>
        <v/>
      </c>
      <c r="W969" s="25" t="str">
        <f>IF(OR($P969="", NOT($U969="")), "", IF(COUNTIF($P$11:$P969, $P969)&gt;1, "", "X"))</f>
        <v/>
      </c>
      <c r="X969" s="25" t="str">
        <f t="shared" si="161"/>
        <v/>
      </c>
      <c r="Z969" s="25" t="str">
        <f t="shared" si="162"/>
        <v/>
      </c>
      <c r="AB969" s="25" t="str">
        <f>IF($B969="", "", IF(AND($B969&gt;='Client Report'!$BA$3, $B969&lt;='Client Report'!$BA$4), "X", ""))</f>
        <v/>
      </c>
      <c r="AC969" s="25" t="str">
        <f>IF($O969="", "", IF('Client Report'!$AG$3="", "X", IF(Expenses!$C969='Client Report'!$AG$3, "X", "")))</f>
        <v/>
      </c>
      <c r="AD969" s="66" t="str">
        <f t="shared" si="163"/>
        <v/>
      </c>
      <c r="AE969" s="25" t="str">
        <f>IF($AD969="", "", COUNTIF($AD$11:$AD$2510, "&lt;"&amp;$AD969)+1+COUNTIF($AD$11:$AD969, $AD969)-1)</f>
        <v/>
      </c>
      <c r="AF969" s="25" t="str">
        <f t="shared" si="164"/>
        <v/>
      </c>
    </row>
    <row r="970" spans="1:32" x14ac:dyDescent="0.25">
      <c r="A970" s="21"/>
      <c r="B970" s="80"/>
      <c r="C970" s="81"/>
      <c r="D970" s="82"/>
      <c r="E970" s="83"/>
      <c r="F970" s="83"/>
      <c r="G970" s="84"/>
      <c r="H970" s="85"/>
      <c r="I970" s="21"/>
      <c r="J970" s="39" t="str">
        <f t="shared" si="154"/>
        <v/>
      </c>
      <c r="K970" s="21"/>
      <c r="O970" s="25" t="str">
        <f t="shared" si="155"/>
        <v/>
      </c>
      <c r="P970" s="25" t="str">
        <f t="shared" si="156"/>
        <v/>
      </c>
      <c r="Q970" s="25" t="str">
        <f t="shared" si="157"/>
        <v/>
      </c>
      <c r="R970" s="25" t="str">
        <f>IF(COUNTIF($Q$11:$Q970, $Q970)&gt;1, "", $Q970)</f>
        <v/>
      </c>
      <c r="S970" s="58" t="str">
        <f t="shared" si="158"/>
        <v/>
      </c>
      <c r="T970" s="61" t="str">
        <f t="shared" si="159"/>
        <v/>
      </c>
      <c r="U970" s="58" t="str">
        <f t="shared" si="160"/>
        <v/>
      </c>
      <c r="W970" s="25" t="str">
        <f>IF(OR($P970="", NOT($U970="")), "", IF(COUNTIF($P$11:$P970, $P970)&gt;1, "", "X"))</f>
        <v/>
      </c>
      <c r="X970" s="25" t="str">
        <f t="shared" si="161"/>
        <v/>
      </c>
      <c r="Z970" s="25" t="str">
        <f t="shared" si="162"/>
        <v/>
      </c>
      <c r="AB970" s="25" t="str">
        <f>IF($B970="", "", IF(AND($B970&gt;='Client Report'!$BA$3, $B970&lt;='Client Report'!$BA$4), "X", ""))</f>
        <v/>
      </c>
      <c r="AC970" s="25" t="str">
        <f>IF($O970="", "", IF('Client Report'!$AG$3="", "X", IF(Expenses!$C970='Client Report'!$AG$3, "X", "")))</f>
        <v/>
      </c>
      <c r="AD970" s="66" t="str">
        <f t="shared" si="163"/>
        <v/>
      </c>
      <c r="AE970" s="25" t="str">
        <f>IF($AD970="", "", COUNTIF($AD$11:$AD$2510, "&lt;"&amp;$AD970)+1+COUNTIF($AD$11:$AD970, $AD970)-1)</f>
        <v/>
      </c>
      <c r="AF970" s="25" t="str">
        <f t="shared" si="164"/>
        <v/>
      </c>
    </row>
    <row r="971" spans="1:32" x14ac:dyDescent="0.25">
      <c r="A971" s="21"/>
      <c r="B971" s="80"/>
      <c r="C971" s="81"/>
      <c r="D971" s="82"/>
      <c r="E971" s="83"/>
      <c r="F971" s="83"/>
      <c r="G971" s="84"/>
      <c r="H971" s="85"/>
      <c r="I971" s="21"/>
      <c r="J971" s="39" t="str">
        <f t="shared" si="154"/>
        <v/>
      </c>
      <c r="K971" s="21"/>
      <c r="O971" s="25" t="str">
        <f t="shared" si="155"/>
        <v/>
      </c>
      <c r="P971" s="25" t="str">
        <f t="shared" si="156"/>
        <v/>
      </c>
      <c r="Q971" s="25" t="str">
        <f t="shared" si="157"/>
        <v/>
      </c>
      <c r="R971" s="25" t="str">
        <f>IF(COUNTIF($Q$11:$Q971, $Q971)&gt;1, "", $Q971)</f>
        <v/>
      </c>
      <c r="S971" s="58" t="str">
        <f t="shared" si="158"/>
        <v/>
      </c>
      <c r="T971" s="61" t="str">
        <f t="shared" si="159"/>
        <v/>
      </c>
      <c r="U971" s="58" t="str">
        <f t="shared" si="160"/>
        <v/>
      </c>
      <c r="W971" s="25" t="str">
        <f>IF(OR($P971="", NOT($U971="")), "", IF(COUNTIF($P$11:$P971, $P971)&gt;1, "", "X"))</f>
        <v/>
      </c>
      <c r="X971" s="25" t="str">
        <f t="shared" si="161"/>
        <v/>
      </c>
      <c r="Z971" s="25" t="str">
        <f t="shared" si="162"/>
        <v/>
      </c>
      <c r="AB971" s="25" t="str">
        <f>IF($B971="", "", IF(AND($B971&gt;='Client Report'!$BA$3, $B971&lt;='Client Report'!$BA$4), "X", ""))</f>
        <v/>
      </c>
      <c r="AC971" s="25" t="str">
        <f>IF($O971="", "", IF('Client Report'!$AG$3="", "X", IF(Expenses!$C971='Client Report'!$AG$3, "X", "")))</f>
        <v/>
      </c>
      <c r="AD971" s="66" t="str">
        <f t="shared" si="163"/>
        <v/>
      </c>
      <c r="AE971" s="25" t="str">
        <f>IF($AD971="", "", COUNTIF($AD$11:$AD$2510, "&lt;"&amp;$AD971)+1+COUNTIF($AD$11:$AD971, $AD971)-1)</f>
        <v/>
      </c>
      <c r="AF971" s="25" t="str">
        <f t="shared" si="164"/>
        <v/>
      </c>
    </row>
    <row r="972" spans="1:32" x14ac:dyDescent="0.25">
      <c r="A972" s="21"/>
      <c r="B972" s="80"/>
      <c r="C972" s="81"/>
      <c r="D972" s="82"/>
      <c r="E972" s="83"/>
      <c r="F972" s="83"/>
      <c r="G972" s="84"/>
      <c r="H972" s="85"/>
      <c r="I972" s="21"/>
      <c r="J972" s="39" t="str">
        <f t="shared" ref="J972:J1035" si="165">IFERROR(IF($G972="", "", IF($F972="", $G972, ROUND($G972*$U972, 2))), "")</f>
        <v/>
      </c>
      <c r="K972" s="21"/>
      <c r="O972" s="25" t="str">
        <f t="shared" ref="O972:O1035" si="166">IF(COUNTIF($B972:$H972, "")&lt;7, "X", "")</f>
        <v/>
      </c>
      <c r="P972" s="25" t="str">
        <f t="shared" ref="P972:P1035" si="167">IF(AND(NOT($B972=""), NOT($F972="")), _xlfn.CONCAT($B972, " - ", $F972), "")</f>
        <v/>
      </c>
      <c r="Q972" s="25" t="str">
        <f t="shared" ref="Q972:Q1035" si="168">IF(AND(NOT($B972=""), NOT($F972=""), NOT($H972="")), _xlfn.CONCAT($B972, " - ", $F972), "")</f>
        <v/>
      </c>
      <c r="R972" s="25" t="str">
        <f>IF(COUNTIF($Q$11:$Q972, $Q972)&gt;1, "", $Q972)</f>
        <v/>
      </c>
      <c r="S972" s="58" t="str">
        <f t="shared" ref="S972:S1035" si="169">IF($R972="", "", $H972)</f>
        <v/>
      </c>
      <c r="T972" s="61" t="str">
        <f t="shared" ref="T972:T1035" si="170">IF(P972="", "", IFERROR(INDEX($S$11:$S$2510, MATCH($P972, $R$11:$R$2510, 0)), ""))</f>
        <v/>
      </c>
      <c r="U972" s="58" t="str">
        <f t="shared" ref="U972:U1035" si="171">IF($P972="", "", IF($H972="", $T972, $H972))</f>
        <v/>
      </c>
      <c r="W972" s="25" t="str">
        <f>IF(OR($P972="", NOT($U972="")), "", IF(COUNTIF($P$11:$P972, $P972)&gt;1, "", "X"))</f>
        <v/>
      </c>
      <c r="X972" s="25" t="str">
        <f t="shared" ref="X972:X1035" si="172">IF(T972=U972, "", "X")</f>
        <v/>
      </c>
      <c r="Z972" s="25" t="str">
        <f t="shared" ref="Z972:Z1035" si="173">IF(OR($B972="", $C972=""), "", _xlfn.CONCAT($C972, " - ", TEXT($B972, "mmm yyyy")))</f>
        <v/>
      </c>
      <c r="AB972" s="25" t="str">
        <f>IF($B972="", "", IF(AND($B972&gt;='Client Report'!$BA$3, $B972&lt;='Client Report'!$BA$4), "X", ""))</f>
        <v/>
      </c>
      <c r="AC972" s="25" t="str">
        <f>IF($O972="", "", IF('Client Report'!$AG$3="", "X", IF(Expenses!$C972='Client Report'!$AG$3, "X", "")))</f>
        <v/>
      </c>
      <c r="AD972" s="66" t="str">
        <f t="shared" ref="AD972:AD1035" si="174">IF(OR($AB972="", $AC972=""), "", $B972)</f>
        <v/>
      </c>
      <c r="AE972" s="25" t="str">
        <f>IF($AD972="", "", COUNTIF($AD$11:$AD$2510, "&lt;"&amp;$AD972)+1+COUNTIF($AD$11:$AD972, $AD972)-1)</f>
        <v/>
      </c>
      <c r="AF972" s="25" t="str">
        <f t="shared" ref="AF972:AF1035" si="175">IF($AE972="", "", "X")</f>
        <v/>
      </c>
    </row>
    <row r="973" spans="1:32" x14ac:dyDescent="0.25">
      <c r="A973" s="21"/>
      <c r="B973" s="80"/>
      <c r="C973" s="81"/>
      <c r="D973" s="82"/>
      <c r="E973" s="83"/>
      <c r="F973" s="83"/>
      <c r="G973" s="84"/>
      <c r="H973" s="85"/>
      <c r="I973" s="21"/>
      <c r="J973" s="39" t="str">
        <f t="shared" si="165"/>
        <v/>
      </c>
      <c r="K973" s="21"/>
      <c r="O973" s="25" t="str">
        <f t="shared" si="166"/>
        <v/>
      </c>
      <c r="P973" s="25" t="str">
        <f t="shared" si="167"/>
        <v/>
      </c>
      <c r="Q973" s="25" t="str">
        <f t="shared" si="168"/>
        <v/>
      </c>
      <c r="R973" s="25" t="str">
        <f>IF(COUNTIF($Q$11:$Q973, $Q973)&gt;1, "", $Q973)</f>
        <v/>
      </c>
      <c r="S973" s="58" t="str">
        <f t="shared" si="169"/>
        <v/>
      </c>
      <c r="T973" s="61" t="str">
        <f t="shared" si="170"/>
        <v/>
      </c>
      <c r="U973" s="58" t="str">
        <f t="shared" si="171"/>
        <v/>
      </c>
      <c r="W973" s="25" t="str">
        <f>IF(OR($P973="", NOT($U973="")), "", IF(COUNTIF($P$11:$P973, $P973)&gt;1, "", "X"))</f>
        <v/>
      </c>
      <c r="X973" s="25" t="str">
        <f t="shared" si="172"/>
        <v/>
      </c>
      <c r="Z973" s="25" t="str">
        <f t="shared" si="173"/>
        <v/>
      </c>
      <c r="AB973" s="25" t="str">
        <f>IF($B973="", "", IF(AND($B973&gt;='Client Report'!$BA$3, $B973&lt;='Client Report'!$BA$4), "X", ""))</f>
        <v/>
      </c>
      <c r="AC973" s="25" t="str">
        <f>IF($O973="", "", IF('Client Report'!$AG$3="", "X", IF(Expenses!$C973='Client Report'!$AG$3, "X", "")))</f>
        <v/>
      </c>
      <c r="AD973" s="66" t="str">
        <f t="shared" si="174"/>
        <v/>
      </c>
      <c r="AE973" s="25" t="str">
        <f>IF($AD973="", "", COUNTIF($AD$11:$AD$2510, "&lt;"&amp;$AD973)+1+COUNTIF($AD$11:$AD973, $AD973)-1)</f>
        <v/>
      </c>
      <c r="AF973" s="25" t="str">
        <f t="shared" si="175"/>
        <v/>
      </c>
    </row>
    <row r="974" spans="1:32" x14ac:dyDescent="0.25">
      <c r="A974" s="21"/>
      <c r="B974" s="80"/>
      <c r="C974" s="81"/>
      <c r="D974" s="82"/>
      <c r="E974" s="83"/>
      <c r="F974" s="83"/>
      <c r="G974" s="84"/>
      <c r="H974" s="85"/>
      <c r="I974" s="21"/>
      <c r="J974" s="39" t="str">
        <f t="shared" si="165"/>
        <v/>
      </c>
      <c r="K974" s="21"/>
      <c r="O974" s="25" t="str">
        <f t="shared" si="166"/>
        <v/>
      </c>
      <c r="P974" s="25" t="str">
        <f t="shared" si="167"/>
        <v/>
      </c>
      <c r="Q974" s="25" t="str">
        <f t="shared" si="168"/>
        <v/>
      </c>
      <c r="R974" s="25" t="str">
        <f>IF(COUNTIF($Q$11:$Q974, $Q974)&gt;1, "", $Q974)</f>
        <v/>
      </c>
      <c r="S974" s="58" t="str">
        <f t="shared" si="169"/>
        <v/>
      </c>
      <c r="T974" s="61" t="str">
        <f t="shared" si="170"/>
        <v/>
      </c>
      <c r="U974" s="58" t="str">
        <f t="shared" si="171"/>
        <v/>
      </c>
      <c r="W974" s="25" t="str">
        <f>IF(OR($P974="", NOT($U974="")), "", IF(COUNTIF($P$11:$P974, $P974)&gt;1, "", "X"))</f>
        <v/>
      </c>
      <c r="X974" s="25" t="str">
        <f t="shared" si="172"/>
        <v/>
      </c>
      <c r="Z974" s="25" t="str">
        <f t="shared" si="173"/>
        <v/>
      </c>
      <c r="AB974" s="25" t="str">
        <f>IF($B974="", "", IF(AND($B974&gt;='Client Report'!$BA$3, $B974&lt;='Client Report'!$BA$4), "X", ""))</f>
        <v/>
      </c>
      <c r="AC974" s="25" t="str">
        <f>IF($O974="", "", IF('Client Report'!$AG$3="", "X", IF(Expenses!$C974='Client Report'!$AG$3, "X", "")))</f>
        <v/>
      </c>
      <c r="AD974" s="66" t="str">
        <f t="shared" si="174"/>
        <v/>
      </c>
      <c r="AE974" s="25" t="str">
        <f>IF($AD974="", "", COUNTIF($AD$11:$AD$2510, "&lt;"&amp;$AD974)+1+COUNTIF($AD$11:$AD974, $AD974)-1)</f>
        <v/>
      </c>
      <c r="AF974" s="25" t="str">
        <f t="shared" si="175"/>
        <v/>
      </c>
    </row>
    <row r="975" spans="1:32" x14ac:dyDescent="0.25">
      <c r="A975" s="21"/>
      <c r="B975" s="80"/>
      <c r="C975" s="81"/>
      <c r="D975" s="82"/>
      <c r="E975" s="83"/>
      <c r="F975" s="83"/>
      <c r="G975" s="84"/>
      <c r="H975" s="85"/>
      <c r="I975" s="21"/>
      <c r="J975" s="39" t="str">
        <f t="shared" si="165"/>
        <v/>
      </c>
      <c r="K975" s="21"/>
      <c r="O975" s="25" t="str">
        <f t="shared" si="166"/>
        <v/>
      </c>
      <c r="P975" s="25" t="str">
        <f t="shared" si="167"/>
        <v/>
      </c>
      <c r="Q975" s="25" t="str">
        <f t="shared" si="168"/>
        <v/>
      </c>
      <c r="R975" s="25" t="str">
        <f>IF(COUNTIF($Q$11:$Q975, $Q975)&gt;1, "", $Q975)</f>
        <v/>
      </c>
      <c r="S975" s="58" t="str">
        <f t="shared" si="169"/>
        <v/>
      </c>
      <c r="T975" s="61" t="str">
        <f t="shared" si="170"/>
        <v/>
      </c>
      <c r="U975" s="58" t="str">
        <f t="shared" si="171"/>
        <v/>
      </c>
      <c r="W975" s="25" t="str">
        <f>IF(OR($P975="", NOT($U975="")), "", IF(COUNTIF($P$11:$P975, $P975)&gt;1, "", "X"))</f>
        <v/>
      </c>
      <c r="X975" s="25" t="str">
        <f t="shared" si="172"/>
        <v/>
      </c>
      <c r="Z975" s="25" t="str">
        <f t="shared" si="173"/>
        <v/>
      </c>
      <c r="AB975" s="25" t="str">
        <f>IF($B975="", "", IF(AND($B975&gt;='Client Report'!$BA$3, $B975&lt;='Client Report'!$BA$4), "X", ""))</f>
        <v/>
      </c>
      <c r="AC975" s="25" t="str">
        <f>IF($O975="", "", IF('Client Report'!$AG$3="", "X", IF(Expenses!$C975='Client Report'!$AG$3, "X", "")))</f>
        <v/>
      </c>
      <c r="AD975" s="66" t="str">
        <f t="shared" si="174"/>
        <v/>
      </c>
      <c r="AE975" s="25" t="str">
        <f>IF($AD975="", "", COUNTIF($AD$11:$AD$2510, "&lt;"&amp;$AD975)+1+COUNTIF($AD$11:$AD975, $AD975)-1)</f>
        <v/>
      </c>
      <c r="AF975" s="25" t="str">
        <f t="shared" si="175"/>
        <v/>
      </c>
    </row>
    <row r="976" spans="1:32" x14ac:dyDescent="0.25">
      <c r="A976" s="21"/>
      <c r="B976" s="80"/>
      <c r="C976" s="81"/>
      <c r="D976" s="82"/>
      <c r="E976" s="83"/>
      <c r="F976" s="83"/>
      <c r="G976" s="84"/>
      <c r="H976" s="85"/>
      <c r="I976" s="21"/>
      <c r="J976" s="39" t="str">
        <f t="shared" si="165"/>
        <v/>
      </c>
      <c r="K976" s="21"/>
      <c r="O976" s="25" t="str">
        <f t="shared" si="166"/>
        <v/>
      </c>
      <c r="P976" s="25" t="str">
        <f t="shared" si="167"/>
        <v/>
      </c>
      <c r="Q976" s="25" t="str">
        <f t="shared" si="168"/>
        <v/>
      </c>
      <c r="R976" s="25" t="str">
        <f>IF(COUNTIF($Q$11:$Q976, $Q976)&gt;1, "", $Q976)</f>
        <v/>
      </c>
      <c r="S976" s="58" t="str">
        <f t="shared" si="169"/>
        <v/>
      </c>
      <c r="T976" s="61" t="str">
        <f t="shared" si="170"/>
        <v/>
      </c>
      <c r="U976" s="58" t="str">
        <f t="shared" si="171"/>
        <v/>
      </c>
      <c r="W976" s="25" t="str">
        <f>IF(OR($P976="", NOT($U976="")), "", IF(COUNTIF($P$11:$P976, $P976)&gt;1, "", "X"))</f>
        <v/>
      </c>
      <c r="X976" s="25" t="str">
        <f t="shared" si="172"/>
        <v/>
      </c>
      <c r="Z976" s="25" t="str">
        <f t="shared" si="173"/>
        <v/>
      </c>
      <c r="AB976" s="25" t="str">
        <f>IF($B976="", "", IF(AND($B976&gt;='Client Report'!$BA$3, $B976&lt;='Client Report'!$BA$4), "X", ""))</f>
        <v/>
      </c>
      <c r="AC976" s="25" t="str">
        <f>IF($O976="", "", IF('Client Report'!$AG$3="", "X", IF(Expenses!$C976='Client Report'!$AG$3, "X", "")))</f>
        <v/>
      </c>
      <c r="AD976" s="66" t="str">
        <f t="shared" si="174"/>
        <v/>
      </c>
      <c r="AE976" s="25" t="str">
        <f>IF($AD976="", "", COUNTIF($AD$11:$AD$2510, "&lt;"&amp;$AD976)+1+COUNTIF($AD$11:$AD976, $AD976)-1)</f>
        <v/>
      </c>
      <c r="AF976" s="25" t="str">
        <f t="shared" si="175"/>
        <v/>
      </c>
    </row>
    <row r="977" spans="1:32" x14ac:dyDescent="0.25">
      <c r="A977" s="21"/>
      <c r="B977" s="80"/>
      <c r="C977" s="81"/>
      <c r="D977" s="82"/>
      <c r="E977" s="83"/>
      <c r="F977" s="83"/>
      <c r="G977" s="84"/>
      <c r="H977" s="85"/>
      <c r="I977" s="21"/>
      <c r="J977" s="39" t="str">
        <f t="shared" si="165"/>
        <v/>
      </c>
      <c r="K977" s="21"/>
      <c r="O977" s="25" t="str">
        <f t="shared" si="166"/>
        <v/>
      </c>
      <c r="P977" s="25" t="str">
        <f t="shared" si="167"/>
        <v/>
      </c>
      <c r="Q977" s="25" t="str">
        <f t="shared" si="168"/>
        <v/>
      </c>
      <c r="R977" s="25" t="str">
        <f>IF(COUNTIF($Q$11:$Q977, $Q977)&gt;1, "", $Q977)</f>
        <v/>
      </c>
      <c r="S977" s="58" t="str">
        <f t="shared" si="169"/>
        <v/>
      </c>
      <c r="T977" s="61" t="str">
        <f t="shared" si="170"/>
        <v/>
      </c>
      <c r="U977" s="58" t="str">
        <f t="shared" si="171"/>
        <v/>
      </c>
      <c r="W977" s="25" t="str">
        <f>IF(OR($P977="", NOT($U977="")), "", IF(COUNTIF($P$11:$P977, $P977)&gt;1, "", "X"))</f>
        <v/>
      </c>
      <c r="X977" s="25" t="str">
        <f t="shared" si="172"/>
        <v/>
      </c>
      <c r="Z977" s="25" t="str">
        <f t="shared" si="173"/>
        <v/>
      </c>
      <c r="AB977" s="25" t="str">
        <f>IF($B977="", "", IF(AND($B977&gt;='Client Report'!$BA$3, $B977&lt;='Client Report'!$BA$4), "X", ""))</f>
        <v/>
      </c>
      <c r="AC977" s="25" t="str">
        <f>IF($O977="", "", IF('Client Report'!$AG$3="", "X", IF(Expenses!$C977='Client Report'!$AG$3, "X", "")))</f>
        <v/>
      </c>
      <c r="AD977" s="66" t="str">
        <f t="shared" si="174"/>
        <v/>
      </c>
      <c r="AE977" s="25" t="str">
        <f>IF($AD977="", "", COUNTIF($AD$11:$AD$2510, "&lt;"&amp;$AD977)+1+COUNTIF($AD$11:$AD977, $AD977)-1)</f>
        <v/>
      </c>
      <c r="AF977" s="25" t="str">
        <f t="shared" si="175"/>
        <v/>
      </c>
    </row>
    <row r="978" spans="1:32" x14ac:dyDescent="0.25">
      <c r="A978" s="21"/>
      <c r="B978" s="80"/>
      <c r="C978" s="81"/>
      <c r="D978" s="82"/>
      <c r="E978" s="83"/>
      <c r="F978" s="83"/>
      <c r="G978" s="84"/>
      <c r="H978" s="85"/>
      <c r="I978" s="21"/>
      <c r="J978" s="39" t="str">
        <f t="shared" si="165"/>
        <v/>
      </c>
      <c r="K978" s="21"/>
      <c r="O978" s="25" t="str">
        <f t="shared" si="166"/>
        <v/>
      </c>
      <c r="P978" s="25" t="str">
        <f t="shared" si="167"/>
        <v/>
      </c>
      <c r="Q978" s="25" t="str">
        <f t="shared" si="168"/>
        <v/>
      </c>
      <c r="R978" s="25" t="str">
        <f>IF(COUNTIF($Q$11:$Q978, $Q978)&gt;1, "", $Q978)</f>
        <v/>
      </c>
      <c r="S978" s="58" t="str">
        <f t="shared" si="169"/>
        <v/>
      </c>
      <c r="T978" s="61" t="str">
        <f t="shared" si="170"/>
        <v/>
      </c>
      <c r="U978" s="58" t="str">
        <f t="shared" si="171"/>
        <v/>
      </c>
      <c r="W978" s="25" t="str">
        <f>IF(OR($P978="", NOT($U978="")), "", IF(COUNTIF($P$11:$P978, $P978)&gt;1, "", "X"))</f>
        <v/>
      </c>
      <c r="X978" s="25" t="str">
        <f t="shared" si="172"/>
        <v/>
      </c>
      <c r="Z978" s="25" t="str">
        <f t="shared" si="173"/>
        <v/>
      </c>
      <c r="AB978" s="25" t="str">
        <f>IF($B978="", "", IF(AND($B978&gt;='Client Report'!$BA$3, $B978&lt;='Client Report'!$BA$4), "X", ""))</f>
        <v/>
      </c>
      <c r="AC978" s="25" t="str">
        <f>IF($O978="", "", IF('Client Report'!$AG$3="", "X", IF(Expenses!$C978='Client Report'!$AG$3, "X", "")))</f>
        <v/>
      </c>
      <c r="AD978" s="66" t="str">
        <f t="shared" si="174"/>
        <v/>
      </c>
      <c r="AE978" s="25" t="str">
        <f>IF($AD978="", "", COUNTIF($AD$11:$AD$2510, "&lt;"&amp;$AD978)+1+COUNTIF($AD$11:$AD978, $AD978)-1)</f>
        <v/>
      </c>
      <c r="AF978" s="25" t="str">
        <f t="shared" si="175"/>
        <v/>
      </c>
    </row>
    <row r="979" spans="1:32" x14ac:dyDescent="0.25">
      <c r="A979" s="21"/>
      <c r="B979" s="80"/>
      <c r="C979" s="81"/>
      <c r="D979" s="82"/>
      <c r="E979" s="83"/>
      <c r="F979" s="83"/>
      <c r="G979" s="84"/>
      <c r="H979" s="85"/>
      <c r="I979" s="21"/>
      <c r="J979" s="39" t="str">
        <f t="shared" si="165"/>
        <v/>
      </c>
      <c r="K979" s="21"/>
      <c r="O979" s="25" t="str">
        <f t="shared" si="166"/>
        <v/>
      </c>
      <c r="P979" s="25" t="str">
        <f t="shared" si="167"/>
        <v/>
      </c>
      <c r="Q979" s="25" t="str">
        <f t="shared" si="168"/>
        <v/>
      </c>
      <c r="R979" s="25" t="str">
        <f>IF(COUNTIF($Q$11:$Q979, $Q979)&gt;1, "", $Q979)</f>
        <v/>
      </c>
      <c r="S979" s="58" t="str">
        <f t="shared" si="169"/>
        <v/>
      </c>
      <c r="T979" s="61" t="str">
        <f t="shared" si="170"/>
        <v/>
      </c>
      <c r="U979" s="58" t="str">
        <f t="shared" si="171"/>
        <v/>
      </c>
      <c r="W979" s="25" t="str">
        <f>IF(OR($P979="", NOT($U979="")), "", IF(COUNTIF($P$11:$P979, $P979)&gt;1, "", "X"))</f>
        <v/>
      </c>
      <c r="X979" s="25" t="str">
        <f t="shared" si="172"/>
        <v/>
      </c>
      <c r="Z979" s="25" t="str">
        <f t="shared" si="173"/>
        <v/>
      </c>
      <c r="AB979" s="25" t="str">
        <f>IF($B979="", "", IF(AND($B979&gt;='Client Report'!$BA$3, $B979&lt;='Client Report'!$BA$4), "X", ""))</f>
        <v/>
      </c>
      <c r="AC979" s="25" t="str">
        <f>IF($O979="", "", IF('Client Report'!$AG$3="", "X", IF(Expenses!$C979='Client Report'!$AG$3, "X", "")))</f>
        <v/>
      </c>
      <c r="AD979" s="66" t="str">
        <f t="shared" si="174"/>
        <v/>
      </c>
      <c r="AE979" s="25" t="str">
        <f>IF($AD979="", "", COUNTIF($AD$11:$AD$2510, "&lt;"&amp;$AD979)+1+COUNTIF($AD$11:$AD979, $AD979)-1)</f>
        <v/>
      </c>
      <c r="AF979" s="25" t="str">
        <f t="shared" si="175"/>
        <v/>
      </c>
    </row>
    <row r="980" spans="1:32" x14ac:dyDescent="0.25">
      <c r="A980" s="21"/>
      <c r="B980" s="80"/>
      <c r="C980" s="81"/>
      <c r="D980" s="82"/>
      <c r="E980" s="83"/>
      <c r="F980" s="83"/>
      <c r="G980" s="84"/>
      <c r="H980" s="85"/>
      <c r="I980" s="21"/>
      <c r="J980" s="39" t="str">
        <f t="shared" si="165"/>
        <v/>
      </c>
      <c r="K980" s="21"/>
      <c r="O980" s="25" t="str">
        <f t="shared" si="166"/>
        <v/>
      </c>
      <c r="P980" s="25" t="str">
        <f t="shared" si="167"/>
        <v/>
      </c>
      <c r="Q980" s="25" t="str">
        <f t="shared" si="168"/>
        <v/>
      </c>
      <c r="R980" s="25" t="str">
        <f>IF(COUNTIF($Q$11:$Q980, $Q980)&gt;1, "", $Q980)</f>
        <v/>
      </c>
      <c r="S980" s="58" t="str">
        <f t="shared" si="169"/>
        <v/>
      </c>
      <c r="T980" s="61" t="str">
        <f t="shared" si="170"/>
        <v/>
      </c>
      <c r="U980" s="58" t="str">
        <f t="shared" si="171"/>
        <v/>
      </c>
      <c r="W980" s="25" t="str">
        <f>IF(OR($P980="", NOT($U980="")), "", IF(COUNTIF($P$11:$P980, $P980)&gt;1, "", "X"))</f>
        <v/>
      </c>
      <c r="X980" s="25" t="str">
        <f t="shared" si="172"/>
        <v/>
      </c>
      <c r="Z980" s="25" t="str">
        <f t="shared" si="173"/>
        <v/>
      </c>
      <c r="AB980" s="25" t="str">
        <f>IF($B980="", "", IF(AND($B980&gt;='Client Report'!$BA$3, $B980&lt;='Client Report'!$BA$4), "X", ""))</f>
        <v/>
      </c>
      <c r="AC980" s="25" t="str">
        <f>IF($O980="", "", IF('Client Report'!$AG$3="", "X", IF(Expenses!$C980='Client Report'!$AG$3, "X", "")))</f>
        <v/>
      </c>
      <c r="AD980" s="66" t="str">
        <f t="shared" si="174"/>
        <v/>
      </c>
      <c r="AE980" s="25" t="str">
        <f>IF($AD980="", "", COUNTIF($AD$11:$AD$2510, "&lt;"&amp;$AD980)+1+COUNTIF($AD$11:$AD980, $AD980)-1)</f>
        <v/>
      </c>
      <c r="AF980" s="25" t="str">
        <f t="shared" si="175"/>
        <v/>
      </c>
    </row>
    <row r="981" spans="1:32" x14ac:dyDescent="0.25">
      <c r="A981" s="21"/>
      <c r="B981" s="80"/>
      <c r="C981" s="81"/>
      <c r="D981" s="82"/>
      <c r="E981" s="83"/>
      <c r="F981" s="83"/>
      <c r="G981" s="84"/>
      <c r="H981" s="85"/>
      <c r="I981" s="21"/>
      <c r="J981" s="39" t="str">
        <f t="shared" si="165"/>
        <v/>
      </c>
      <c r="K981" s="21"/>
      <c r="O981" s="25" t="str">
        <f t="shared" si="166"/>
        <v/>
      </c>
      <c r="P981" s="25" t="str">
        <f t="shared" si="167"/>
        <v/>
      </c>
      <c r="Q981" s="25" t="str">
        <f t="shared" si="168"/>
        <v/>
      </c>
      <c r="R981" s="25" t="str">
        <f>IF(COUNTIF($Q$11:$Q981, $Q981)&gt;1, "", $Q981)</f>
        <v/>
      </c>
      <c r="S981" s="58" t="str">
        <f t="shared" si="169"/>
        <v/>
      </c>
      <c r="T981" s="61" t="str">
        <f t="shared" si="170"/>
        <v/>
      </c>
      <c r="U981" s="58" t="str">
        <f t="shared" si="171"/>
        <v/>
      </c>
      <c r="W981" s="25" t="str">
        <f>IF(OR($P981="", NOT($U981="")), "", IF(COUNTIF($P$11:$P981, $P981)&gt;1, "", "X"))</f>
        <v/>
      </c>
      <c r="X981" s="25" t="str">
        <f t="shared" si="172"/>
        <v/>
      </c>
      <c r="Z981" s="25" t="str">
        <f t="shared" si="173"/>
        <v/>
      </c>
      <c r="AB981" s="25" t="str">
        <f>IF($B981="", "", IF(AND($B981&gt;='Client Report'!$BA$3, $B981&lt;='Client Report'!$BA$4), "X", ""))</f>
        <v/>
      </c>
      <c r="AC981" s="25" t="str">
        <f>IF($O981="", "", IF('Client Report'!$AG$3="", "X", IF(Expenses!$C981='Client Report'!$AG$3, "X", "")))</f>
        <v/>
      </c>
      <c r="AD981" s="66" t="str">
        <f t="shared" si="174"/>
        <v/>
      </c>
      <c r="AE981" s="25" t="str">
        <f>IF($AD981="", "", COUNTIF($AD$11:$AD$2510, "&lt;"&amp;$AD981)+1+COUNTIF($AD$11:$AD981, $AD981)-1)</f>
        <v/>
      </c>
      <c r="AF981" s="25" t="str">
        <f t="shared" si="175"/>
        <v/>
      </c>
    </row>
    <row r="982" spans="1:32" x14ac:dyDescent="0.25">
      <c r="A982" s="21"/>
      <c r="B982" s="80"/>
      <c r="C982" s="81"/>
      <c r="D982" s="82"/>
      <c r="E982" s="83"/>
      <c r="F982" s="83"/>
      <c r="G982" s="84"/>
      <c r="H982" s="85"/>
      <c r="I982" s="21"/>
      <c r="J982" s="39" t="str">
        <f t="shared" si="165"/>
        <v/>
      </c>
      <c r="K982" s="21"/>
      <c r="O982" s="25" t="str">
        <f t="shared" si="166"/>
        <v/>
      </c>
      <c r="P982" s="25" t="str">
        <f t="shared" si="167"/>
        <v/>
      </c>
      <c r="Q982" s="25" t="str">
        <f t="shared" si="168"/>
        <v/>
      </c>
      <c r="R982" s="25" t="str">
        <f>IF(COUNTIF($Q$11:$Q982, $Q982)&gt;1, "", $Q982)</f>
        <v/>
      </c>
      <c r="S982" s="58" t="str">
        <f t="shared" si="169"/>
        <v/>
      </c>
      <c r="T982" s="61" t="str">
        <f t="shared" si="170"/>
        <v/>
      </c>
      <c r="U982" s="58" t="str">
        <f t="shared" si="171"/>
        <v/>
      </c>
      <c r="W982" s="25" t="str">
        <f>IF(OR($P982="", NOT($U982="")), "", IF(COUNTIF($P$11:$P982, $P982)&gt;1, "", "X"))</f>
        <v/>
      </c>
      <c r="X982" s="25" t="str">
        <f t="shared" si="172"/>
        <v/>
      </c>
      <c r="Z982" s="25" t="str">
        <f t="shared" si="173"/>
        <v/>
      </c>
      <c r="AB982" s="25" t="str">
        <f>IF($B982="", "", IF(AND($B982&gt;='Client Report'!$BA$3, $B982&lt;='Client Report'!$BA$4), "X", ""))</f>
        <v/>
      </c>
      <c r="AC982" s="25" t="str">
        <f>IF($O982="", "", IF('Client Report'!$AG$3="", "X", IF(Expenses!$C982='Client Report'!$AG$3, "X", "")))</f>
        <v/>
      </c>
      <c r="AD982" s="66" t="str">
        <f t="shared" si="174"/>
        <v/>
      </c>
      <c r="AE982" s="25" t="str">
        <f>IF($AD982="", "", COUNTIF($AD$11:$AD$2510, "&lt;"&amp;$AD982)+1+COUNTIF($AD$11:$AD982, $AD982)-1)</f>
        <v/>
      </c>
      <c r="AF982" s="25" t="str">
        <f t="shared" si="175"/>
        <v/>
      </c>
    </row>
    <row r="983" spans="1:32" x14ac:dyDescent="0.25">
      <c r="A983" s="21"/>
      <c r="B983" s="80"/>
      <c r="C983" s="81"/>
      <c r="D983" s="82"/>
      <c r="E983" s="83"/>
      <c r="F983" s="83"/>
      <c r="G983" s="84"/>
      <c r="H983" s="85"/>
      <c r="I983" s="21"/>
      <c r="J983" s="39" t="str">
        <f t="shared" si="165"/>
        <v/>
      </c>
      <c r="K983" s="21"/>
      <c r="O983" s="25" t="str">
        <f t="shared" si="166"/>
        <v/>
      </c>
      <c r="P983" s="25" t="str">
        <f t="shared" si="167"/>
        <v/>
      </c>
      <c r="Q983" s="25" t="str">
        <f t="shared" si="168"/>
        <v/>
      </c>
      <c r="R983" s="25" t="str">
        <f>IF(COUNTIF($Q$11:$Q983, $Q983)&gt;1, "", $Q983)</f>
        <v/>
      </c>
      <c r="S983" s="58" t="str">
        <f t="shared" si="169"/>
        <v/>
      </c>
      <c r="T983" s="61" t="str">
        <f t="shared" si="170"/>
        <v/>
      </c>
      <c r="U983" s="58" t="str">
        <f t="shared" si="171"/>
        <v/>
      </c>
      <c r="W983" s="25" t="str">
        <f>IF(OR($P983="", NOT($U983="")), "", IF(COUNTIF($P$11:$P983, $P983)&gt;1, "", "X"))</f>
        <v/>
      </c>
      <c r="X983" s="25" t="str">
        <f t="shared" si="172"/>
        <v/>
      </c>
      <c r="Z983" s="25" t="str">
        <f t="shared" si="173"/>
        <v/>
      </c>
      <c r="AB983" s="25" t="str">
        <f>IF($B983="", "", IF(AND($B983&gt;='Client Report'!$BA$3, $B983&lt;='Client Report'!$BA$4), "X", ""))</f>
        <v/>
      </c>
      <c r="AC983" s="25" t="str">
        <f>IF($O983="", "", IF('Client Report'!$AG$3="", "X", IF(Expenses!$C983='Client Report'!$AG$3, "X", "")))</f>
        <v/>
      </c>
      <c r="AD983" s="66" t="str">
        <f t="shared" si="174"/>
        <v/>
      </c>
      <c r="AE983" s="25" t="str">
        <f>IF($AD983="", "", COUNTIF($AD$11:$AD$2510, "&lt;"&amp;$AD983)+1+COUNTIF($AD$11:$AD983, $AD983)-1)</f>
        <v/>
      </c>
      <c r="AF983" s="25" t="str">
        <f t="shared" si="175"/>
        <v/>
      </c>
    </row>
    <row r="984" spans="1:32" x14ac:dyDescent="0.25">
      <c r="A984" s="21"/>
      <c r="B984" s="80"/>
      <c r="C984" s="81"/>
      <c r="D984" s="82"/>
      <c r="E984" s="83"/>
      <c r="F984" s="83"/>
      <c r="G984" s="84"/>
      <c r="H984" s="85"/>
      <c r="I984" s="21"/>
      <c r="J984" s="39" t="str">
        <f t="shared" si="165"/>
        <v/>
      </c>
      <c r="K984" s="21"/>
      <c r="O984" s="25" t="str">
        <f t="shared" si="166"/>
        <v/>
      </c>
      <c r="P984" s="25" t="str">
        <f t="shared" si="167"/>
        <v/>
      </c>
      <c r="Q984" s="25" t="str">
        <f t="shared" si="168"/>
        <v/>
      </c>
      <c r="R984" s="25" t="str">
        <f>IF(COUNTIF($Q$11:$Q984, $Q984)&gt;1, "", $Q984)</f>
        <v/>
      </c>
      <c r="S984" s="58" t="str">
        <f t="shared" si="169"/>
        <v/>
      </c>
      <c r="T984" s="61" t="str">
        <f t="shared" si="170"/>
        <v/>
      </c>
      <c r="U984" s="58" t="str">
        <f t="shared" si="171"/>
        <v/>
      </c>
      <c r="W984" s="25" t="str">
        <f>IF(OR($P984="", NOT($U984="")), "", IF(COUNTIF($P$11:$P984, $P984)&gt;1, "", "X"))</f>
        <v/>
      </c>
      <c r="X984" s="25" t="str">
        <f t="shared" si="172"/>
        <v/>
      </c>
      <c r="Z984" s="25" t="str">
        <f t="shared" si="173"/>
        <v/>
      </c>
      <c r="AB984" s="25" t="str">
        <f>IF($B984="", "", IF(AND($B984&gt;='Client Report'!$BA$3, $B984&lt;='Client Report'!$BA$4), "X", ""))</f>
        <v/>
      </c>
      <c r="AC984" s="25" t="str">
        <f>IF($O984="", "", IF('Client Report'!$AG$3="", "X", IF(Expenses!$C984='Client Report'!$AG$3, "X", "")))</f>
        <v/>
      </c>
      <c r="AD984" s="66" t="str">
        <f t="shared" si="174"/>
        <v/>
      </c>
      <c r="AE984" s="25" t="str">
        <f>IF($AD984="", "", COUNTIF($AD$11:$AD$2510, "&lt;"&amp;$AD984)+1+COUNTIF($AD$11:$AD984, $AD984)-1)</f>
        <v/>
      </c>
      <c r="AF984" s="25" t="str">
        <f t="shared" si="175"/>
        <v/>
      </c>
    </row>
    <row r="985" spans="1:32" x14ac:dyDescent="0.25">
      <c r="A985" s="21"/>
      <c r="B985" s="80"/>
      <c r="C985" s="81"/>
      <c r="D985" s="82"/>
      <c r="E985" s="83"/>
      <c r="F985" s="83"/>
      <c r="G985" s="84"/>
      <c r="H985" s="85"/>
      <c r="I985" s="21"/>
      <c r="J985" s="39" t="str">
        <f t="shared" si="165"/>
        <v/>
      </c>
      <c r="K985" s="21"/>
      <c r="O985" s="25" t="str">
        <f t="shared" si="166"/>
        <v/>
      </c>
      <c r="P985" s="25" t="str">
        <f t="shared" si="167"/>
        <v/>
      </c>
      <c r="Q985" s="25" t="str">
        <f t="shared" si="168"/>
        <v/>
      </c>
      <c r="R985" s="25" t="str">
        <f>IF(COUNTIF($Q$11:$Q985, $Q985)&gt;1, "", $Q985)</f>
        <v/>
      </c>
      <c r="S985" s="58" t="str">
        <f t="shared" si="169"/>
        <v/>
      </c>
      <c r="T985" s="61" t="str">
        <f t="shared" si="170"/>
        <v/>
      </c>
      <c r="U985" s="58" t="str">
        <f t="shared" si="171"/>
        <v/>
      </c>
      <c r="W985" s="25" t="str">
        <f>IF(OR($P985="", NOT($U985="")), "", IF(COUNTIF($P$11:$P985, $P985)&gt;1, "", "X"))</f>
        <v/>
      </c>
      <c r="X985" s="25" t="str">
        <f t="shared" si="172"/>
        <v/>
      </c>
      <c r="Z985" s="25" t="str">
        <f t="shared" si="173"/>
        <v/>
      </c>
      <c r="AB985" s="25" t="str">
        <f>IF($B985="", "", IF(AND($B985&gt;='Client Report'!$BA$3, $B985&lt;='Client Report'!$BA$4), "X", ""))</f>
        <v/>
      </c>
      <c r="AC985" s="25" t="str">
        <f>IF($O985="", "", IF('Client Report'!$AG$3="", "X", IF(Expenses!$C985='Client Report'!$AG$3, "X", "")))</f>
        <v/>
      </c>
      <c r="AD985" s="66" t="str">
        <f t="shared" si="174"/>
        <v/>
      </c>
      <c r="AE985" s="25" t="str">
        <f>IF($AD985="", "", COUNTIF($AD$11:$AD$2510, "&lt;"&amp;$AD985)+1+COUNTIF($AD$11:$AD985, $AD985)-1)</f>
        <v/>
      </c>
      <c r="AF985" s="25" t="str">
        <f t="shared" si="175"/>
        <v/>
      </c>
    </row>
    <row r="986" spans="1:32" x14ac:dyDescent="0.25">
      <c r="A986" s="21"/>
      <c r="B986" s="80"/>
      <c r="C986" s="81"/>
      <c r="D986" s="82"/>
      <c r="E986" s="83"/>
      <c r="F986" s="83"/>
      <c r="G986" s="84"/>
      <c r="H986" s="85"/>
      <c r="I986" s="21"/>
      <c r="J986" s="39" t="str">
        <f t="shared" si="165"/>
        <v/>
      </c>
      <c r="K986" s="21"/>
      <c r="O986" s="25" t="str">
        <f t="shared" si="166"/>
        <v/>
      </c>
      <c r="P986" s="25" t="str">
        <f t="shared" si="167"/>
        <v/>
      </c>
      <c r="Q986" s="25" t="str">
        <f t="shared" si="168"/>
        <v/>
      </c>
      <c r="R986" s="25" t="str">
        <f>IF(COUNTIF($Q$11:$Q986, $Q986)&gt;1, "", $Q986)</f>
        <v/>
      </c>
      <c r="S986" s="58" t="str">
        <f t="shared" si="169"/>
        <v/>
      </c>
      <c r="T986" s="61" t="str">
        <f t="shared" si="170"/>
        <v/>
      </c>
      <c r="U986" s="58" t="str">
        <f t="shared" si="171"/>
        <v/>
      </c>
      <c r="W986" s="25" t="str">
        <f>IF(OR($P986="", NOT($U986="")), "", IF(COUNTIF($P$11:$P986, $P986)&gt;1, "", "X"))</f>
        <v/>
      </c>
      <c r="X986" s="25" t="str">
        <f t="shared" si="172"/>
        <v/>
      </c>
      <c r="Z986" s="25" t="str">
        <f t="shared" si="173"/>
        <v/>
      </c>
      <c r="AB986" s="25" t="str">
        <f>IF($B986="", "", IF(AND($B986&gt;='Client Report'!$BA$3, $B986&lt;='Client Report'!$BA$4), "X", ""))</f>
        <v/>
      </c>
      <c r="AC986" s="25" t="str">
        <f>IF($O986="", "", IF('Client Report'!$AG$3="", "X", IF(Expenses!$C986='Client Report'!$AG$3, "X", "")))</f>
        <v/>
      </c>
      <c r="AD986" s="66" t="str">
        <f t="shared" si="174"/>
        <v/>
      </c>
      <c r="AE986" s="25" t="str">
        <f>IF($AD986="", "", COUNTIF($AD$11:$AD$2510, "&lt;"&amp;$AD986)+1+COUNTIF($AD$11:$AD986, $AD986)-1)</f>
        <v/>
      </c>
      <c r="AF986" s="25" t="str">
        <f t="shared" si="175"/>
        <v/>
      </c>
    </row>
    <row r="987" spans="1:32" x14ac:dyDescent="0.25">
      <c r="A987" s="21"/>
      <c r="B987" s="80"/>
      <c r="C987" s="81"/>
      <c r="D987" s="82"/>
      <c r="E987" s="83"/>
      <c r="F987" s="83"/>
      <c r="G987" s="84"/>
      <c r="H987" s="85"/>
      <c r="I987" s="21"/>
      <c r="J987" s="39" t="str">
        <f t="shared" si="165"/>
        <v/>
      </c>
      <c r="K987" s="21"/>
      <c r="O987" s="25" t="str">
        <f t="shared" si="166"/>
        <v/>
      </c>
      <c r="P987" s="25" t="str">
        <f t="shared" si="167"/>
        <v/>
      </c>
      <c r="Q987" s="25" t="str">
        <f t="shared" si="168"/>
        <v/>
      </c>
      <c r="R987" s="25" t="str">
        <f>IF(COUNTIF($Q$11:$Q987, $Q987)&gt;1, "", $Q987)</f>
        <v/>
      </c>
      <c r="S987" s="58" t="str">
        <f t="shared" si="169"/>
        <v/>
      </c>
      <c r="T987" s="61" t="str">
        <f t="shared" si="170"/>
        <v/>
      </c>
      <c r="U987" s="58" t="str">
        <f t="shared" si="171"/>
        <v/>
      </c>
      <c r="W987" s="25" t="str">
        <f>IF(OR($P987="", NOT($U987="")), "", IF(COUNTIF($P$11:$P987, $P987)&gt;1, "", "X"))</f>
        <v/>
      </c>
      <c r="X987" s="25" t="str">
        <f t="shared" si="172"/>
        <v/>
      </c>
      <c r="Z987" s="25" t="str">
        <f t="shared" si="173"/>
        <v/>
      </c>
      <c r="AB987" s="25" t="str">
        <f>IF($B987="", "", IF(AND($B987&gt;='Client Report'!$BA$3, $B987&lt;='Client Report'!$BA$4), "X", ""))</f>
        <v/>
      </c>
      <c r="AC987" s="25" t="str">
        <f>IF($O987="", "", IF('Client Report'!$AG$3="", "X", IF(Expenses!$C987='Client Report'!$AG$3, "X", "")))</f>
        <v/>
      </c>
      <c r="AD987" s="66" t="str">
        <f t="shared" si="174"/>
        <v/>
      </c>
      <c r="AE987" s="25" t="str">
        <f>IF($AD987="", "", COUNTIF($AD$11:$AD$2510, "&lt;"&amp;$AD987)+1+COUNTIF($AD$11:$AD987, $AD987)-1)</f>
        <v/>
      </c>
      <c r="AF987" s="25" t="str">
        <f t="shared" si="175"/>
        <v/>
      </c>
    </row>
    <row r="988" spans="1:32" x14ac:dyDescent="0.25">
      <c r="A988" s="21"/>
      <c r="B988" s="80"/>
      <c r="C988" s="81"/>
      <c r="D988" s="82"/>
      <c r="E988" s="83"/>
      <c r="F988" s="83"/>
      <c r="G988" s="84"/>
      <c r="H988" s="85"/>
      <c r="I988" s="21"/>
      <c r="J988" s="39" t="str">
        <f t="shared" si="165"/>
        <v/>
      </c>
      <c r="K988" s="21"/>
      <c r="O988" s="25" t="str">
        <f t="shared" si="166"/>
        <v/>
      </c>
      <c r="P988" s="25" t="str">
        <f t="shared" si="167"/>
        <v/>
      </c>
      <c r="Q988" s="25" t="str">
        <f t="shared" si="168"/>
        <v/>
      </c>
      <c r="R988" s="25" t="str">
        <f>IF(COUNTIF($Q$11:$Q988, $Q988)&gt;1, "", $Q988)</f>
        <v/>
      </c>
      <c r="S988" s="58" t="str">
        <f t="shared" si="169"/>
        <v/>
      </c>
      <c r="T988" s="61" t="str">
        <f t="shared" si="170"/>
        <v/>
      </c>
      <c r="U988" s="58" t="str">
        <f t="shared" si="171"/>
        <v/>
      </c>
      <c r="W988" s="25" t="str">
        <f>IF(OR($P988="", NOT($U988="")), "", IF(COUNTIF($P$11:$P988, $P988)&gt;1, "", "X"))</f>
        <v/>
      </c>
      <c r="X988" s="25" t="str">
        <f t="shared" si="172"/>
        <v/>
      </c>
      <c r="Z988" s="25" t="str">
        <f t="shared" si="173"/>
        <v/>
      </c>
      <c r="AB988" s="25" t="str">
        <f>IF($B988="", "", IF(AND($B988&gt;='Client Report'!$BA$3, $B988&lt;='Client Report'!$BA$4), "X", ""))</f>
        <v/>
      </c>
      <c r="AC988" s="25" t="str">
        <f>IF($O988="", "", IF('Client Report'!$AG$3="", "X", IF(Expenses!$C988='Client Report'!$AG$3, "X", "")))</f>
        <v/>
      </c>
      <c r="AD988" s="66" t="str">
        <f t="shared" si="174"/>
        <v/>
      </c>
      <c r="AE988" s="25" t="str">
        <f>IF($AD988="", "", COUNTIF($AD$11:$AD$2510, "&lt;"&amp;$AD988)+1+COUNTIF($AD$11:$AD988, $AD988)-1)</f>
        <v/>
      </c>
      <c r="AF988" s="25" t="str">
        <f t="shared" si="175"/>
        <v/>
      </c>
    </row>
    <row r="989" spans="1:32" x14ac:dyDescent="0.25">
      <c r="A989" s="21"/>
      <c r="B989" s="80"/>
      <c r="C989" s="81"/>
      <c r="D989" s="82"/>
      <c r="E989" s="83"/>
      <c r="F989" s="83"/>
      <c r="G989" s="84"/>
      <c r="H989" s="85"/>
      <c r="I989" s="21"/>
      <c r="J989" s="39" t="str">
        <f t="shared" si="165"/>
        <v/>
      </c>
      <c r="K989" s="21"/>
      <c r="O989" s="25" t="str">
        <f t="shared" si="166"/>
        <v/>
      </c>
      <c r="P989" s="25" t="str">
        <f t="shared" si="167"/>
        <v/>
      </c>
      <c r="Q989" s="25" t="str">
        <f t="shared" si="168"/>
        <v/>
      </c>
      <c r="R989" s="25" t="str">
        <f>IF(COUNTIF($Q$11:$Q989, $Q989)&gt;1, "", $Q989)</f>
        <v/>
      </c>
      <c r="S989" s="58" t="str">
        <f t="shared" si="169"/>
        <v/>
      </c>
      <c r="T989" s="61" t="str">
        <f t="shared" si="170"/>
        <v/>
      </c>
      <c r="U989" s="58" t="str">
        <f t="shared" si="171"/>
        <v/>
      </c>
      <c r="W989" s="25" t="str">
        <f>IF(OR($P989="", NOT($U989="")), "", IF(COUNTIF($P$11:$P989, $P989)&gt;1, "", "X"))</f>
        <v/>
      </c>
      <c r="X989" s="25" t="str">
        <f t="shared" si="172"/>
        <v/>
      </c>
      <c r="Z989" s="25" t="str">
        <f t="shared" si="173"/>
        <v/>
      </c>
      <c r="AB989" s="25" t="str">
        <f>IF($B989="", "", IF(AND($B989&gt;='Client Report'!$BA$3, $B989&lt;='Client Report'!$BA$4), "X", ""))</f>
        <v/>
      </c>
      <c r="AC989" s="25" t="str">
        <f>IF($O989="", "", IF('Client Report'!$AG$3="", "X", IF(Expenses!$C989='Client Report'!$AG$3, "X", "")))</f>
        <v/>
      </c>
      <c r="AD989" s="66" t="str">
        <f t="shared" si="174"/>
        <v/>
      </c>
      <c r="AE989" s="25" t="str">
        <f>IF($AD989="", "", COUNTIF($AD$11:$AD$2510, "&lt;"&amp;$AD989)+1+COUNTIF($AD$11:$AD989, $AD989)-1)</f>
        <v/>
      </c>
      <c r="AF989" s="25" t="str">
        <f t="shared" si="175"/>
        <v/>
      </c>
    </row>
    <row r="990" spans="1:32" x14ac:dyDescent="0.25">
      <c r="A990" s="21"/>
      <c r="B990" s="80"/>
      <c r="C990" s="81"/>
      <c r="D990" s="82"/>
      <c r="E990" s="83"/>
      <c r="F990" s="83"/>
      <c r="G990" s="84"/>
      <c r="H990" s="85"/>
      <c r="I990" s="21"/>
      <c r="J990" s="39" t="str">
        <f t="shared" si="165"/>
        <v/>
      </c>
      <c r="K990" s="21"/>
      <c r="O990" s="25" t="str">
        <f t="shared" si="166"/>
        <v/>
      </c>
      <c r="P990" s="25" t="str">
        <f t="shared" si="167"/>
        <v/>
      </c>
      <c r="Q990" s="25" t="str">
        <f t="shared" si="168"/>
        <v/>
      </c>
      <c r="R990" s="25" t="str">
        <f>IF(COUNTIF($Q$11:$Q990, $Q990)&gt;1, "", $Q990)</f>
        <v/>
      </c>
      <c r="S990" s="58" t="str">
        <f t="shared" si="169"/>
        <v/>
      </c>
      <c r="T990" s="61" t="str">
        <f t="shared" si="170"/>
        <v/>
      </c>
      <c r="U990" s="58" t="str">
        <f t="shared" si="171"/>
        <v/>
      </c>
      <c r="W990" s="25" t="str">
        <f>IF(OR($P990="", NOT($U990="")), "", IF(COUNTIF($P$11:$P990, $P990)&gt;1, "", "X"))</f>
        <v/>
      </c>
      <c r="X990" s="25" t="str">
        <f t="shared" si="172"/>
        <v/>
      </c>
      <c r="Z990" s="25" t="str">
        <f t="shared" si="173"/>
        <v/>
      </c>
      <c r="AB990" s="25" t="str">
        <f>IF($B990="", "", IF(AND($B990&gt;='Client Report'!$BA$3, $B990&lt;='Client Report'!$BA$4), "X", ""))</f>
        <v/>
      </c>
      <c r="AC990" s="25" t="str">
        <f>IF($O990="", "", IF('Client Report'!$AG$3="", "X", IF(Expenses!$C990='Client Report'!$AG$3, "X", "")))</f>
        <v/>
      </c>
      <c r="AD990" s="66" t="str">
        <f t="shared" si="174"/>
        <v/>
      </c>
      <c r="AE990" s="25" t="str">
        <f>IF($AD990="", "", COUNTIF($AD$11:$AD$2510, "&lt;"&amp;$AD990)+1+COUNTIF($AD$11:$AD990, $AD990)-1)</f>
        <v/>
      </c>
      <c r="AF990" s="25" t="str">
        <f t="shared" si="175"/>
        <v/>
      </c>
    </row>
    <row r="991" spans="1:32" x14ac:dyDescent="0.25">
      <c r="A991" s="21"/>
      <c r="B991" s="80"/>
      <c r="C991" s="81"/>
      <c r="D991" s="82"/>
      <c r="E991" s="83"/>
      <c r="F991" s="83"/>
      <c r="G991" s="84"/>
      <c r="H991" s="85"/>
      <c r="I991" s="21"/>
      <c r="J991" s="39" t="str">
        <f t="shared" si="165"/>
        <v/>
      </c>
      <c r="K991" s="21"/>
      <c r="O991" s="25" t="str">
        <f t="shared" si="166"/>
        <v/>
      </c>
      <c r="P991" s="25" t="str">
        <f t="shared" si="167"/>
        <v/>
      </c>
      <c r="Q991" s="25" t="str">
        <f t="shared" si="168"/>
        <v/>
      </c>
      <c r="R991" s="25" t="str">
        <f>IF(COUNTIF($Q$11:$Q991, $Q991)&gt;1, "", $Q991)</f>
        <v/>
      </c>
      <c r="S991" s="58" t="str">
        <f t="shared" si="169"/>
        <v/>
      </c>
      <c r="T991" s="61" t="str">
        <f t="shared" si="170"/>
        <v/>
      </c>
      <c r="U991" s="58" t="str">
        <f t="shared" si="171"/>
        <v/>
      </c>
      <c r="W991" s="25" t="str">
        <f>IF(OR($P991="", NOT($U991="")), "", IF(COUNTIF($P$11:$P991, $P991)&gt;1, "", "X"))</f>
        <v/>
      </c>
      <c r="X991" s="25" t="str">
        <f t="shared" si="172"/>
        <v/>
      </c>
      <c r="Z991" s="25" t="str">
        <f t="shared" si="173"/>
        <v/>
      </c>
      <c r="AB991" s="25" t="str">
        <f>IF($B991="", "", IF(AND($B991&gt;='Client Report'!$BA$3, $B991&lt;='Client Report'!$BA$4), "X", ""))</f>
        <v/>
      </c>
      <c r="AC991" s="25" t="str">
        <f>IF($O991="", "", IF('Client Report'!$AG$3="", "X", IF(Expenses!$C991='Client Report'!$AG$3, "X", "")))</f>
        <v/>
      </c>
      <c r="AD991" s="66" t="str">
        <f t="shared" si="174"/>
        <v/>
      </c>
      <c r="AE991" s="25" t="str">
        <f>IF($AD991="", "", COUNTIF($AD$11:$AD$2510, "&lt;"&amp;$AD991)+1+COUNTIF($AD$11:$AD991, $AD991)-1)</f>
        <v/>
      </c>
      <c r="AF991" s="25" t="str">
        <f t="shared" si="175"/>
        <v/>
      </c>
    </row>
    <row r="992" spans="1:32" x14ac:dyDescent="0.25">
      <c r="A992" s="21"/>
      <c r="B992" s="80"/>
      <c r="C992" s="81"/>
      <c r="D992" s="82"/>
      <c r="E992" s="83"/>
      <c r="F992" s="83"/>
      <c r="G992" s="84"/>
      <c r="H992" s="85"/>
      <c r="I992" s="21"/>
      <c r="J992" s="39" t="str">
        <f t="shared" si="165"/>
        <v/>
      </c>
      <c r="K992" s="21"/>
      <c r="O992" s="25" t="str">
        <f t="shared" si="166"/>
        <v/>
      </c>
      <c r="P992" s="25" t="str">
        <f t="shared" si="167"/>
        <v/>
      </c>
      <c r="Q992" s="25" t="str">
        <f t="shared" si="168"/>
        <v/>
      </c>
      <c r="R992" s="25" t="str">
        <f>IF(COUNTIF($Q$11:$Q992, $Q992)&gt;1, "", $Q992)</f>
        <v/>
      </c>
      <c r="S992" s="58" t="str">
        <f t="shared" si="169"/>
        <v/>
      </c>
      <c r="T992" s="61" t="str">
        <f t="shared" si="170"/>
        <v/>
      </c>
      <c r="U992" s="58" t="str">
        <f t="shared" si="171"/>
        <v/>
      </c>
      <c r="W992" s="25" t="str">
        <f>IF(OR($P992="", NOT($U992="")), "", IF(COUNTIF($P$11:$P992, $P992)&gt;1, "", "X"))</f>
        <v/>
      </c>
      <c r="X992" s="25" t="str">
        <f t="shared" si="172"/>
        <v/>
      </c>
      <c r="Z992" s="25" t="str">
        <f t="shared" si="173"/>
        <v/>
      </c>
      <c r="AB992" s="25" t="str">
        <f>IF($B992="", "", IF(AND($B992&gt;='Client Report'!$BA$3, $B992&lt;='Client Report'!$BA$4), "X", ""))</f>
        <v/>
      </c>
      <c r="AC992" s="25" t="str">
        <f>IF($O992="", "", IF('Client Report'!$AG$3="", "X", IF(Expenses!$C992='Client Report'!$AG$3, "X", "")))</f>
        <v/>
      </c>
      <c r="AD992" s="66" t="str">
        <f t="shared" si="174"/>
        <v/>
      </c>
      <c r="AE992" s="25" t="str">
        <f>IF($AD992="", "", COUNTIF($AD$11:$AD$2510, "&lt;"&amp;$AD992)+1+COUNTIF($AD$11:$AD992, $AD992)-1)</f>
        <v/>
      </c>
      <c r="AF992" s="25" t="str">
        <f t="shared" si="175"/>
        <v/>
      </c>
    </row>
    <row r="993" spans="1:32" x14ac:dyDescent="0.25">
      <c r="A993" s="21"/>
      <c r="B993" s="80"/>
      <c r="C993" s="81"/>
      <c r="D993" s="82"/>
      <c r="E993" s="83"/>
      <c r="F993" s="83"/>
      <c r="G993" s="84"/>
      <c r="H993" s="85"/>
      <c r="I993" s="21"/>
      <c r="J993" s="39" t="str">
        <f t="shared" si="165"/>
        <v/>
      </c>
      <c r="K993" s="21"/>
      <c r="O993" s="25" t="str">
        <f t="shared" si="166"/>
        <v/>
      </c>
      <c r="P993" s="25" t="str">
        <f t="shared" si="167"/>
        <v/>
      </c>
      <c r="Q993" s="25" t="str">
        <f t="shared" si="168"/>
        <v/>
      </c>
      <c r="R993" s="25" t="str">
        <f>IF(COUNTIF($Q$11:$Q993, $Q993)&gt;1, "", $Q993)</f>
        <v/>
      </c>
      <c r="S993" s="58" t="str">
        <f t="shared" si="169"/>
        <v/>
      </c>
      <c r="T993" s="61" t="str">
        <f t="shared" si="170"/>
        <v/>
      </c>
      <c r="U993" s="58" t="str">
        <f t="shared" si="171"/>
        <v/>
      </c>
      <c r="W993" s="25" t="str">
        <f>IF(OR($P993="", NOT($U993="")), "", IF(COUNTIF($P$11:$P993, $P993)&gt;1, "", "X"))</f>
        <v/>
      </c>
      <c r="X993" s="25" t="str">
        <f t="shared" si="172"/>
        <v/>
      </c>
      <c r="Z993" s="25" t="str">
        <f t="shared" si="173"/>
        <v/>
      </c>
      <c r="AB993" s="25" t="str">
        <f>IF($B993="", "", IF(AND($B993&gt;='Client Report'!$BA$3, $B993&lt;='Client Report'!$BA$4), "X", ""))</f>
        <v/>
      </c>
      <c r="AC993" s="25" t="str">
        <f>IF($O993="", "", IF('Client Report'!$AG$3="", "X", IF(Expenses!$C993='Client Report'!$AG$3, "X", "")))</f>
        <v/>
      </c>
      <c r="AD993" s="66" t="str">
        <f t="shared" si="174"/>
        <v/>
      </c>
      <c r="AE993" s="25" t="str">
        <f>IF($AD993="", "", COUNTIF($AD$11:$AD$2510, "&lt;"&amp;$AD993)+1+COUNTIF($AD$11:$AD993, $AD993)-1)</f>
        <v/>
      </c>
      <c r="AF993" s="25" t="str">
        <f t="shared" si="175"/>
        <v/>
      </c>
    </row>
    <row r="994" spans="1:32" x14ac:dyDescent="0.25">
      <c r="A994" s="21"/>
      <c r="B994" s="80"/>
      <c r="C994" s="81"/>
      <c r="D994" s="82"/>
      <c r="E994" s="83"/>
      <c r="F994" s="83"/>
      <c r="G994" s="84"/>
      <c r="H994" s="85"/>
      <c r="I994" s="21"/>
      <c r="J994" s="39" t="str">
        <f t="shared" si="165"/>
        <v/>
      </c>
      <c r="K994" s="21"/>
      <c r="O994" s="25" t="str">
        <f t="shared" si="166"/>
        <v/>
      </c>
      <c r="P994" s="25" t="str">
        <f t="shared" si="167"/>
        <v/>
      </c>
      <c r="Q994" s="25" t="str">
        <f t="shared" si="168"/>
        <v/>
      </c>
      <c r="R994" s="25" t="str">
        <f>IF(COUNTIF($Q$11:$Q994, $Q994)&gt;1, "", $Q994)</f>
        <v/>
      </c>
      <c r="S994" s="58" t="str">
        <f t="shared" si="169"/>
        <v/>
      </c>
      <c r="T994" s="61" t="str">
        <f t="shared" si="170"/>
        <v/>
      </c>
      <c r="U994" s="58" t="str">
        <f t="shared" si="171"/>
        <v/>
      </c>
      <c r="W994" s="25" t="str">
        <f>IF(OR($P994="", NOT($U994="")), "", IF(COUNTIF($P$11:$P994, $P994)&gt;1, "", "X"))</f>
        <v/>
      </c>
      <c r="X994" s="25" t="str">
        <f t="shared" si="172"/>
        <v/>
      </c>
      <c r="Z994" s="25" t="str">
        <f t="shared" si="173"/>
        <v/>
      </c>
      <c r="AB994" s="25" t="str">
        <f>IF($B994="", "", IF(AND($B994&gt;='Client Report'!$BA$3, $B994&lt;='Client Report'!$BA$4), "X", ""))</f>
        <v/>
      </c>
      <c r="AC994" s="25" t="str">
        <f>IF($O994="", "", IF('Client Report'!$AG$3="", "X", IF(Expenses!$C994='Client Report'!$AG$3, "X", "")))</f>
        <v/>
      </c>
      <c r="AD994" s="66" t="str">
        <f t="shared" si="174"/>
        <v/>
      </c>
      <c r="AE994" s="25" t="str">
        <f>IF($AD994="", "", COUNTIF($AD$11:$AD$2510, "&lt;"&amp;$AD994)+1+COUNTIF($AD$11:$AD994, $AD994)-1)</f>
        <v/>
      </c>
      <c r="AF994" s="25" t="str">
        <f t="shared" si="175"/>
        <v/>
      </c>
    </row>
    <row r="995" spans="1:32" x14ac:dyDescent="0.25">
      <c r="A995" s="21"/>
      <c r="B995" s="80"/>
      <c r="C995" s="81"/>
      <c r="D995" s="82"/>
      <c r="E995" s="83"/>
      <c r="F995" s="83"/>
      <c r="G995" s="84"/>
      <c r="H995" s="85"/>
      <c r="I995" s="21"/>
      <c r="J995" s="39" t="str">
        <f t="shared" si="165"/>
        <v/>
      </c>
      <c r="K995" s="21"/>
      <c r="O995" s="25" t="str">
        <f t="shared" si="166"/>
        <v/>
      </c>
      <c r="P995" s="25" t="str">
        <f t="shared" si="167"/>
        <v/>
      </c>
      <c r="Q995" s="25" t="str">
        <f t="shared" si="168"/>
        <v/>
      </c>
      <c r="R995" s="25" t="str">
        <f>IF(COUNTIF($Q$11:$Q995, $Q995)&gt;1, "", $Q995)</f>
        <v/>
      </c>
      <c r="S995" s="58" t="str">
        <f t="shared" si="169"/>
        <v/>
      </c>
      <c r="T995" s="61" t="str">
        <f t="shared" si="170"/>
        <v/>
      </c>
      <c r="U995" s="58" t="str">
        <f t="shared" si="171"/>
        <v/>
      </c>
      <c r="W995" s="25" t="str">
        <f>IF(OR($P995="", NOT($U995="")), "", IF(COUNTIF($P$11:$P995, $P995)&gt;1, "", "X"))</f>
        <v/>
      </c>
      <c r="X995" s="25" t="str">
        <f t="shared" si="172"/>
        <v/>
      </c>
      <c r="Z995" s="25" t="str">
        <f t="shared" si="173"/>
        <v/>
      </c>
      <c r="AB995" s="25" t="str">
        <f>IF($B995="", "", IF(AND($B995&gt;='Client Report'!$BA$3, $B995&lt;='Client Report'!$BA$4), "X", ""))</f>
        <v/>
      </c>
      <c r="AC995" s="25" t="str">
        <f>IF($O995="", "", IF('Client Report'!$AG$3="", "X", IF(Expenses!$C995='Client Report'!$AG$3, "X", "")))</f>
        <v/>
      </c>
      <c r="AD995" s="66" t="str">
        <f t="shared" si="174"/>
        <v/>
      </c>
      <c r="AE995" s="25" t="str">
        <f>IF($AD995="", "", COUNTIF($AD$11:$AD$2510, "&lt;"&amp;$AD995)+1+COUNTIF($AD$11:$AD995, $AD995)-1)</f>
        <v/>
      </c>
      <c r="AF995" s="25" t="str">
        <f t="shared" si="175"/>
        <v/>
      </c>
    </row>
    <row r="996" spans="1:32" x14ac:dyDescent="0.25">
      <c r="A996" s="21"/>
      <c r="B996" s="80"/>
      <c r="C996" s="81"/>
      <c r="D996" s="82"/>
      <c r="E996" s="83"/>
      <c r="F996" s="83"/>
      <c r="G996" s="84"/>
      <c r="H996" s="85"/>
      <c r="I996" s="21"/>
      <c r="J996" s="39" t="str">
        <f t="shared" si="165"/>
        <v/>
      </c>
      <c r="K996" s="21"/>
      <c r="O996" s="25" t="str">
        <f t="shared" si="166"/>
        <v/>
      </c>
      <c r="P996" s="25" t="str">
        <f t="shared" si="167"/>
        <v/>
      </c>
      <c r="Q996" s="25" t="str">
        <f t="shared" si="168"/>
        <v/>
      </c>
      <c r="R996" s="25" t="str">
        <f>IF(COUNTIF($Q$11:$Q996, $Q996)&gt;1, "", $Q996)</f>
        <v/>
      </c>
      <c r="S996" s="58" t="str">
        <f t="shared" si="169"/>
        <v/>
      </c>
      <c r="T996" s="61" t="str">
        <f t="shared" si="170"/>
        <v/>
      </c>
      <c r="U996" s="58" t="str">
        <f t="shared" si="171"/>
        <v/>
      </c>
      <c r="W996" s="25" t="str">
        <f>IF(OR($P996="", NOT($U996="")), "", IF(COUNTIF($P$11:$P996, $P996)&gt;1, "", "X"))</f>
        <v/>
      </c>
      <c r="X996" s="25" t="str">
        <f t="shared" si="172"/>
        <v/>
      </c>
      <c r="Z996" s="25" t="str">
        <f t="shared" si="173"/>
        <v/>
      </c>
      <c r="AB996" s="25" t="str">
        <f>IF($B996="", "", IF(AND($B996&gt;='Client Report'!$BA$3, $B996&lt;='Client Report'!$BA$4), "X", ""))</f>
        <v/>
      </c>
      <c r="AC996" s="25" t="str">
        <f>IF($O996="", "", IF('Client Report'!$AG$3="", "X", IF(Expenses!$C996='Client Report'!$AG$3, "X", "")))</f>
        <v/>
      </c>
      <c r="AD996" s="66" t="str">
        <f t="shared" si="174"/>
        <v/>
      </c>
      <c r="AE996" s="25" t="str">
        <f>IF($AD996="", "", COUNTIF($AD$11:$AD$2510, "&lt;"&amp;$AD996)+1+COUNTIF($AD$11:$AD996, $AD996)-1)</f>
        <v/>
      </c>
      <c r="AF996" s="25" t="str">
        <f t="shared" si="175"/>
        <v/>
      </c>
    </row>
    <row r="997" spans="1:32" x14ac:dyDescent="0.25">
      <c r="A997" s="21"/>
      <c r="B997" s="80"/>
      <c r="C997" s="81"/>
      <c r="D997" s="82"/>
      <c r="E997" s="83"/>
      <c r="F997" s="83"/>
      <c r="G997" s="84"/>
      <c r="H997" s="85"/>
      <c r="I997" s="21"/>
      <c r="J997" s="39" t="str">
        <f t="shared" si="165"/>
        <v/>
      </c>
      <c r="K997" s="21"/>
      <c r="O997" s="25" t="str">
        <f t="shared" si="166"/>
        <v/>
      </c>
      <c r="P997" s="25" t="str">
        <f t="shared" si="167"/>
        <v/>
      </c>
      <c r="Q997" s="25" t="str">
        <f t="shared" si="168"/>
        <v/>
      </c>
      <c r="R997" s="25" t="str">
        <f>IF(COUNTIF($Q$11:$Q997, $Q997)&gt;1, "", $Q997)</f>
        <v/>
      </c>
      <c r="S997" s="58" t="str">
        <f t="shared" si="169"/>
        <v/>
      </c>
      <c r="T997" s="61" t="str">
        <f t="shared" si="170"/>
        <v/>
      </c>
      <c r="U997" s="58" t="str">
        <f t="shared" si="171"/>
        <v/>
      </c>
      <c r="W997" s="25" t="str">
        <f>IF(OR($P997="", NOT($U997="")), "", IF(COUNTIF($P$11:$P997, $P997)&gt;1, "", "X"))</f>
        <v/>
      </c>
      <c r="X997" s="25" t="str">
        <f t="shared" si="172"/>
        <v/>
      </c>
      <c r="Z997" s="25" t="str">
        <f t="shared" si="173"/>
        <v/>
      </c>
      <c r="AB997" s="25" t="str">
        <f>IF($B997="", "", IF(AND($B997&gt;='Client Report'!$BA$3, $B997&lt;='Client Report'!$BA$4), "X", ""))</f>
        <v/>
      </c>
      <c r="AC997" s="25" t="str">
        <f>IF($O997="", "", IF('Client Report'!$AG$3="", "X", IF(Expenses!$C997='Client Report'!$AG$3, "X", "")))</f>
        <v/>
      </c>
      <c r="AD997" s="66" t="str">
        <f t="shared" si="174"/>
        <v/>
      </c>
      <c r="AE997" s="25" t="str">
        <f>IF($AD997="", "", COUNTIF($AD$11:$AD$2510, "&lt;"&amp;$AD997)+1+COUNTIF($AD$11:$AD997, $AD997)-1)</f>
        <v/>
      </c>
      <c r="AF997" s="25" t="str">
        <f t="shared" si="175"/>
        <v/>
      </c>
    </row>
    <row r="998" spans="1:32" x14ac:dyDescent="0.25">
      <c r="A998" s="21"/>
      <c r="B998" s="80"/>
      <c r="C998" s="81"/>
      <c r="D998" s="82"/>
      <c r="E998" s="83"/>
      <c r="F998" s="83"/>
      <c r="G998" s="84"/>
      <c r="H998" s="85"/>
      <c r="I998" s="21"/>
      <c r="J998" s="39" t="str">
        <f t="shared" si="165"/>
        <v/>
      </c>
      <c r="K998" s="21"/>
      <c r="O998" s="25" t="str">
        <f t="shared" si="166"/>
        <v/>
      </c>
      <c r="P998" s="25" t="str">
        <f t="shared" si="167"/>
        <v/>
      </c>
      <c r="Q998" s="25" t="str">
        <f t="shared" si="168"/>
        <v/>
      </c>
      <c r="R998" s="25" t="str">
        <f>IF(COUNTIF($Q$11:$Q998, $Q998)&gt;1, "", $Q998)</f>
        <v/>
      </c>
      <c r="S998" s="58" t="str">
        <f t="shared" si="169"/>
        <v/>
      </c>
      <c r="T998" s="61" t="str">
        <f t="shared" si="170"/>
        <v/>
      </c>
      <c r="U998" s="58" t="str">
        <f t="shared" si="171"/>
        <v/>
      </c>
      <c r="W998" s="25" t="str">
        <f>IF(OR($P998="", NOT($U998="")), "", IF(COUNTIF($P$11:$P998, $P998)&gt;1, "", "X"))</f>
        <v/>
      </c>
      <c r="X998" s="25" t="str">
        <f t="shared" si="172"/>
        <v/>
      </c>
      <c r="Z998" s="25" t="str">
        <f t="shared" si="173"/>
        <v/>
      </c>
      <c r="AB998" s="25" t="str">
        <f>IF($B998="", "", IF(AND($B998&gt;='Client Report'!$BA$3, $B998&lt;='Client Report'!$BA$4), "X", ""))</f>
        <v/>
      </c>
      <c r="AC998" s="25" t="str">
        <f>IF($O998="", "", IF('Client Report'!$AG$3="", "X", IF(Expenses!$C998='Client Report'!$AG$3, "X", "")))</f>
        <v/>
      </c>
      <c r="AD998" s="66" t="str">
        <f t="shared" si="174"/>
        <v/>
      </c>
      <c r="AE998" s="25" t="str">
        <f>IF($AD998="", "", COUNTIF($AD$11:$AD$2510, "&lt;"&amp;$AD998)+1+COUNTIF($AD$11:$AD998, $AD998)-1)</f>
        <v/>
      </c>
      <c r="AF998" s="25" t="str">
        <f t="shared" si="175"/>
        <v/>
      </c>
    </row>
    <row r="999" spans="1:32" x14ac:dyDescent="0.25">
      <c r="A999" s="21"/>
      <c r="B999" s="80"/>
      <c r="C999" s="81"/>
      <c r="D999" s="82"/>
      <c r="E999" s="83"/>
      <c r="F999" s="83"/>
      <c r="G999" s="84"/>
      <c r="H999" s="85"/>
      <c r="I999" s="21"/>
      <c r="J999" s="39" t="str">
        <f t="shared" si="165"/>
        <v/>
      </c>
      <c r="K999" s="21"/>
      <c r="O999" s="25" t="str">
        <f t="shared" si="166"/>
        <v/>
      </c>
      <c r="P999" s="25" t="str">
        <f t="shared" si="167"/>
        <v/>
      </c>
      <c r="Q999" s="25" t="str">
        <f t="shared" si="168"/>
        <v/>
      </c>
      <c r="R999" s="25" t="str">
        <f>IF(COUNTIF($Q$11:$Q999, $Q999)&gt;1, "", $Q999)</f>
        <v/>
      </c>
      <c r="S999" s="58" t="str">
        <f t="shared" si="169"/>
        <v/>
      </c>
      <c r="T999" s="61" t="str">
        <f t="shared" si="170"/>
        <v/>
      </c>
      <c r="U999" s="58" t="str">
        <f t="shared" si="171"/>
        <v/>
      </c>
      <c r="W999" s="25" t="str">
        <f>IF(OR($P999="", NOT($U999="")), "", IF(COUNTIF($P$11:$P999, $P999)&gt;1, "", "X"))</f>
        <v/>
      </c>
      <c r="X999" s="25" t="str">
        <f t="shared" si="172"/>
        <v/>
      </c>
      <c r="Z999" s="25" t="str">
        <f t="shared" si="173"/>
        <v/>
      </c>
      <c r="AB999" s="25" t="str">
        <f>IF($B999="", "", IF(AND($B999&gt;='Client Report'!$BA$3, $B999&lt;='Client Report'!$BA$4), "X", ""))</f>
        <v/>
      </c>
      <c r="AC999" s="25" t="str">
        <f>IF($O999="", "", IF('Client Report'!$AG$3="", "X", IF(Expenses!$C999='Client Report'!$AG$3, "X", "")))</f>
        <v/>
      </c>
      <c r="AD999" s="66" t="str">
        <f t="shared" si="174"/>
        <v/>
      </c>
      <c r="AE999" s="25" t="str">
        <f>IF($AD999="", "", COUNTIF($AD$11:$AD$2510, "&lt;"&amp;$AD999)+1+COUNTIF($AD$11:$AD999, $AD999)-1)</f>
        <v/>
      </c>
      <c r="AF999" s="25" t="str">
        <f t="shared" si="175"/>
        <v/>
      </c>
    </row>
    <row r="1000" spans="1:32" x14ac:dyDescent="0.25">
      <c r="A1000" s="21"/>
      <c r="B1000" s="80"/>
      <c r="C1000" s="81"/>
      <c r="D1000" s="82"/>
      <c r="E1000" s="83"/>
      <c r="F1000" s="83"/>
      <c r="G1000" s="84"/>
      <c r="H1000" s="85"/>
      <c r="I1000" s="21"/>
      <c r="J1000" s="39" t="str">
        <f t="shared" si="165"/>
        <v/>
      </c>
      <c r="K1000" s="21"/>
      <c r="O1000" s="25" t="str">
        <f t="shared" si="166"/>
        <v/>
      </c>
      <c r="P1000" s="25" t="str">
        <f t="shared" si="167"/>
        <v/>
      </c>
      <c r="Q1000" s="25" t="str">
        <f t="shared" si="168"/>
        <v/>
      </c>
      <c r="R1000" s="25" t="str">
        <f>IF(COUNTIF($Q$11:$Q1000, $Q1000)&gt;1, "", $Q1000)</f>
        <v/>
      </c>
      <c r="S1000" s="58" t="str">
        <f t="shared" si="169"/>
        <v/>
      </c>
      <c r="T1000" s="61" t="str">
        <f t="shared" si="170"/>
        <v/>
      </c>
      <c r="U1000" s="58" t="str">
        <f t="shared" si="171"/>
        <v/>
      </c>
      <c r="W1000" s="25" t="str">
        <f>IF(OR($P1000="", NOT($U1000="")), "", IF(COUNTIF($P$11:$P1000, $P1000)&gt;1, "", "X"))</f>
        <v/>
      </c>
      <c r="X1000" s="25" t="str">
        <f t="shared" si="172"/>
        <v/>
      </c>
      <c r="Z1000" s="25" t="str">
        <f t="shared" si="173"/>
        <v/>
      </c>
      <c r="AB1000" s="25" t="str">
        <f>IF($B1000="", "", IF(AND($B1000&gt;='Client Report'!$BA$3, $B1000&lt;='Client Report'!$BA$4), "X", ""))</f>
        <v/>
      </c>
      <c r="AC1000" s="25" t="str">
        <f>IF($O1000="", "", IF('Client Report'!$AG$3="", "X", IF(Expenses!$C1000='Client Report'!$AG$3, "X", "")))</f>
        <v/>
      </c>
      <c r="AD1000" s="66" t="str">
        <f t="shared" si="174"/>
        <v/>
      </c>
      <c r="AE1000" s="25" t="str">
        <f>IF($AD1000="", "", COUNTIF($AD$11:$AD$2510, "&lt;"&amp;$AD1000)+1+COUNTIF($AD$11:$AD1000, $AD1000)-1)</f>
        <v/>
      </c>
      <c r="AF1000" s="25" t="str">
        <f t="shared" si="175"/>
        <v/>
      </c>
    </row>
    <row r="1001" spans="1:32" x14ac:dyDescent="0.25">
      <c r="A1001" s="21"/>
      <c r="B1001" s="80"/>
      <c r="C1001" s="81"/>
      <c r="D1001" s="82"/>
      <c r="E1001" s="83"/>
      <c r="F1001" s="83"/>
      <c r="G1001" s="84"/>
      <c r="H1001" s="85"/>
      <c r="I1001" s="21"/>
      <c r="J1001" s="39" t="str">
        <f t="shared" si="165"/>
        <v/>
      </c>
      <c r="K1001" s="21"/>
      <c r="O1001" s="25" t="str">
        <f t="shared" si="166"/>
        <v/>
      </c>
      <c r="P1001" s="25" t="str">
        <f t="shared" si="167"/>
        <v/>
      </c>
      <c r="Q1001" s="25" t="str">
        <f t="shared" si="168"/>
        <v/>
      </c>
      <c r="R1001" s="25" t="str">
        <f>IF(COUNTIF($Q$11:$Q1001, $Q1001)&gt;1, "", $Q1001)</f>
        <v/>
      </c>
      <c r="S1001" s="58" t="str">
        <f t="shared" si="169"/>
        <v/>
      </c>
      <c r="T1001" s="61" t="str">
        <f t="shared" si="170"/>
        <v/>
      </c>
      <c r="U1001" s="58" t="str">
        <f t="shared" si="171"/>
        <v/>
      </c>
      <c r="W1001" s="25" t="str">
        <f>IF(OR($P1001="", NOT($U1001="")), "", IF(COUNTIF($P$11:$P1001, $P1001)&gt;1, "", "X"))</f>
        <v/>
      </c>
      <c r="X1001" s="25" t="str">
        <f t="shared" si="172"/>
        <v/>
      </c>
      <c r="Z1001" s="25" t="str">
        <f t="shared" si="173"/>
        <v/>
      </c>
      <c r="AB1001" s="25" t="str">
        <f>IF($B1001="", "", IF(AND($B1001&gt;='Client Report'!$BA$3, $B1001&lt;='Client Report'!$BA$4), "X", ""))</f>
        <v/>
      </c>
      <c r="AC1001" s="25" t="str">
        <f>IF($O1001="", "", IF('Client Report'!$AG$3="", "X", IF(Expenses!$C1001='Client Report'!$AG$3, "X", "")))</f>
        <v/>
      </c>
      <c r="AD1001" s="66" t="str">
        <f t="shared" si="174"/>
        <v/>
      </c>
      <c r="AE1001" s="25" t="str">
        <f>IF($AD1001="", "", COUNTIF($AD$11:$AD$2510, "&lt;"&amp;$AD1001)+1+COUNTIF($AD$11:$AD1001, $AD1001)-1)</f>
        <v/>
      </c>
      <c r="AF1001" s="25" t="str">
        <f t="shared" si="175"/>
        <v/>
      </c>
    </row>
    <row r="1002" spans="1:32" x14ac:dyDescent="0.25">
      <c r="A1002" s="21"/>
      <c r="B1002" s="80"/>
      <c r="C1002" s="81"/>
      <c r="D1002" s="82"/>
      <c r="E1002" s="83"/>
      <c r="F1002" s="83"/>
      <c r="G1002" s="84"/>
      <c r="H1002" s="85"/>
      <c r="I1002" s="21"/>
      <c r="J1002" s="39" t="str">
        <f t="shared" si="165"/>
        <v/>
      </c>
      <c r="K1002" s="21"/>
      <c r="O1002" s="25" t="str">
        <f t="shared" si="166"/>
        <v/>
      </c>
      <c r="P1002" s="25" t="str">
        <f t="shared" si="167"/>
        <v/>
      </c>
      <c r="Q1002" s="25" t="str">
        <f t="shared" si="168"/>
        <v/>
      </c>
      <c r="R1002" s="25" t="str">
        <f>IF(COUNTIF($Q$11:$Q1002, $Q1002)&gt;1, "", $Q1002)</f>
        <v/>
      </c>
      <c r="S1002" s="58" t="str">
        <f t="shared" si="169"/>
        <v/>
      </c>
      <c r="T1002" s="61" t="str">
        <f t="shared" si="170"/>
        <v/>
      </c>
      <c r="U1002" s="58" t="str">
        <f t="shared" si="171"/>
        <v/>
      </c>
      <c r="W1002" s="25" t="str">
        <f>IF(OR($P1002="", NOT($U1002="")), "", IF(COUNTIF($P$11:$P1002, $P1002)&gt;1, "", "X"))</f>
        <v/>
      </c>
      <c r="X1002" s="25" t="str">
        <f t="shared" si="172"/>
        <v/>
      </c>
      <c r="Z1002" s="25" t="str">
        <f t="shared" si="173"/>
        <v/>
      </c>
      <c r="AB1002" s="25" t="str">
        <f>IF($B1002="", "", IF(AND($B1002&gt;='Client Report'!$BA$3, $B1002&lt;='Client Report'!$BA$4), "X", ""))</f>
        <v/>
      </c>
      <c r="AC1002" s="25" t="str">
        <f>IF($O1002="", "", IF('Client Report'!$AG$3="", "X", IF(Expenses!$C1002='Client Report'!$AG$3, "X", "")))</f>
        <v/>
      </c>
      <c r="AD1002" s="66" t="str">
        <f t="shared" si="174"/>
        <v/>
      </c>
      <c r="AE1002" s="25" t="str">
        <f>IF($AD1002="", "", COUNTIF($AD$11:$AD$2510, "&lt;"&amp;$AD1002)+1+COUNTIF($AD$11:$AD1002, $AD1002)-1)</f>
        <v/>
      </c>
      <c r="AF1002" s="25" t="str">
        <f t="shared" si="175"/>
        <v/>
      </c>
    </row>
    <row r="1003" spans="1:32" x14ac:dyDescent="0.25">
      <c r="A1003" s="21"/>
      <c r="B1003" s="80"/>
      <c r="C1003" s="81"/>
      <c r="D1003" s="82"/>
      <c r="E1003" s="83"/>
      <c r="F1003" s="83"/>
      <c r="G1003" s="84"/>
      <c r="H1003" s="85"/>
      <c r="I1003" s="21"/>
      <c r="J1003" s="39" t="str">
        <f t="shared" si="165"/>
        <v/>
      </c>
      <c r="K1003" s="21"/>
      <c r="O1003" s="25" t="str">
        <f t="shared" si="166"/>
        <v/>
      </c>
      <c r="P1003" s="25" t="str">
        <f t="shared" si="167"/>
        <v/>
      </c>
      <c r="Q1003" s="25" t="str">
        <f t="shared" si="168"/>
        <v/>
      </c>
      <c r="R1003" s="25" t="str">
        <f>IF(COUNTIF($Q$11:$Q1003, $Q1003)&gt;1, "", $Q1003)</f>
        <v/>
      </c>
      <c r="S1003" s="58" t="str">
        <f t="shared" si="169"/>
        <v/>
      </c>
      <c r="T1003" s="61" t="str">
        <f t="shared" si="170"/>
        <v/>
      </c>
      <c r="U1003" s="58" t="str">
        <f t="shared" si="171"/>
        <v/>
      </c>
      <c r="W1003" s="25" t="str">
        <f>IF(OR($P1003="", NOT($U1003="")), "", IF(COUNTIF($P$11:$P1003, $P1003)&gt;1, "", "X"))</f>
        <v/>
      </c>
      <c r="X1003" s="25" t="str">
        <f t="shared" si="172"/>
        <v/>
      </c>
      <c r="Z1003" s="25" t="str">
        <f t="shared" si="173"/>
        <v/>
      </c>
      <c r="AB1003" s="25" t="str">
        <f>IF($B1003="", "", IF(AND($B1003&gt;='Client Report'!$BA$3, $B1003&lt;='Client Report'!$BA$4), "X", ""))</f>
        <v/>
      </c>
      <c r="AC1003" s="25" t="str">
        <f>IF($O1003="", "", IF('Client Report'!$AG$3="", "X", IF(Expenses!$C1003='Client Report'!$AG$3, "X", "")))</f>
        <v/>
      </c>
      <c r="AD1003" s="66" t="str">
        <f t="shared" si="174"/>
        <v/>
      </c>
      <c r="AE1003" s="25" t="str">
        <f>IF($AD1003="", "", COUNTIF($AD$11:$AD$2510, "&lt;"&amp;$AD1003)+1+COUNTIF($AD$11:$AD1003, $AD1003)-1)</f>
        <v/>
      </c>
      <c r="AF1003" s="25" t="str">
        <f t="shared" si="175"/>
        <v/>
      </c>
    </row>
    <row r="1004" spans="1:32" x14ac:dyDescent="0.25">
      <c r="A1004" s="21"/>
      <c r="B1004" s="80"/>
      <c r="C1004" s="81"/>
      <c r="D1004" s="82"/>
      <c r="E1004" s="83"/>
      <c r="F1004" s="83"/>
      <c r="G1004" s="84"/>
      <c r="H1004" s="85"/>
      <c r="I1004" s="21"/>
      <c r="J1004" s="39" t="str">
        <f t="shared" si="165"/>
        <v/>
      </c>
      <c r="K1004" s="21"/>
      <c r="O1004" s="25" t="str">
        <f t="shared" si="166"/>
        <v/>
      </c>
      <c r="P1004" s="25" t="str">
        <f t="shared" si="167"/>
        <v/>
      </c>
      <c r="Q1004" s="25" t="str">
        <f t="shared" si="168"/>
        <v/>
      </c>
      <c r="R1004" s="25" t="str">
        <f>IF(COUNTIF($Q$11:$Q1004, $Q1004)&gt;1, "", $Q1004)</f>
        <v/>
      </c>
      <c r="S1004" s="58" t="str">
        <f t="shared" si="169"/>
        <v/>
      </c>
      <c r="T1004" s="61" t="str">
        <f t="shared" si="170"/>
        <v/>
      </c>
      <c r="U1004" s="58" t="str">
        <f t="shared" si="171"/>
        <v/>
      </c>
      <c r="W1004" s="25" t="str">
        <f>IF(OR($P1004="", NOT($U1004="")), "", IF(COUNTIF($P$11:$P1004, $P1004)&gt;1, "", "X"))</f>
        <v/>
      </c>
      <c r="X1004" s="25" t="str">
        <f t="shared" si="172"/>
        <v/>
      </c>
      <c r="Z1004" s="25" t="str">
        <f t="shared" si="173"/>
        <v/>
      </c>
      <c r="AB1004" s="25" t="str">
        <f>IF($B1004="", "", IF(AND($B1004&gt;='Client Report'!$BA$3, $B1004&lt;='Client Report'!$BA$4), "X", ""))</f>
        <v/>
      </c>
      <c r="AC1004" s="25" t="str">
        <f>IF($O1004="", "", IF('Client Report'!$AG$3="", "X", IF(Expenses!$C1004='Client Report'!$AG$3, "X", "")))</f>
        <v/>
      </c>
      <c r="AD1004" s="66" t="str">
        <f t="shared" si="174"/>
        <v/>
      </c>
      <c r="AE1004" s="25" t="str">
        <f>IF($AD1004="", "", COUNTIF($AD$11:$AD$2510, "&lt;"&amp;$AD1004)+1+COUNTIF($AD$11:$AD1004, $AD1004)-1)</f>
        <v/>
      </c>
      <c r="AF1004" s="25" t="str">
        <f t="shared" si="175"/>
        <v/>
      </c>
    </row>
    <row r="1005" spans="1:32" x14ac:dyDescent="0.25">
      <c r="A1005" s="21"/>
      <c r="B1005" s="80"/>
      <c r="C1005" s="81"/>
      <c r="D1005" s="82"/>
      <c r="E1005" s="83"/>
      <c r="F1005" s="83"/>
      <c r="G1005" s="84"/>
      <c r="H1005" s="85"/>
      <c r="I1005" s="21"/>
      <c r="J1005" s="39" t="str">
        <f t="shared" si="165"/>
        <v/>
      </c>
      <c r="K1005" s="21"/>
      <c r="O1005" s="25" t="str">
        <f t="shared" si="166"/>
        <v/>
      </c>
      <c r="P1005" s="25" t="str">
        <f t="shared" si="167"/>
        <v/>
      </c>
      <c r="Q1005" s="25" t="str">
        <f t="shared" si="168"/>
        <v/>
      </c>
      <c r="R1005" s="25" t="str">
        <f>IF(COUNTIF($Q$11:$Q1005, $Q1005)&gt;1, "", $Q1005)</f>
        <v/>
      </c>
      <c r="S1005" s="58" t="str">
        <f t="shared" si="169"/>
        <v/>
      </c>
      <c r="T1005" s="61" t="str">
        <f t="shared" si="170"/>
        <v/>
      </c>
      <c r="U1005" s="58" t="str">
        <f t="shared" si="171"/>
        <v/>
      </c>
      <c r="W1005" s="25" t="str">
        <f>IF(OR($P1005="", NOT($U1005="")), "", IF(COUNTIF($P$11:$P1005, $P1005)&gt;1, "", "X"))</f>
        <v/>
      </c>
      <c r="X1005" s="25" t="str">
        <f t="shared" si="172"/>
        <v/>
      </c>
      <c r="Z1005" s="25" t="str">
        <f t="shared" si="173"/>
        <v/>
      </c>
      <c r="AB1005" s="25" t="str">
        <f>IF($B1005="", "", IF(AND($B1005&gt;='Client Report'!$BA$3, $B1005&lt;='Client Report'!$BA$4), "X", ""))</f>
        <v/>
      </c>
      <c r="AC1005" s="25" t="str">
        <f>IF($O1005="", "", IF('Client Report'!$AG$3="", "X", IF(Expenses!$C1005='Client Report'!$AG$3, "X", "")))</f>
        <v/>
      </c>
      <c r="AD1005" s="66" t="str">
        <f t="shared" si="174"/>
        <v/>
      </c>
      <c r="AE1005" s="25" t="str">
        <f>IF($AD1005="", "", COUNTIF($AD$11:$AD$2510, "&lt;"&amp;$AD1005)+1+COUNTIF($AD$11:$AD1005, $AD1005)-1)</f>
        <v/>
      </c>
      <c r="AF1005" s="25" t="str">
        <f t="shared" si="175"/>
        <v/>
      </c>
    </row>
    <row r="1006" spans="1:32" x14ac:dyDescent="0.25">
      <c r="A1006" s="21"/>
      <c r="B1006" s="80"/>
      <c r="C1006" s="81"/>
      <c r="D1006" s="82"/>
      <c r="E1006" s="83"/>
      <c r="F1006" s="83"/>
      <c r="G1006" s="84"/>
      <c r="H1006" s="85"/>
      <c r="I1006" s="21"/>
      <c r="J1006" s="39" t="str">
        <f t="shared" si="165"/>
        <v/>
      </c>
      <c r="K1006" s="21"/>
      <c r="O1006" s="25" t="str">
        <f t="shared" si="166"/>
        <v/>
      </c>
      <c r="P1006" s="25" t="str">
        <f t="shared" si="167"/>
        <v/>
      </c>
      <c r="Q1006" s="25" t="str">
        <f t="shared" si="168"/>
        <v/>
      </c>
      <c r="R1006" s="25" t="str">
        <f>IF(COUNTIF($Q$11:$Q1006, $Q1006)&gt;1, "", $Q1006)</f>
        <v/>
      </c>
      <c r="S1006" s="58" t="str">
        <f t="shared" si="169"/>
        <v/>
      </c>
      <c r="T1006" s="61" t="str">
        <f t="shared" si="170"/>
        <v/>
      </c>
      <c r="U1006" s="58" t="str">
        <f t="shared" si="171"/>
        <v/>
      </c>
      <c r="W1006" s="25" t="str">
        <f>IF(OR($P1006="", NOT($U1006="")), "", IF(COUNTIF($P$11:$P1006, $P1006)&gt;1, "", "X"))</f>
        <v/>
      </c>
      <c r="X1006" s="25" t="str">
        <f t="shared" si="172"/>
        <v/>
      </c>
      <c r="Z1006" s="25" t="str">
        <f t="shared" si="173"/>
        <v/>
      </c>
      <c r="AB1006" s="25" t="str">
        <f>IF($B1006="", "", IF(AND($B1006&gt;='Client Report'!$BA$3, $B1006&lt;='Client Report'!$BA$4), "X", ""))</f>
        <v/>
      </c>
      <c r="AC1006" s="25" t="str">
        <f>IF($O1006="", "", IF('Client Report'!$AG$3="", "X", IF(Expenses!$C1006='Client Report'!$AG$3, "X", "")))</f>
        <v/>
      </c>
      <c r="AD1006" s="66" t="str">
        <f t="shared" si="174"/>
        <v/>
      </c>
      <c r="AE1006" s="25" t="str">
        <f>IF($AD1006="", "", COUNTIF($AD$11:$AD$2510, "&lt;"&amp;$AD1006)+1+COUNTIF($AD$11:$AD1006, $AD1006)-1)</f>
        <v/>
      </c>
      <c r="AF1006" s="25" t="str">
        <f t="shared" si="175"/>
        <v/>
      </c>
    </row>
    <row r="1007" spans="1:32" x14ac:dyDescent="0.25">
      <c r="A1007" s="21"/>
      <c r="B1007" s="80"/>
      <c r="C1007" s="81"/>
      <c r="D1007" s="82"/>
      <c r="E1007" s="83"/>
      <c r="F1007" s="83"/>
      <c r="G1007" s="84"/>
      <c r="H1007" s="85"/>
      <c r="I1007" s="21"/>
      <c r="J1007" s="39" t="str">
        <f t="shared" si="165"/>
        <v/>
      </c>
      <c r="K1007" s="21"/>
      <c r="O1007" s="25" t="str">
        <f t="shared" si="166"/>
        <v/>
      </c>
      <c r="P1007" s="25" t="str">
        <f t="shared" si="167"/>
        <v/>
      </c>
      <c r="Q1007" s="25" t="str">
        <f t="shared" si="168"/>
        <v/>
      </c>
      <c r="R1007" s="25" t="str">
        <f>IF(COUNTIF($Q$11:$Q1007, $Q1007)&gt;1, "", $Q1007)</f>
        <v/>
      </c>
      <c r="S1007" s="58" t="str">
        <f t="shared" si="169"/>
        <v/>
      </c>
      <c r="T1007" s="61" t="str">
        <f t="shared" si="170"/>
        <v/>
      </c>
      <c r="U1007" s="58" t="str">
        <f t="shared" si="171"/>
        <v/>
      </c>
      <c r="W1007" s="25" t="str">
        <f>IF(OR($P1007="", NOT($U1007="")), "", IF(COUNTIF($P$11:$P1007, $P1007)&gt;1, "", "X"))</f>
        <v/>
      </c>
      <c r="X1007" s="25" t="str">
        <f t="shared" si="172"/>
        <v/>
      </c>
      <c r="Z1007" s="25" t="str">
        <f t="shared" si="173"/>
        <v/>
      </c>
      <c r="AB1007" s="25" t="str">
        <f>IF($B1007="", "", IF(AND($B1007&gt;='Client Report'!$BA$3, $B1007&lt;='Client Report'!$BA$4), "X", ""))</f>
        <v/>
      </c>
      <c r="AC1007" s="25" t="str">
        <f>IF($O1007="", "", IF('Client Report'!$AG$3="", "X", IF(Expenses!$C1007='Client Report'!$AG$3, "X", "")))</f>
        <v/>
      </c>
      <c r="AD1007" s="66" t="str">
        <f t="shared" si="174"/>
        <v/>
      </c>
      <c r="AE1007" s="25" t="str">
        <f>IF($AD1007="", "", COUNTIF($AD$11:$AD$2510, "&lt;"&amp;$AD1007)+1+COUNTIF($AD$11:$AD1007, $AD1007)-1)</f>
        <v/>
      </c>
      <c r="AF1007" s="25" t="str">
        <f t="shared" si="175"/>
        <v/>
      </c>
    </row>
    <row r="1008" spans="1:32" x14ac:dyDescent="0.25">
      <c r="A1008" s="21"/>
      <c r="B1008" s="80"/>
      <c r="C1008" s="81"/>
      <c r="D1008" s="82"/>
      <c r="E1008" s="83"/>
      <c r="F1008" s="83"/>
      <c r="G1008" s="84"/>
      <c r="H1008" s="85"/>
      <c r="I1008" s="21"/>
      <c r="J1008" s="39" t="str">
        <f t="shared" si="165"/>
        <v/>
      </c>
      <c r="K1008" s="21"/>
      <c r="O1008" s="25" t="str">
        <f t="shared" si="166"/>
        <v/>
      </c>
      <c r="P1008" s="25" t="str">
        <f t="shared" si="167"/>
        <v/>
      </c>
      <c r="Q1008" s="25" t="str">
        <f t="shared" si="168"/>
        <v/>
      </c>
      <c r="R1008" s="25" t="str">
        <f>IF(COUNTIF($Q$11:$Q1008, $Q1008)&gt;1, "", $Q1008)</f>
        <v/>
      </c>
      <c r="S1008" s="58" t="str">
        <f t="shared" si="169"/>
        <v/>
      </c>
      <c r="T1008" s="61" t="str">
        <f t="shared" si="170"/>
        <v/>
      </c>
      <c r="U1008" s="58" t="str">
        <f t="shared" si="171"/>
        <v/>
      </c>
      <c r="W1008" s="25" t="str">
        <f>IF(OR($P1008="", NOT($U1008="")), "", IF(COUNTIF($P$11:$P1008, $P1008)&gt;1, "", "X"))</f>
        <v/>
      </c>
      <c r="X1008" s="25" t="str">
        <f t="shared" si="172"/>
        <v/>
      </c>
      <c r="Z1008" s="25" t="str">
        <f t="shared" si="173"/>
        <v/>
      </c>
      <c r="AB1008" s="25" t="str">
        <f>IF($B1008="", "", IF(AND($B1008&gt;='Client Report'!$BA$3, $B1008&lt;='Client Report'!$BA$4), "X", ""))</f>
        <v/>
      </c>
      <c r="AC1008" s="25" t="str">
        <f>IF($O1008="", "", IF('Client Report'!$AG$3="", "X", IF(Expenses!$C1008='Client Report'!$AG$3, "X", "")))</f>
        <v/>
      </c>
      <c r="AD1008" s="66" t="str">
        <f t="shared" si="174"/>
        <v/>
      </c>
      <c r="AE1008" s="25" t="str">
        <f>IF($AD1008="", "", COUNTIF($AD$11:$AD$2510, "&lt;"&amp;$AD1008)+1+COUNTIF($AD$11:$AD1008, $AD1008)-1)</f>
        <v/>
      </c>
      <c r="AF1008" s="25" t="str">
        <f t="shared" si="175"/>
        <v/>
      </c>
    </row>
    <row r="1009" spans="1:32" x14ac:dyDescent="0.25">
      <c r="A1009" s="21"/>
      <c r="B1009" s="80"/>
      <c r="C1009" s="81"/>
      <c r="D1009" s="82"/>
      <c r="E1009" s="83"/>
      <c r="F1009" s="83"/>
      <c r="G1009" s="84"/>
      <c r="H1009" s="85"/>
      <c r="I1009" s="21"/>
      <c r="J1009" s="39" t="str">
        <f t="shared" si="165"/>
        <v/>
      </c>
      <c r="K1009" s="21"/>
      <c r="O1009" s="25" t="str">
        <f t="shared" si="166"/>
        <v/>
      </c>
      <c r="P1009" s="25" t="str">
        <f t="shared" si="167"/>
        <v/>
      </c>
      <c r="Q1009" s="25" t="str">
        <f t="shared" si="168"/>
        <v/>
      </c>
      <c r="R1009" s="25" t="str">
        <f>IF(COUNTIF($Q$11:$Q1009, $Q1009)&gt;1, "", $Q1009)</f>
        <v/>
      </c>
      <c r="S1009" s="58" t="str">
        <f t="shared" si="169"/>
        <v/>
      </c>
      <c r="T1009" s="61" t="str">
        <f t="shared" si="170"/>
        <v/>
      </c>
      <c r="U1009" s="58" t="str">
        <f t="shared" si="171"/>
        <v/>
      </c>
      <c r="W1009" s="25" t="str">
        <f>IF(OR($P1009="", NOT($U1009="")), "", IF(COUNTIF($P$11:$P1009, $P1009)&gt;1, "", "X"))</f>
        <v/>
      </c>
      <c r="X1009" s="25" t="str">
        <f t="shared" si="172"/>
        <v/>
      </c>
      <c r="Z1009" s="25" t="str">
        <f t="shared" si="173"/>
        <v/>
      </c>
      <c r="AB1009" s="25" t="str">
        <f>IF($B1009="", "", IF(AND($B1009&gt;='Client Report'!$BA$3, $B1009&lt;='Client Report'!$BA$4), "X", ""))</f>
        <v/>
      </c>
      <c r="AC1009" s="25" t="str">
        <f>IF($O1009="", "", IF('Client Report'!$AG$3="", "X", IF(Expenses!$C1009='Client Report'!$AG$3, "X", "")))</f>
        <v/>
      </c>
      <c r="AD1009" s="66" t="str">
        <f t="shared" si="174"/>
        <v/>
      </c>
      <c r="AE1009" s="25" t="str">
        <f>IF($AD1009="", "", COUNTIF($AD$11:$AD$2510, "&lt;"&amp;$AD1009)+1+COUNTIF($AD$11:$AD1009, $AD1009)-1)</f>
        <v/>
      </c>
      <c r="AF1009" s="25" t="str">
        <f t="shared" si="175"/>
        <v/>
      </c>
    </row>
    <row r="1010" spans="1:32" x14ac:dyDescent="0.25">
      <c r="A1010" s="21"/>
      <c r="B1010" s="80"/>
      <c r="C1010" s="81"/>
      <c r="D1010" s="82"/>
      <c r="E1010" s="83"/>
      <c r="F1010" s="83"/>
      <c r="G1010" s="84"/>
      <c r="H1010" s="85"/>
      <c r="I1010" s="21"/>
      <c r="J1010" s="39" t="str">
        <f t="shared" si="165"/>
        <v/>
      </c>
      <c r="K1010" s="21"/>
      <c r="O1010" s="25" t="str">
        <f t="shared" si="166"/>
        <v/>
      </c>
      <c r="P1010" s="25" t="str">
        <f t="shared" si="167"/>
        <v/>
      </c>
      <c r="Q1010" s="25" t="str">
        <f t="shared" si="168"/>
        <v/>
      </c>
      <c r="R1010" s="25" t="str">
        <f>IF(COUNTIF($Q$11:$Q1010, $Q1010)&gt;1, "", $Q1010)</f>
        <v/>
      </c>
      <c r="S1010" s="58" t="str">
        <f t="shared" si="169"/>
        <v/>
      </c>
      <c r="T1010" s="61" t="str">
        <f t="shared" si="170"/>
        <v/>
      </c>
      <c r="U1010" s="58" t="str">
        <f t="shared" si="171"/>
        <v/>
      </c>
      <c r="W1010" s="25" t="str">
        <f>IF(OR($P1010="", NOT($U1010="")), "", IF(COUNTIF($P$11:$P1010, $P1010)&gt;1, "", "X"))</f>
        <v/>
      </c>
      <c r="X1010" s="25" t="str">
        <f t="shared" si="172"/>
        <v/>
      </c>
      <c r="Z1010" s="25" t="str">
        <f t="shared" si="173"/>
        <v/>
      </c>
      <c r="AB1010" s="25" t="str">
        <f>IF($B1010="", "", IF(AND($B1010&gt;='Client Report'!$BA$3, $B1010&lt;='Client Report'!$BA$4), "X", ""))</f>
        <v/>
      </c>
      <c r="AC1010" s="25" t="str">
        <f>IF($O1010="", "", IF('Client Report'!$AG$3="", "X", IF(Expenses!$C1010='Client Report'!$AG$3, "X", "")))</f>
        <v/>
      </c>
      <c r="AD1010" s="66" t="str">
        <f t="shared" si="174"/>
        <v/>
      </c>
      <c r="AE1010" s="25" t="str">
        <f>IF($AD1010="", "", COUNTIF($AD$11:$AD$2510, "&lt;"&amp;$AD1010)+1+COUNTIF($AD$11:$AD1010, $AD1010)-1)</f>
        <v/>
      </c>
      <c r="AF1010" s="25" t="str">
        <f t="shared" si="175"/>
        <v/>
      </c>
    </row>
    <row r="1011" spans="1:32" x14ac:dyDescent="0.25">
      <c r="A1011" s="21"/>
      <c r="B1011" s="80"/>
      <c r="C1011" s="81"/>
      <c r="D1011" s="82"/>
      <c r="E1011" s="83"/>
      <c r="F1011" s="83"/>
      <c r="G1011" s="84"/>
      <c r="H1011" s="85"/>
      <c r="I1011" s="21"/>
      <c r="J1011" s="39" t="str">
        <f t="shared" si="165"/>
        <v/>
      </c>
      <c r="K1011" s="21"/>
      <c r="O1011" s="25" t="str">
        <f t="shared" si="166"/>
        <v/>
      </c>
      <c r="P1011" s="25" t="str">
        <f t="shared" si="167"/>
        <v/>
      </c>
      <c r="Q1011" s="25" t="str">
        <f t="shared" si="168"/>
        <v/>
      </c>
      <c r="R1011" s="25" t="str">
        <f>IF(COUNTIF($Q$11:$Q1011, $Q1011)&gt;1, "", $Q1011)</f>
        <v/>
      </c>
      <c r="S1011" s="58" t="str">
        <f t="shared" si="169"/>
        <v/>
      </c>
      <c r="T1011" s="61" t="str">
        <f t="shared" si="170"/>
        <v/>
      </c>
      <c r="U1011" s="58" t="str">
        <f t="shared" si="171"/>
        <v/>
      </c>
      <c r="W1011" s="25" t="str">
        <f>IF(OR($P1011="", NOT($U1011="")), "", IF(COUNTIF($P$11:$P1011, $P1011)&gt;1, "", "X"))</f>
        <v/>
      </c>
      <c r="X1011" s="25" t="str">
        <f t="shared" si="172"/>
        <v/>
      </c>
      <c r="Z1011" s="25" t="str">
        <f t="shared" si="173"/>
        <v/>
      </c>
      <c r="AB1011" s="25" t="str">
        <f>IF($B1011="", "", IF(AND($B1011&gt;='Client Report'!$BA$3, $B1011&lt;='Client Report'!$BA$4), "X", ""))</f>
        <v/>
      </c>
      <c r="AC1011" s="25" t="str">
        <f>IF($O1011="", "", IF('Client Report'!$AG$3="", "X", IF(Expenses!$C1011='Client Report'!$AG$3, "X", "")))</f>
        <v/>
      </c>
      <c r="AD1011" s="66" t="str">
        <f t="shared" si="174"/>
        <v/>
      </c>
      <c r="AE1011" s="25" t="str">
        <f>IF($AD1011="", "", COUNTIF($AD$11:$AD$2510, "&lt;"&amp;$AD1011)+1+COUNTIF($AD$11:$AD1011, $AD1011)-1)</f>
        <v/>
      </c>
      <c r="AF1011" s="25" t="str">
        <f t="shared" si="175"/>
        <v/>
      </c>
    </row>
    <row r="1012" spans="1:32" x14ac:dyDescent="0.25">
      <c r="A1012" s="21"/>
      <c r="B1012" s="80"/>
      <c r="C1012" s="81"/>
      <c r="D1012" s="82"/>
      <c r="E1012" s="83"/>
      <c r="F1012" s="83"/>
      <c r="G1012" s="84"/>
      <c r="H1012" s="85"/>
      <c r="I1012" s="21"/>
      <c r="J1012" s="39" t="str">
        <f t="shared" si="165"/>
        <v/>
      </c>
      <c r="K1012" s="21"/>
      <c r="O1012" s="25" t="str">
        <f t="shared" si="166"/>
        <v/>
      </c>
      <c r="P1012" s="25" t="str">
        <f t="shared" si="167"/>
        <v/>
      </c>
      <c r="Q1012" s="25" t="str">
        <f t="shared" si="168"/>
        <v/>
      </c>
      <c r="R1012" s="25" t="str">
        <f>IF(COUNTIF($Q$11:$Q1012, $Q1012)&gt;1, "", $Q1012)</f>
        <v/>
      </c>
      <c r="S1012" s="58" t="str">
        <f t="shared" si="169"/>
        <v/>
      </c>
      <c r="T1012" s="61" t="str">
        <f t="shared" si="170"/>
        <v/>
      </c>
      <c r="U1012" s="58" t="str">
        <f t="shared" si="171"/>
        <v/>
      </c>
      <c r="W1012" s="25" t="str">
        <f>IF(OR($P1012="", NOT($U1012="")), "", IF(COUNTIF($P$11:$P1012, $P1012)&gt;1, "", "X"))</f>
        <v/>
      </c>
      <c r="X1012" s="25" t="str">
        <f t="shared" si="172"/>
        <v/>
      </c>
      <c r="Z1012" s="25" t="str">
        <f t="shared" si="173"/>
        <v/>
      </c>
      <c r="AB1012" s="25" t="str">
        <f>IF($B1012="", "", IF(AND($B1012&gt;='Client Report'!$BA$3, $B1012&lt;='Client Report'!$BA$4), "X", ""))</f>
        <v/>
      </c>
      <c r="AC1012" s="25" t="str">
        <f>IF($O1012="", "", IF('Client Report'!$AG$3="", "X", IF(Expenses!$C1012='Client Report'!$AG$3, "X", "")))</f>
        <v/>
      </c>
      <c r="AD1012" s="66" t="str">
        <f t="shared" si="174"/>
        <v/>
      </c>
      <c r="AE1012" s="25" t="str">
        <f>IF($AD1012="", "", COUNTIF($AD$11:$AD$2510, "&lt;"&amp;$AD1012)+1+COUNTIF($AD$11:$AD1012, $AD1012)-1)</f>
        <v/>
      </c>
      <c r="AF1012" s="25" t="str">
        <f t="shared" si="175"/>
        <v/>
      </c>
    </row>
    <row r="1013" spans="1:32" x14ac:dyDescent="0.25">
      <c r="A1013" s="21"/>
      <c r="B1013" s="80"/>
      <c r="C1013" s="81"/>
      <c r="D1013" s="82"/>
      <c r="E1013" s="83"/>
      <c r="F1013" s="83"/>
      <c r="G1013" s="84"/>
      <c r="H1013" s="85"/>
      <c r="I1013" s="21"/>
      <c r="J1013" s="39" t="str">
        <f t="shared" si="165"/>
        <v/>
      </c>
      <c r="K1013" s="21"/>
      <c r="O1013" s="25" t="str">
        <f t="shared" si="166"/>
        <v/>
      </c>
      <c r="P1013" s="25" t="str">
        <f t="shared" si="167"/>
        <v/>
      </c>
      <c r="Q1013" s="25" t="str">
        <f t="shared" si="168"/>
        <v/>
      </c>
      <c r="R1013" s="25" t="str">
        <f>IF(COUNTIF($Q$11:$Q1013, $Q1013)&gt;1, "", $Q1013)</f>
        <v/>
      </c>
      <c r="S1013" s="58" t="str">
        <f t="shared" si="169"/>
        <v/>
      </c>
      <c r="T1013" s="61" t="str">
        <f t="shared" si="170"/>
        <v/>
      </c>
      <c r="U1013" s="58" t="str">
        <f t="shared" si="171"/>
        <v/>
      </c>
      <c r="W1013" s="25" t="str">
        <f>IF(OR($P1013="", NOT($U1013="")), "", IF(COUNTIF($P$11:$P1013, $P1013)&gt;1, "", "X"))</f>
        <v/>
      </c>
      <c r="X1013" s="25" t="str">
        <f t="shared" si="172"/>
        <v/>
      </c>
      <c r="Z1013" s="25" t="str">
        <f t="shared" si="173"/>
        <v/>
      </c>
      <c r="AB1013" s="25" t="str">
        <f>IF($B1013="", "", IF(AND($B1013&gt;='Client Report'!$BA$3, $B1013&lt;='Client Report'!$BA$4), "X", ""))</f>
        <v/>
      </c>
      <c r="AC1013" s="25" t="str">
        <f>IF($O1013="", "", IF('Client Report'!$AG$3="", "X", IF(Expenses!$C1013='Client Report'!$AG$3, "X", "")))</f>
        <v/>
      </c>
      <c r="AD1013" s="66" t="str">
        <f t="shared" si="174"/>
        <v/>
      </c>
      <c r="AE1013" s="25" t="str">
        <f>IF($AD1013="", "", COUNTIF($AD$11:$AD$2510, "&lt;"&amp;$AD1013)+1+COUNTIF($AD$11:$AD1013, $AD1013)-1)</f>
        <v/>
      </c>
      <c r="AF1013" s="25" t="str">
        <f t="shared" si="175"/>
        <v/>
      </c>
    </row>
    <row r="1014" spans="1:32" x14ac:dyDescent="0.25">
      <c r="A1014" s="21"/>
      <c r="B1014" s="80"/>
      <c r="C1014" s="81"/>
      <c r="D1014" s="82"/>
      <c r="E1014" s="83"/>
      <c r="F1014" s="83"/>
      <c r="G1014" s="84"/>
      <c r="H1014" s="85"/>
      <c r="I1014" s="21"/>
      <c r="J1014" s="39" t="str">
        <f t="shared" si="165"/>
        <v/>
      </c>
      <c r="K1014" s="21"/>
      <c r="O1014" s="25" t="str">
        <f t="shared" si="166"/>
        <v/>
      </c>
      <c r="P1014" s="25" t="str">
        <f t="shared" si="167"/>
        <v/>
      </c>
      <c r="Q1014" s="25" t="str">
        <f t="shared" si="168"/>
        <v/>
      </c>
      <c r="R1014" s="25" t="str">
        <f>IF(COUNTIF($Q$11:$Q1014, $Q1014)&gt;1, "", $Q1014)</f>
        <v/>
      </c>
      <c r="S1014" s="58" t="str">
        <f t="shared" si="169"/>
        <v/>
      </c>
      <c r="T1014" s="61" t="str">
        <f t="shared" si="170"/>
        <v/>
      </c>
      <c r="U1014" s="58" t="str">
        <f t="shared" si="171"/>
        <v/>
      </c>
      <c r="W1014" s="25" t="str">
        <f>IF(OR($P1014="", NOT($U1014="")), "", IF(COUNTIF($P$11:$P1014, $P1014)&gt;1, "", "X"))</f>
        <v/>
      </c>
      <c r="X1014" s="25" t="str">
        <f t="shared" si="172"/>
        <v/>
      </c>
      <c r="Z1014" s="25" t="str">
        <f t="shared" si="173"/>
        <v/>
      </c>
      <c r="AB1014" s="25" t="str">
        <f>IF($B1014="", "", IF(AND($B1014&gt;='Client Report'!$BA$3, $B1014&lt;='Client Report'!$BA$4), "X", ""))</f>
        <v/>
      </c>
      <c r="AC1014" s="25" t="str">
        <f>IF($O1014="", "", IF('Client Report'!$AG$3="", "X", IF(Expenses!$C1014='Client Report'!$AG$3, "X", "")))</f>
        <v/>
      </c>
      <c r="AD1014" s="66" t="str">
        <f t="shared" si="174"/>
        <v/>
      </c>
      <c r="AE1014" s="25" t="str">
        <f>IF($AD1014="", "", COUNTIF($AD$11:$AD$2510, "&lt;"&amp;$AD1014)+1+COUNTIF($AD$11:$AD1014, $AD1014)-1)</f>
        <v/>
      </c>
      <c r="AF1014" s="25" t="str">
        <f t="shared" si="175"/>
        <v/>
      </c>
    </row>
    <row r="1015" spans="1:32" x14ac:dyDescent="0.25">
      <c r="A1015" s="21"/>
      <c r="B1015" s="80"/>
      <c r="C1015" s="81"/>
      <c r="D1015" s="82"/>
      <c r="E1015" s="83"/>
      <c r="F1015" s="83"/>
      <c r="G1015" s="84"/>
      <c r="H1015" s="85"/>
      <c r="I1015" s="21"/>
      <c r="J1015" s="39" t="str">
        <f t="shared" si="165"/>
        <v/>
      </c>
      <c r="K1015" s="21"/>
      <c r="O1015" s="25" t="str">
        <f t="shared" si="166"/>
        <v/>
      </c>
      <c r="P1015" s="25" t="str">
        <f t="shared" si="167"/>
        <v/>
      </c>
      <c r="Q1015" s="25" t="str">
        <f t="shared" si="168"/>
        <v/>
      </c>
      <c r="R1015" s="25" t="str">
        <f>IF(COUNTIF($Q$11:$Q1015, $Q1015)&gt;1, "", $Q1015)</f>
        <v/>
      </c>
      <c r="S1015" s="58" t="str">
        <f t="shared" si="169"/>
        <v/>
      </c>
      <c r="T1015" s="61" t="str">
        <f t="shared" si="170"/>
        <v/>
      </c>
      <c r="U1015" s="58" t="str">
        <f t="shared" si="171"/>
        <v/>
      </c>
      <c r="W1015" s="25" t="str">
        <f>IF(OR($P1015="", NOT($U1015="")), "", IF(COUNTIF($P$11:$P1015, $P1015)&gt;1, "", "X"))</f>
        <v/>
      </c>
      <c r="X1015" s="25" t="str">
        <f t="shared" si="172"/>
        <v/>
      </c>
      <c r="Z1015" s="25" t="str">
        <f t="shared" si="173"/>
        <v/>
      </c>
      <c r="AB1015" s="25" t="str">
        <f>IF($B1015="", "", IF(AND($B1015&gt;='Client Report'!$BA$3, $B1015&lt;='Client Report'!$BA$4), "X", ""))</f>
        <v/>
      </c>
      <c r="AC1015" s="25" t="str">
        <f>IF($O1015="", "", IF('Client Report'!$AG$3="", "X", IF(Expenses!$C1015='Client Report'!$AG$3, "X", "")))</f>
        <v/>
      </c>
      <c r="AD1015" s="66" t="str">
        <f t="shared" si="174"/>
        <v/>
      </c>
      <c r="AE1015" s="25" t="str">
        <f>IF($AD1015="", "", COUNTIF($AD$11:$AD$2510, "&lt;"&amp;$AD1015)+1+COUNTIF($AD$11:$AD1015, $AD1015)-1)</f>
        <v/>
      </c>
      <c r="AF1015" s="25" t="str">
        <f t="shared" si="175"/>
        <v/>
      </c>
    </row>
    <row r="1016" spans="1:32" x14ac:dyDescent="0.25">
      <c r="A1016" s="21"/>
      <c r="B1016" s="80"/>
      <c r="C1016" s="81"/>
      <c r="D1016" s="82"/>
      <c r="E1016" s="83"/>
      <c r="F1016" s="83"/>
      <c r="G1016" s="84"/>
      <c r="H1016" s="85"/>
      <c r="I1016" s="21"/>
      <c r="J1016" s="39" t="str">
        <f t="shared" si="165"/>
        <v/>
      </c>
      <c r="K1016" s="21"/>
      <c r="O1016" s="25" t="str">
        <f t="shared" si="166"/>
        <v/>
      </c>
      <c r="P1016" s="25" t="str">
        <f t="shared" si="167"/>
        <v/>
      </c>
      <c r="Q1016" s="25" t="str">
        <f t="shared" si="168"/>
        <v/>
      </c>
      <c r="R1016" s="25" t="str">
        <f>IF(COUNTIF($Q$11:$Q1016, $Q1016)&gt;1, "", $Q1016)</f>
        <v/>
      </c>
      <c r="S1016" s="58" t="str">
        <f t="shared" si="169"/>
        <v/>
      </c>
      <c r="T1016" s="61" t="str">
        <f t="shared" si="170"/>
        <v/>
      </c>
      <c r="U1016" s="58" t="str">
        <f t="shared" si="171"/>
        <v/>
      </c>
      <c r="W1016" s="25" t="str">
        <f>IF(OR($P1016="", NOT($U1016="")), "", IF(COUNTIF($P$11:$P1016, $P1016)&gt;1, "", "X"))</f>
        <v/>
      </c>
      <c r="X1016" s="25" t="str">
        <f t="shared" si="172"/>
        <v/>
      </c>
      <c r="Z1016" s="25" t="str">
        <f t="shared" si="173"/>
        <v/>
      </c>
      <c r="AB1016" s="25" t="str">
        <f>IF($B1016="", "", IF(AND($B1016&gt;='Client Report'!$BA$3, $B1016&lt;='Client Report'!$BA$4), "X", ""))</f>
        <v/>
      </c>
      <c r="AC1016" s="25" t="str">
        <f>IF($O1016="", "", IF('Client Report'!$AG$3="", "X", IF(Expenses!$C1016='Client Report'!$AG$3, "X", "")))</f>
        <v/>
      </c>
      <c r="AD1016" s="66" t="str">
        <f t="shared" si="174"/>
        <v/>
      </c>
      <c r="AE1016" s="25" t="str">
        <f>IF($AD1016="", "", COUNTIF($AD$11:$AD$2510, "&lt;"&amp;$AD1016)+1+COUNTIF($AD$11:$AD1016, $AD1016)-1)</f>
        <v/>
      </c>
      <c r="AF1016" s="25" t="str">
        <f t="shared" si="175"/>
        <v/>
      </c>
    </row>
    <row r="1017" spans="1:32" x14ac:dyDescent="0.25">
      <c r="A1017" s="21"/>
      <c r="B1017" s="80"/>
      <c r="C1017" s="81"/>
      <c r="D1017" s="82"/>
      <c r="E1017" s="83"/>
      <c r="F1017" s="83"/>
      <c r="G1017" s="84"/>
      <c r="H1017" s="85"/>
      <c r="I1017" s="21"/>
      <c r="J1017" s="39" t="str">
        <f t="shared" si="165"/>
        <v/>
      </c>
      <c r="K1017" s="21"/>
      <c r="O1017" s="25" t="str">
        <f t="shared" si="166"/>
        <v/>
      </c>
      <c r="P1017" s="25" t="str">
        <f t="shared" si="167"/>
        <v/>
      </c>
      <c r="Q1017" s="25" t="str">
        <f t="shared" si="168"/>
        <v/>
      </c>
      <c r="R1017" s="25" t="str">
        <f>IF(COUNTIF($Q$11:$Q1017, $Q1017)&gt;1, "", $Q1017)</f>
        <v/>
      </c>
      <c r="S1017" s="58" t="str">
        <f t="shared" si="169"/>
        <v/>
      </c>
      <c r="T1017" s="61" t="str">
        <f t="shared" si="170"/>
        <v/>
      </c>
      <c r="U1017" s="58" t="str">
        <f t="shared" si="171"/>
        <v/>
      </c>
      <c r="W1017" s="25" t="str">
        <f>IF(OR($P1017="", NOT($U1017="")), "", IF(COUNTIF($P$11:$P1017, $P1017)&gt;1, "", "X"))</f>
        <v/>
      </c>
      <c r="X1017" s="25" t="str">
        <f t="shared" si="172"/>
        <v/>
      </c>
      <c r="Z1017" s="25" t="str">
        <f t="shared" si="173"/>
        <v/>
      </c>
      <c r="AB1017" s="25" t="str">
        <f>IF($B1017="", "", IF(AND($B1017&gt;='Client Report'!$BA$3, $B1017&lt;='Client Report'!$BA$4), "X", ""))</f>
        <v/>
      </c>
      <c r="AC1017" s="25" t="str">
        <f>IF($O1017="", "", IF('Client Report'!$AG$3="", "X", IF(Expenses!$C1017='Client Report'!$AG$3, "X", "")))</f>
        <v/>
      </c>
      <c r="AD1017" s="66" t="str">
        <f t="shared" si="174"/>
        <v/>
      </c>
      <c r="AE1017" s="25" t="str">
        <f>IF($AD1017="", "", COUNTIF($AD$11:$AD$2510, "&lt;"&amp;$AD1017)+1+COUNTIF($AD$11:$AD1017, $AD1017)-1)</f>
        <v/>
      </c>
      <c r="AF1017" s="25" t="str">
        <f t="shared" si="175"/>
        <v/>
      </c>
    </row>
    <row r="1018" spans="1:32" x14ac:dyDescent="0.25">
      <c r="A1018" s="21"/>
      <c r="B1018" s="80"/>
      <c r="C1018" s="81"/>
      <c r="D1018" s="82"/>
      <c r="E1018" s="83"/>
      <c r="F1018" s="83"/>
      <c r="G1018" s="84"/>
      <c r="H1018" s="85"/>
      <c r="I1018" s="21"/>
      <c r="J1018" s="39" t="str">
        <f t="shared" si="165"/>
        <v/>
      </c>
      <c r="K1018" s="21"/>
      <c r="O1018" s="25" t="str">
        <f t="shared" si="166"/>
        <v/>
      </c>
      <c r="P1018" s="25" t="str">
        <f t="shared" si="167"/>
        <v/>
      </c>
      <c r="Q1018" s="25" t="str">
        <f t="shared" si="168"/>
        <v/>
      </c>
      <c r="R1018" s="25" t="str">
        <f>IF(COUNTIF($Q$11:$Q1018, $Q1018)&gt;1, "", $Q1018)</f>
        <v/>
      </c>
      <c r="S1018" s="58" t="str">
        <f t="shared" si="169"/>
        <v/>
      </c>
      <c r="T1018" s="61" t="str">
        <f t="shared" si="170"/>
        <v/>
      </c>
      <c r="U1018" s="58" t="str">
        <f t="shared" si="171"/>
        <v/>
      </c>
      <c r="W1018" s="25" t="str">
        <f>IF(OR($P1018="", NOT($U1018="")), "", IF(COUNTIF($P$11:$P1018, $P1018)&gt;1, "", "X"))</f>
        <v/>
      </c>
      <c r="X1018" s="25" t="str">
        <f t="shared" si="172"/>
        <v/>
      </c>
      <c r="Z1018" s="25" t="str">
        <f t="shared" si="173"/>
        <v/>
      </c>
      <c r="AB1018" s="25" t="str">
        <f>IF($B1018="", "", IF(AND($B1018&gt;='Client Report'!$BA$3, $B1018&lt;='Client Report'!$BA$4), "X", ""))</f>
        <v/>
      </c>
      <c r="AC1018" s="25" t="str">
        <f>IF($O1018="", "", IF('Client Report'!$AG$3="", "X", IF(Expenses!$C1018='Client Report'!$AG$3, "X", "")))</f>
        <v/>
      </c>
      <c r="AD1018" s="66" t="str">
        <f t="shared" si="174"/>
        <v/>
      </c>
      <c r="AE1018" s="25" t="str">
        <f>IF($AD1018="", "", COUNTIF($AD$11:$AD$2510, "&lt;"&amp;$AD1018)+1+COUNTIF($AD$11:$AD1018, $AD1018)-1)</f>
        <v/>
      </c>
      <c r="AF1018" s="25" t="str">
        <f t="shared" si="175"/>
        <v/>
      </c>
    </row>
    <row r="1019" spans="1:32" x14ac:dyDescent="0.25">
      <c r="A1019" s="21"/>
      <c r="B1019" s="80"/>
      <c r="C1019" s="81"/>
      <c r="D1019" s="82"/>
      <c r="E1019" s="83"/>
      <c r="F1019" s="83"/>
      <c r="G1019" s="84"/>
      <c r="H1019" s="85"/>
      <c r="I1019" s="21"/>
      <c r="J1019" s="39" t="str">
        <f t="shared" si="165"/>
        <v/>
      </c>
      <c r="K1019" s="21"/>
      <c r="O1019" s="25" t="str">
        <f t="shared" si="166"/>
        <v/>
      </c>
      <c r="P1019" s="25" t="str">
        <f t="shared" si="167"/>
        <v/>
      </c>
      <c r="Q1019" s="25" t="str">
        <f t="shared" si="168"/>
        <v/>
      </c>
      <c r="R1019" s="25" t="str">
        <f>IF(COUNTIF($Q$11:$Q1019, $Q1019)&gt;1, "", $Q1019)</f>
        <v/>
      </c>
      <c r="S1019" s="58" t="str">
        <f t="shared" si="169"/>
        <v/>
      </c>
      <c r="T1019" s="61" t="str">
        <f t="shared" si="170"/>
        <v/>
      </c>
      <c r="U1019" s="58" t="str">
        <f t="shared" si="171"/>
        <v/>
      </c>
      <c r="W1019" s="25" t="str">
        <f>IF(OR($P1019="", NOT($U1019="")), "", IF(COUNTIF($P$11:$P1019, $P1019)&gt;1, "", "X"))</f>
        <v/>
      </c>
      <c r="X1019" s="25" t="str">
        <f t="shared" si="172"/>
        <v/>
      </c>
      <c r="Z1019" s="25" t="str">
        <f t="shared" si="173"/>
        <v/>
      </c>
      <c r="AB1019" s="25" t="str">
        <f>IF($B1019="", "", IF(AND($B1019&gt;='Client Report'!$BA$3, $B1019&lt;='Client Report'!$BA$4), "X", ""))</f>
        <v/>
      </c>
      <c r="AC1019" s="25" t="str">
        <f>IF($O1019="", "", IF('Client Report'!$AG$3="", "X", IF(Expenses!$C1019='Client Report'!$AG$3, "X", "")))</f>
        <v/>
      </c>
      <c r="AD1019" s="66" t="str">
        <f t="shared" si="174"/>
        <v/>
      </c>
      <c r="AE1019" s="25" t="str">
        <f>IF($AD1019="", "", COUNTIF($AD$11:$AD$2510, "&lt;"&amp;$AD1019)+1+COUNTIF($AD$11:$AD1019, $AD1019)-1)</f>
        <v/>
      </c>
      <c r="AF1019" s="25" t="str">
        <f t="shared" si="175"/>
        <v/>
      </c>
    </row>
    <row r="1020" spans="1:32" x14ac:dyDescent="0.25">
      <c r="A1020" s="21"/>
      <c r="B1020" s="80"/>
      <c r="C1020" s="81"/>
      <c r="D1020" s="82"/>
      <c r="E1020" s="83"/>
      <c r="F1020" s="83"/>
      <c r="G1020" s="84"/>
      <c r="H1020" s="85"/>
      <c r="I1020" s="21"/>
      <c r="J1020" s="39" t="str">
        <f t="shared" si="165"/>
        <v/>
      </c>
      <c r="K1020" s="21"/>
      <c r="O1020" s="25" t="str">
        <f t="shared" si="166"/>
        <v/>
      </c>
      <c r="P1020" s="25" t="str">
        <f t="shared" si="167"/>
        <v/>
      </c>
      <c r="Q1020" s="25" t="str">
        <f t="shared" si="168"/>
        <v/>
      </c>
      <c r="R1020" s="25" t="str">
        <f>IF(COUNTIF($Q$11:$Q1020, $Q1020)&gt;1, "", $Q1020)</f>
        <v/>
      </c>
      <c r="S1020" s="58" t="str">
        <f t="shared" si="169"/>
        <v/>
      </c>
      <c r="T1020" s="61" t="str">
        <f t="shared" si="170"/>
        <v/>
      </c>
      <c r="U1020" s="58" t="str">
        <f t="shared" si="171"/>
        <v/>
      </c>
      <c r="W1020" s="25" t="str">
        <f>IF(OR($P1020="", NOT($U1020="")), "", IF(COUNTIF($P$11:$P1020, $P1020)&gt;1, "", "X"))</f>
        <v/>
      </c>
      <c r="X1020" s="25" t="str">
        <f t="shared" si="172"/>
        <v/>
      </c>
      <c r="Z1020" s="25" t="str">
        <f t="shared" si="173"/>
        <v/>
      </c>
      <c r="AB1020" s="25" t="str">
        <f>IF($B1020="", "", IF(AND($B1020&gt;='Client Report'!$BA$3, $B1020&lt;='Client Report'!$BA$4), "X", ""))</f>
        <v/>
      </c>
      <c r="AC1020" s="25" t="str">
        <f>IF($O1020="", "", IF('Client Report'!$AG$3="", "X", IF(Expenses!$C1020='Client Report'!$AG$3, "X", "")))</f>
        <v/>
      </c>
      <c r="AD1020" s="66" t="str">
        <f t="shared" si="174"/>
        <v/>
      </c>
      <c r="AE1020" s="25" t="str">
        <f>IF($AD1020="", "", COUNTIF($AD$11:$AD$2510, "&lt;"&amp;$AD1020)+1+COUNTIF($AD$11:$AD1020, $AD1020)-1)</f>
        <v/>
      </c>
      <c r="AF1020" s="25" t="str">
        <f t="shared" si="175"/>
        <v/>
      </c>
    </row>
    <row r="1021" spans="1:32" x14ac:dyDescent="0.25">
      <c r="A1021" s="21"/>
      <c r="B1021" s="80"/>
      <c r="C1021" s="81"/>
      <c r="D1021" s="82"/>
      <c r="E1021" s="83"/>
      <c r="F1021" s="83"/>
      <c r="G1021" s="84"/>
      <c r="H1021" s="85"/>
      <c r="I1021" s="21"/>
      <c r="J1021" s="39" t="str">
        <f t="shared" si="165"/>
        <v/>
      </c>
      <c r="K1021" s="21"/>
      <c r="O1021" s="25" t="str">
        <f t="shared" si="166"/>
        <v/>
      </c>
      <c r="P1021" s="25" t="str">
        <f t="shared" si="167"/>
        <v/>
      </c>
      <c r="Q1021" s="25" t="str">
        <f t="shared" si="168"/>
        <v/>
      </c>
      <c r="R1021" s="25" t="str">
        <f>IF(COUNTIF($Q$11:$Q1021, $Q1021)&gt;1, "", $Q1021)</f>
        <v/>
      </c>
      <c r="S1021" s="58" t="str">
        <f t="shared" si="169"/>
        <v/>
      </c>
      <c r="T1021" s="61" t="str">
        <f t="shared" si="170"/>
        <v/>
      </c>
      <c r="U1021" s="58" t="str">
        <f t="shared" si="171"/>
        <v/>
      </c>
      <c r="W1021" s="25" t="str">
        <f>IF(OR($P1021="", NOT($U1021="")), "", IF(COUNTIF($P$11:$P1021, $P1021)&gt;1, "", "X"))</f>
        <v/>
      </c>
      <c r="X1021" s="25" t="str">
        <f t="shared" si="172"/>
        <v/>
      </c>
      <c r="Z1021" s="25" t="str">
        <f t="shared" si="173"/>
        <v/>
      </c>
      <c r="AB1021" s="25" t="str">
        <f>IF($B1021="", "", IF(AND($B1021&gt;='Client Report'!$BA$3, $B1021&lt;='Client Report'!$BA$4), "X", ""))</f>
        <v/>
      </c>
      <c r="AC1021" s="25" t="str">
        <f>IF($O1021="", "", IF('Client Report'!$AG$3="", "X", IF(Expenses!$C1021='Client Report'!$AG$3, "X", "")))</f>
        <v/>
      </c>
      <c r="AD1021" s="66" t="str">
        <f t="shared" si="174"/>
        <v/>
      </c>
      <c r="AE1021" s="25" t="str">
        <f>IF($AD1021="", "", COUNTIF($AD$11:$AD$2510, "&lt;"&amp;$AD1021)+1+COUNTIF($AD$11:$AD1021, $AD1021)-1)</f>
        <v/>
      </c>
      <c r="AF1021" s="25" t="str">
        <f t="shared" si="175"/>
        <v/>
      </c>
    </row>
    <row r="1022" spans="1:32" x14ac:dyDescent="0.25">
      <c r="A1022" s="21"/>
      <c r="B1022" s="80"/>
      <c r="C1022" s="81"/>
      <c r="D1022" s="82"/>
      <c r="E1022" s="83"/>
      <c r="F1022" s="83"/>
      <c r="G1022" s="84"/>
      <c r="H1022" s="85"/>
      <c r="I1022" s="21"/>
      <c r="J1022" s="39" t="str">
        <f t="shared" si="165"/>
        <v/>
      </c>
      <c r="K1022" s="21"/>
      <c r="O1022" s="25" t="str">
        <f t="shared" si="166"/>
        <v/>
      </c>
      <c r="P1022" s="25" t="str">
        <f t="shared" si="167"/>
        <v/>
      </c>
      <c r="Q1022" s="25" t="str">
        <f t="shared" si="168"/>
        <v/>
      </c>
      <c r="R1022" s="25" t="str">
        <f>IF(COUNTIF($Q$11:$Q1022, $Q1022)&gt;1, "", $Q1022)</f>
        <v/>
      </c>
      <c r="S1022" s="58" t="str">
        <f t="shared" si="169"/>
        <v/>
      </c>
      <c r="T1022" s="61" t="str">
        <f t="shared" si="170"/>
        <v/>
      </c>
      <c r="U1022" s="58" t="str">
        <f t="shared" si="171"/>
        <v/>
      </c>
      <c r="W1022" s="25" t="str">
        <f>IF(OR($P1022="", NOT($U1022="")), "", IF(COUNTIF($P$11:$P1022, $P1022)&gt;1, "", "X"))</f>
        <v/>
      </c>
      <c r="X1022" s="25" t="str">
        <f t="shared" si="172"/>
        <v/>
      </c>
      <c r="Z1022" s="25" t="str">
        <f t="shared" si="173"/>
        <v/>
      </c>
      <c r="AB1022" s="25" t="str">
        <f>IF($B1022="", "", IF(AND($B1022&gt;='Client Report'!$BA$3, $B1022&lt;='Client Report'!$BA$4), "X", ""))</f>
        <v/>
      </c>
      <c r="AC1022" s="25" t="str">
        <f>IF($O1022="", "", IF('Client Report'!$AG$3="", "X", IF(Expenses!$C1022='Client Report'!$AG$3, "X", "")))</f>
        <v/>
      </c>
      <c r="AD1022" s="66" t="str">
        <f t="shared" si="174"/>
        <v/>
      </c>
      <c r="AE1022" s="25" t="str">
        <f>IF($AD1022="", "", COUNTIF($AD$11:$AD$2510, "&lt;"&amp;$AD1022)+1+COUNTIF($AD$11:$AD1022, $AD1022)-1)</f>
        <v/>
      </c>
      <c r="AF1022" s="25" t="str">
        <f t="shared" si="175"/>
        <v/>
      </c>
    </row>
    <row r="1023" spans="1:32" x14ac:dyDescent="0.25">
      <c r="A1023" s="21"/>
      <c r="B1023" s="80"/>
      <c r="C1023" s="81"/>
      <c r="D1023" s="82"/>
      <c r="E1023" s="83"/>
      <c r="F1023" s="83"/>
      <c r="G1023" s="84"/>
      <c r="H1023" s="85"/>
      <c r="I1023" s="21"/>
      <c r="J1023" s="39" t="str">
        <f t="shared" si="165"/>
        <v/>
      </c>
      <c r="K1023" s="21"/>
      <c r="O1023" s="25" t="str">
        <f t="shared" si="166"/>
        <v/>
      </c>
      <c r="P1023" s="25" t="str">
        <f t="shared" si="167"/>
        <v/>
      </c>
      <c r="Q1023" s="25" t="str">
        <f t="shared" si="168"/>
        <v/>
      </c>
      <c r="R1023" s="25" t="str">
        <f>IF(COUNTIF($Q$11:$Q1023, $Q1023)&gt;1, "", $Q1023)</f>
        <v/>
      </c>
      <c r="S1023" s="58" t="str">
        <f t="shared" si="169"/>
        <v/>
      </c>
      <c r="T1023" s="61" t="str">
        <f t="shared" si="170"/>
        <v/>
      </c>
      <c r="U1023" s="58" t="str">
        <f t="shared" si="171"/>
        <v/>
      </c>
      <c r="W1023" s="25" t="str">
        <f>IF(OR($P1023="", NOT($U1023="")), "", IF(COUNTIF($P$11:$P1023, $P1023)&gt;1, "", "X"))</f>
        <v/>
      </c>
      <c r="X1023" s="25" t="str">
        <f t="shared" si="172"/>
        <v/>
      </c>
      <c r="Z1023" s="25" t="str">
        <f t="shared" si="173"/>
        <v/>
      </c>
      <c r="AB1023" s="25" t="str">
        <f>IF($B1023="", "", IF(AND($B1023&gt;='Client Report'!$BA$3, $B1023&lt;='Client Report'!$BA$4), "X", ""))</f>
        <v/>
      </c>
      <c r="AC1023" s="25" t="str">
        <f>IF($O1023="", "", IF('Client Report'!$AG$3="", "X", IF(Expenses!$C1023='Client Report'!$AG$3, "X", "")))</f>
        <v/>
      </c>
      <c r="AD1023" s="66" t="str">
        <f t="shared" si="174"/>
        <v/>
      </c>
      <c r="AE1023" s="25" t="str">
        <f>IF($AD1023="", "", COUNTIF($AD$11:$AD$2510, "&lt;"&amp;$AD1023)+1+COUNTIF($AD$11:$AD1023, $AD1023)-1)</f>
        <v/>
      </c>
      <c r="AF1023" s="25" t="str">
        <f t="shared" si="175"/>
        <v/>
      </c>
    </row>
    <row r="1024" spans="1:32" x14ac:dyDescent="0.25">
      <c r="A1024" s="21"/>
      <c r="B1024" s="80"/>
      <c r="C1024" s="81"/>
      <c r="D1024" s="82"/>
      <c r="E1024" s="83"/>
      <c r="F1024" s="83"/>
      <c r="G1024" s="84"/>
      <c r="H1024" s="85"/>
      <c r="I1024" s="21"/>
      <c r="J1024" s="39" t="str">
        <f t="shared" si="165"/>
        <v/>
      </c>
      <c r="K1024" s="21"/>
      <c r="O1024" s="25" t="str">
        <f t="shared" si="166"/>
        <v/>
      </c>
      <c r="P1024" s="25" t="str">
        <f t="shared" si="167"/>
        <v/>
      </c>
      <c r="Q1024" s="25" t="str">
        <f t="shared" si="168"/>
        <v/>
      </c>
      <c r="R1024" s="25" t="str">
        <f>IF(COUNTIF($Q$11:$Q1024, $Q1024)&gt;1, "", $Q1024)</f>
        <v/>
      </c>
      <c r="S1024" s="58" t="str">
        <f t="shared" si="169"/>
        <v/>
      </c>
      <c r="T1024" s="61" t="str">
        <f t="shared" si="170"/>
        <v/>
      </c>
      <c r="U1024" s="58" t="str">
        <f t="shared" si="171"/>
        <v/>
      </c>
      <c r="W1024" s="25" t="str">
        <f>IF(OR($P1024="", NOT($U1024="")), "", IF(COUNTIF($P$11:$P1024, $P1024)&gt;1, "", "X"))</f>
        <v/>
      </c>
      <c r="X1024" s="25" t="str">
        <f t="shared" si="172"/>
        <v/>
      </c>
      <c r="Z1024" s="25" t="str">
        <f t="shared" si="173"/>
        <v/>
      </c>
      <c r="AB1024" s="25" t="str">
        <f>IF($B1024="", "", IF(AND($B1024&gt;='Client Report'!$BA$3, $B1024&lt;='Client Report'!$BA$4), "X", ""))</f>
        <v/>
      </c>
      <c r="AC1024" s="25" t="str">
        <f>IF($O1024="", "", IF('Client Report'!$AG$3="", "X", IF(Expenses!$C1024='Client Report'!$AG$3, "X", "")))</f>
        <v/>
      </c>
      <c r="AD1024" s="66" t="str">
        <f t="shared" si="174"/>
        <v/>
      </c>
      <c r="AE1024" s="25" t="str">
        <f>IF($AD1024="", "", COUNTIF($AD$11:$AD$2510, "&lt;"&amp;$AD1024)+1+COUNTIF($AD$11:$AD1024, $AD1024)-1)</f>
        <v/>
      </c>
      <c r="AF1024" s="25" t="str">
        <f t="shared" si="175"/>
        <v/>
      </c>
    </row>
    <row r="1025" spans="1:32" x14ac:dyDescent="0.25">
      <c r="A1025" s="21"/>
      <c r="B1025" s="80"/>
      <c r="C1025" s="81"/>
      <c r="D1025" s="82"/>
      <c r="E1025" s="83"/>
      <c r="F1025" s="83"/>
      <c r="G1025" s="84"/>
      <c r="H1025" s="85"/>
      <c r="I1025" s="21"/>
      <c r="J1025" s="39" t="str">
        <f t="shared" si="165"/>
        <v/>
      </c>
      <c r="K1025" s="21"/>
      <c r="O1025" s="25" t="str">
        <f t="shared" si="166"/>
        <v/>
      </c>
      <c r="P1025" s="25" t="str">
        <f t="shared" si="167"/>
        <v/>
      </c>
      <c r="Q1025" s="25" t="str">
        <f t="shared" si="168"/>
        <v/>
      </c>
      <c r="R1025" s="25" t="str">
        <f>IF(COUNTIF($Q$11:$Q1025, $Q1025)&gt;1, "", $Q1025)</f>
        <v/>
      </c>
      <c r="S1025" s="58" t="str">
        <f t="shared" si="169"/>
        <v/>
      </c>
      <c r="T1025" s="61" t="str">
        <f t="shared" si="170"/>
        <v/>
      </c>
      <c r="U1025" s="58" t="str">
        <f t="shared" si="171"/>
        <v/>
      </c>
      <c r="W1025" s="25" t="str">
        <f>IF(OR($P1025="", NOT($U1025="")), "", IF(COUNTIF($P$11:$P1025, $P1025)&gt;1, "", "X"))</f>
        <v/>
      </c>
      <c r="X1025" s="25" t="str">
        <f t="shared" si="172"/>
        <v/>
      </c>
      <c r="Z1025" s="25" t="str">
        <f t="shared" si="173"/>
        <v/>
      </c>
      <c r="AB1025" s="25" t="str">
        <f>IF($B1025="", "", IF(AND($B1025&gt;='Client Report'!$BA$3, $B1025&lt;='Client Report'!$BA$4), "X", ""))</f>
        <v/>
      </c>
      <c r="AC1025" s="25" t="str">
        <f>IF($O1025="", "", IF('Client Report'!$AG$3="", "X", IF(Expenses!$C1025='Client Report'!$AG$3, "X", "")))</f>
        <v/>
      </c>
      <c r="AD1025" s="66" t="str">
        <f t="shared" si="174"/>
        <v/>
      </c>
      <c r="AE1025" s="25" t="str">
        <f>IF($AD1025="", "", COUNTIF($AD$11:$AD$2510, "&lt;"&amp;$AD1025)+1+COUNTIF($AD$11:$AD1025, $AD1025)-1)</f>
        <v/>
      </c>
      <c r="AF1025" s="25" t="str">
        <f t="shared" si="175"/>
        <v/>
      </c>
    </row>
    <row r="1026" spans="1:32" x14ac:dyDescent="0.25">
      <c r="A1026" s="21"/>
      <c r="B1026" s="80"/>
      <c r="C1026" s="81"/>
      <c r="D1026" s="82"/>
      <c r="E1026" s="83"/>
      <c r="F1026" s="83"/>
      <c r="G1026" s="84"/>
      <c r="H1026" s="85"/>
      <c r="I1026" s="21"/>
      <c r="J1026" s="39" t="str">
        <f t="shared" si="165"/>
        <v/>
      </c>
      <c r="K1026" s="21"/>
      <c r="O1026" s="25" t="str">
        <f t="shared" si="166"/>
        <v/>
      </c>
      <c r="P1026" s="25" t="str">
        <f t="shared" si="167"/>
        <v/>
      </c>
      <c r="Q1026" s="25" t="str">
        <f t="shared" si="168"/>
        <v/>
      </c>
      <c r="R1026" s="25" t="str">
        <f>IF(COUNTIF($Q$11:$Q1026, $Q1026)&gt;1, "", $Q1026)</f>
        <v/>
      </c>
      <c r="S1026" s="58" t="str">
        <f t="shared" si="169"/>
        <v/>
      </c>
      <c r="T1026" s="61" t="str">
        <f t="shared" si="170"/>
        <v/>
      </c>
      <c r="U1026" s="58" t="str">
        <f t="shared" si="171"/>
        <v/>
      </c>
      <c r="W1026" s="25" t="str">
        <f>IF(OR($P1026="", NOT($U1026="")), "", IF(COUNTIF($P$11:$P1026, $P1026)&gt;1, "", "X"))</f>
        <v/>
      </c>
      <c r="X1026" s="25" t="str">
        <f t="shared" si="172"/>
        <v/>
      </c>
      <c r="Z1026" s="25" t="str">
        <f t="shared" si="173"/>
        <v/>
      </c>
      <c r="AB1026" s="25" t="str">
        <f>IF($B1026="", "", IF(AND($B1026&gt;='Client Report'!$BA$3, $B1026&lt;='Client Report'!$BA$4), "X", ""))</f>
        <v/>
      </c>
      <c r="AC1026" s="25" t="str">
        <f>IF($O1026="", "", IF('Client Report'!$AG$3="", "X", IF(Expenses!$C1026='Client Report'!$AG$3, "X", "")))</f>
        <v/>
      </c>
      <c r="AD1026" s="66" t="str">
        <f t="shared" si="174"/>
        <v/>
      </c>
      <c r="AE1026" s="25" t="str">
        <f>IF($AD1026="", "", COUNTIF($AD$11:$AD$2510, "&lt;"&amp;$AD1026)+1+COUNTIF($AD$11:$AD1026, $AD1026)-1)</f>
        <v/>
      </c>
      <c r="AF1026" s="25" t="str">
        <f t="shared" si="175"/>
        <v/>
      </c>
    </row>
    <row r="1027" spans="1:32" x14ac:dyDescent="0.25">
      <c r="A1027" s="21"/>
      <c r="B1027" s="80"/>
      <c r="C1027" s="81"/>
      <c r="D1027" s="82"/>
      <c r="E1027" s="83"/>
      <c r="F1027" s="83"/>
      <c r="G1027" s="84"/>
      <c r="H1027" s="85"/>
      <c r="I1027" s="21"/>
      <c r="J1027" s="39" t="str">
        <f t="shared" si="165"/>
        <v/>
      </c>
      <c r="K1027" s="21"/>
      <c r="O1027" s="25" t="str">
        <f t="shared" si="166"/>
        <v/>
      </c>
      <c r="P1027" s="25" t="str">
        <f t="shared" si="167"/>
        <v/>
      </c>
      <c r="Q1027" s="25" t="str">
        <f t="shared" si="168"/>
        <v/>
      </c>
      <c r="R1027" s="25" t="str">
        <f>IF(COUNTIF($Q$11:$Q1027, $Q1027)&gt;1, "", $Q1027)</f>
        <v/>
      </c>
      <c r="S1027" s="58" t="str">
        <f t="shared" si="169"/>
        <v/>
      </c>
      <c r="T1027" s="61" t="str">
        <f t="shared" si="170"/>
        <v/>
      </c>
      <c r="U1027" s="58" t="str">
        <f t="shared" si="171"/>
        <v/>
      </c>
      <c r="W1027" s="25" t="str">
        <f>IF(OR($P1027="", NOT($U1027="")), "", IF(COUNTIF($P$11:$P1027, $P1027)&gt;1, "", "X"))</f>
        <v/>
      </c>
      <c r="X1027" s="25" t="str">
        <f t="shared" si="172"/>
        <v/>
      </c>
      <c r="Z1027" s="25" t="str">
        <f t="shared" si="173"/>
        <v/>
      </c>
      <c r="AB1027" s="25" t="str">
        <f>IF($B1027="", "", IF(AND($B1027&gt;='Client Report'!$BA$3, $B1027&lt;='Client Report'!$BA$4), "X", ""))</f>
        <v/>
      </c>
      <c r="AC1027" s="25" t="str">
        <f>IF($O1027="", "", IF('Client Report'!$AG$3="", "X", IF(Expenses!$C1027='Client Report'!$AG$3, "X", "")))</f>
        <v/>
      </c>
      <c r="AD1027" s="66" t="str">
        <f t="shared" si="174"/>
        <v/>
      </c>
      <c r="AE1027" s="25" t="str">
        <f>IF($AD1027="", "", COUNTIF($AD$11:$AD$2510, "&lt;"&amp;$AD1027)+1+COUNTIF($AD$11:$AD1027, $AD1027)-1)</f>
        <v/>
      </c>
      <c r="AF1027" s="25" t="str">
        <f t="shared" si="175"/>
        <v/>
      </c>
    </row>
    <row r="1028" spans="1:32" x14ac:dyDescent="0.25">
      <c r="A1028" s="21"/>
      <c r="B1028" s="80"/>
      <c r="C1028" s="81"/>
      <c r="D1028" s="82"/>
      <c r="E1028" s="83"/>
      <c r="F1028" s="83"/>
      <c r="G1028" s="84"/>
      <c r="H1028" s="85"/>
      <c r="I1028" s="21"/>
      <c r="J1028" s="39" t="str">
        <f t="shared" si="165"/>
        <v/>
      </c>
      <c r="K1028" s="21"/>
      <c r="O1028" s="25" t="str">
        <f t="shared" si="166"/>
        <v/>
      </c>
      <c r="P1028" s="25" t="str">
        <f t="shared" si="167"/>
        <v/>
      </c>
      <c r="Q1028" s="25" t="str">
        <f t="shared" si="168"/>
        <v/>
      </c>
      <c r="R1028" s="25" t="str">
        <f>IF(COUNTIF($Q$11:$Q1028, $Q1028)&gt;1, "", $Q1028)</f>
        <v/>
      </c>
      <c r="S1028" s="58" t="str">
        <f t="shared" si="169"/>
        <v/>
      </c>
      <c r="T1028" s="61" t="str">
        <f t="shared" si="170"/>
        <v/>
      </c>
      <c r="U1028" s="58" t="str">
        <f t="shared" si="171"/>
        <v/>
      </c>
      <c r="W1028" s="25" t="str">
        <f>IF(OR($P1028="", NOT($U1028="")), "", IF(COUNTIF($P$11:$P1028, $P1028)&gt;1, "", "X"))</f>
        <v/>
      </c>
      <c r="X1028" s="25" t="str">
        <f t="shared" si="172"/>
        <v/>
      </c>
      <c r="Z1028" s="25" t="str">
        <f t="shared" si="173"/>
        <v/>
      </c>
      <c r="AB1028" s="25" t="str">
        <f>IF($B1028="", "", IF(AND($B1028&gt;='Client Report'!$BA$3, $B1028&lt;='Client Report'!$BA$4), "X", ""))</f>
        <v/>
      </c>
      <c r="AC1028" s="25" t="str">
        <f>IF($O1028="", "", IF('Client Report'!$AG$3="", "X", IF(Expenses!$C1028='Client Report'!$AG$3, "X", "")))</f>
        <v/>
      </c>
      <c r="AD1028" s="66" t="str">
        <f t="shared" si="174"/>
        <v/>
      </c>
      <c r="AE1028" s="25" t="str">
        <f>IF($AD1028="", "", COUNTIF($AD$11:$AD$2510, "&lt;"&amp;$AD1028)+1+COUNTIF($AD$11:$AD1028, $AD1028)-1)</f>
        <v/>
      </c>
      <c r="AF1028" s="25" t="str">
        <f t="shared" si="175"/>
        <v/>
      </c>
    </row>
    <row r="1029" spans="1:32" x14ac:dyDescent="0.25">
      <c r="A1029" s="21"/>
      <c r="B1029" s="80"/>
      <c r="C1029" s="81"/>
      <c r="D1029" s="82"/>
      <c r="E1029" s="83"/>
      <c r="F1029" s="83"/>
      <c r="G1029" s="84"/>
      <c r="H1029" s="85"/>
      <c r="I1029" s="21"/>
      <c r="J1029" s="39" t="str">
        <f t="shared" si="165"/>
        <v/>
      </c>
      <c r="K1029" s="21"/>
      <c r="O1029" s="25" t="str">
        <f t="shared" si="166"/>
        <v/>
      </c>
      <c r="P1029" s="25" t="str">
        <f t="shared" si="167"/>
        <v/>
      </c>
      <c r="Q1029" s="25" t="str">
        <f t="shared" si="168"/>
        <v/>
      </c>
      <c r="R1029" s="25" t="str">
        <f>IF(COUNTIF($Q$11:$Q1029, $Q1029)&gt;1, "", $Q1029)</f>
        <v/>
      </c>
      <c r="S1029" s="58" t="str">
        <f t="shared" si="169"/>
        <v/>
      </c>
      <c r="T1029" s="61" t="str">
        <f t="shared" si="170"/>
        <v/>
      </c>
      <c r="U1029" s="58" t="str">
        <f t="shared" si="171"/>
        <v/>
      </c>
      <c r="W1029" s="25" t="str">
        <f>IF(OR($P1029="", NOT($U1029="")), "", IF(COUNTIF($P$11:$P1029, $P1029)&gt;1, "", "X"))</f>
        <v/>
      </c>
      <c r="X1029" s="25" t="str">
        <f t="shared" si="172"/>
        <v/>
      </c>
      <c r="Z1029" s="25" t="str">
        <f t="shared" si="173"/>
        <v/>
      </c>
      <c r="AB1029" s="25" t="str">
        <f>IF($B1029="", "", IF(AND($B1029&gt;='Client Report'!$BA$3, $B1029&lt;='Client Report'!$BA$4), "X", ""))</f>
        <v/>
      </c>
      <c r="AC1029" s="25" t="str">
        <f>IF($O1029="", "", IF('Client Report'!$AG$3="", "X", IF(Expenses!$C1029='Client Report'!$AG$3, "X", "")))</f>
        <v/>
      </c>
      <c r="AD1029" s="66" t="str">
        <f t="shared" si="174"/>
        <v/>
      </c>
      <c r="AE1029" s="25" t="str">
        <f>IF($AD1029="", "", COUNTIF($AD$11:$AD$2510, "&lt;"&amp;$AD1029)+1+COUNTIF($AD$11:$AD1029, $AD1029)-1)</f>
        <v/>
      </c>
      <c r="AF1029" s="25" t="str">
        <f t="shared" si="175"/>
        <v/>
      </c>
    </row>
    <row r="1030" spans="1:32" x14ac:dyDescent="0.25">
      <c r="A1030" s="21"/>
      <c r="B1030" s="80"/>
      <c r="C1030" s="81"/>
      <c r="D1030" s="82"/>
      <c r="E1030" s="83"/>
      <c r="F1030" s="83"/>
      <c r="G1030" s="84"/>
      <c r="H1030" s="85"/>
      <c r="I1030" s="21"/>
      <c r="J1030" s="39" t="str">
        <f t="shared" si="165"/>
        <v/>
      </c>
      <c r="K1030" s="21"/>
      <c r="O1030" s="25" t="str">
        <f t="shared" si="166"/>
        <v/>
      </c>
      <c r="P1030" s="25" t="str">
        <f t="shared" si="167"/>
        <v/>
      </c>
      <c r="Q1030" s="25" t="str">
        <f t="shared" si="168"/>
        <v/>
      </c>
      <c r="R1030" s="25" t="str">
        <f>IF(COUNTIF($Q$11:$Q1030, $Q1030)&gt;1, "", $Q1030)</f>
        <v/>
      </c>
      <c r="S1030" s="58" t="str">
        <f t="shared" si="169"/>
        <v/>
      </c>
      <c r="T1030" s="61" t="str">
        <f t="shared" si="170"/>
        <v/>
      </c>
      <c r="U1030" s="58" t="str">
        <f t="shared" si="171"/>
        <v/>
      </c>
      <c r="W1030" s="25" t="str">
        <f>IF(OR($P1030="", NOT($U1030="")), "", IF(COUNTIF($P$11:$P1030, $P1030)&gt;1, "", "X"))</f>
        <v/>
      </c>
      <c r="X1030" s="25" t="str">
        <f t="shared" si="172"/>
        <v/>
      </c>
      <c r="Z1030" s="25" t="str">
        <f t="shared" si="173"/>
        <v/>
      </c>
      <c r="AB1030" s="25" t="str">
        <f>IF($B1030="", "", IF(AND($B1030&gt;='Client Report'!$BA$3, $B1030&lt;='Client Report'!$BA$4), "X", ""))</f>
        <v/>
      </c>
      <c r="AC1030" s="25" t="str">
        <f>IF($O1030="", "", IF('Client Report'!$AG$3="", "X", IF(Expenses!$C1030='Client Report'!$AG$3, "X", "")))</f>
        <v/>
      </c>
      <c r="AD1030" s="66" t="str">
        <f t="shared" si="174"/>
        <v/>
      </c>
      <c r="AE1030" s="25" t="str">
        <f>IF($AD1030="", "", COUNTIF($AD$11:$AD$2510, "&lt;"&amp;$AD1030)+1+COUNTIF($AD$11:$AD1030, $AD1030)-1)</f>
        <v/>
      </c>
      <c r="AF1030" s="25" t="str">
        <f t="shared" si="175"/>
        <v/>
      </c>
    </row>
    <row r="1031" spans="1:32" x14ac:dyDescent="0.25">
      <c r="A1031" s="21"/>
      <c r="B1031" s="80"/>
      <c r="C1031" s="81"/>
      <c r="D1031" s="82"/>
      <c r="E1031" s="83"/>
      <c r="F1031" s="83"/>
      <c r="G1031" s="84"/>
      <c r="H1031" s="85"/>
      <c r="I1031" s="21"/>
      <c r="J1031" s="39" t="str">
        <f t="shared" si="165"/>
        <v/>
      </c>
      <c r="K1031" s="21"/>
      <c r="O1031" s="25" t="str">
        <f t="shared" si="166"/>
        <v/>
      </c>
      <c r="P1031" s="25" t="str">
        <f t="shared" si="167"/>
        <v/>
      </c>
      <c r="Q1031" s="25" t="str">
        <f t="shared" si="168"/>
        <v/>
      </c>
      <c r="R1031" s="25" t="str">
        <f>IF(COUNTIF($Q$11:$Q1031, $Q1031)&gt;1, "", $Q1031)</f>
        <v/>
      </c>
      <c r="S1031" s="58" t="str">
        <f t="shared" si="169"/>
        <v/>
      </c>
      <c r="T1031" s="61" t="str">
        <f t="shared" si="170"/>
        <v/>
      </c>
      <c r="U1031" s="58" t="str">
        <f t="shared" si="171"/>
        <v/>
      </c>
      <c r="W1031" s="25" t="str">
        <f>IF(OR($P1031="", NOT($U1031="")), "", IF(COUNTIF($P$11:$P1031, $P1031)&gt;1, "", "X"))</f>
        <v/>
      </c>
      <c r="X1031" s="25" t="str">
        <f t="shared" si="172"/>
        <v/>
      </c>
      <c r="Z1031" s="25" t="str">
        <f t="shared" si="173"/>
        <v/>
      </c>
      <c r="AB1031" s="25" t="str">
        <f>IF($B1031="", "", IF(AND($B1031&gt;='Client Report'!$BA$3, $B1031&lt;='Client Report'!$BA$4), "X", ""))</f>
        <v/>
      </c>
      <c r="AC1031" s="25" t="str">
        <f>IF($O1031="", "", IF('Client Report'!$AG$3="", "X", IF(Expenses!$C1031='Client Report'!$AG$3, "X", "")))</f>
        <v/>
      </c>
      <c r="AD1031" s="66" t="str">
        <f t="shared" si="174"/>
        <v/>
      </c>
      <c r="AE1031" s="25" t="str">
        <f>IF($AD1031="", "", COUNTIF($AD$11:$AD$2510, "&lt;"&amp;$AD1031)+1+COUNTIF($AD$11:$AD1031, $AD1031)-1)</f>
        <v/>
      </c>
      <c r="AF1031" s="25" t="str">
        <f t="shared" si="175"/>
        <v/>
      </c>
    </row>
    <row r="1032" spans="1:32" x14ac:dyDescent="0.25">
      <c r="A1032" s="21"/>
      <c r="B1032" s="80"/>
      <c r="C1032" s="81"/>
      <c r="D1032" s="82"/>
      <c r="E1032" s="83"/>
      <c r="F1032" s="83"/>
      <c r="G1032" s="84"/>
      <c r="H1032" s="85"/>
      <c r="I1032" s="21"/>
      <c r="J1032" s="39" t="str">
        <f t="shared" si="165"/>
        <v/>
      </c>
      <c r="K1032" s="21"/>
      <c r="O1032" s="25" t="str">
        <f t="shared" si="166"/>
        <v/>
      </c>
      <c r="P1032" s="25" t="str">
        <f t="shared" si="167"/>
        <v/>
      </c>
      <c r="Q1032" s="25" t="str">
        <f t="shared" si="168"/>
        <v/>
      </c>
      <c r="R1032" s="25" t="str">
        <f>IF(COUNTIF($Q$11:$Q1032, $Q1032)&gt;1, "", $Q1032)</f>
        <v/>
      </c>
      <c r="S1032" s="58" t="str">
        <f t="shared" si="169"/>
        <v/>
      </c>
      <c r="T1032" s="61" t="str">
        <f t="shared" si="170"/>
        <v/>
      </c>
      <c r="U1032" s="58" t="str">
        <f t="shared" si="171"/>
        <v/>
      </c>
      <c r="W1032" s="25" t="str">
        <f>IF(OR($P1032="", NOT($U1032="")), "", IF(COUNTIF($P$11:$P1032, $P1032)&gt;1, "", "X"))</f>
        <v/>
      </c>
      <c r="X1032" s="25" t="str">
        <f t="shared" si="172"/>
        <v/>
      </c>
      <c r="Z1032" s="25" t="str">
        <f t="shared" si="173"/>
        <v/>
      </c>
      <c r="AB1032" s="25" t="str">
        <f>IF($B1032="", "", IF(AND($B1032&gt;='Client Report'!$BA$3, $B1032&lt;='Client Report'!$BA$4), "X", ""))</f>
        <v/>
      </c>
      <c r="AC1032" s="25" t="str">
        <f>IF($O1032="", "", IF('Client Report'!$AG$3="", "X", IF(Expenses!$C1032='Client Report'!$AG$3, "X", "")))</f>
        <v/>
      </c>
      <c r="AD1032" s="66" t="str">
        <f t="shared" si="174"/>
        <v/>
      </c>
      <c r="AE1032" s="25" t="str">
        <f>IF($AD1032="", "", COUNTIF($AD$11:$AD$2510, "&lt;"&amp;$AD1032)+1+COUNTIF($AD$11:$AD1032, $AD1032)-1)</f>
        <v/>
      </c>
      <c r="AF1032" s="25" t="str">
        <f t="shared" si="175"/>
        <v/>
      </c>
    </row>
    <row r="1033" spans="1:32" x14ac:dyDescent="0.25">
      <c r="A1033" s="21"/>
      <c r="B1033" s="80"/>
      <c r="C1033" s="81"/>
      <c r="D1033" s="82"/>
      <c r="E1033" s="83"/>
      <c r="F1033" s="83"/>
      <c r="G1033" s="84"/>
      <c r="H1033" s="85"/>
      <c r="I1033" s="21"/>
      <c r="J1033" s="39" t="str">
        <f t="shared" si="165"/>
        <v/>
      </c>
      <c r="K1033" s="21"/>
      <c r="O1033" s="25" t="str">
        <f t="shared" si="166"/>
        <v/>
      </c>
      <c r="P1033" s="25" t="str">
        <f t="shared" si="167"/>
        <v/>
      </c>
      <c r="Q1033" s="25" t="str">
        <f t="shared" si="168"/>
        <v/>
      </c>
      <c r="R1033" s="25" t="str">
        <f>IF(COUNTIF($Q$11:$Q1033, $Q1033)&gt;1, "", $Q1033)</f>
        <v/>
      </c>
      <c r="S1033" s="58" t="str">
        <f t="shared" si="169"/>
        <v/>
      </c>
      <c r="T1033" s="61" t="str">
        <f t="shared" si="170"/>
        <v/>
      </c>
      <c r="U1033" s="58" t="str">
        <f t="shared" si="171"/>
        <v/>
      </c>
      <c r="W1033" s="25" t="str">
        <f>IF(OR($P1033="", NOT($U1033="")), "", IF(COUNTIF($P$11:$P1033, $P1033)&gt;1, "", "X"))</f>
        <v/>
      </c>
      <c r="X1033" s="25" t="str">
        <f t="shared" si="172"/>
        <v/>
      </c>
      <c r="Z1033" s="25" t="str">
        <f t="shared" si="173"/>
        <v/>
      </c>
      <c r="AB1033" s="25" t="str">
        <f>IF($B1033="", "", IF(AND($B1033&gt;='Client Report'!$BA$3, $B1033&lt;='Client Report'!$BA$4), "X", ""))</f>
        <v/>
      </c>
      <c r="AC1033" s="25" t="str">
        <f>IF($O1033="", "", IF('Client Report'!$AG$3="", "X", IF(Expenses!$C1033='Client Report'!$AG$3, "X", "")))</f>
        <v/>
      </c>
      <c r="AD1033" s="66" t="str">
        <f t="shared" si="174"/>
        <v/>
      </c>
      <c r="AE1033" s="25" t="str">
        <f>IF($AD1033="", "", COUNTIF($AD$11:$AD$2510, "&lt;"&amp;$AD1033)+1+COUNTIF($AD$11:$AD1033, $AD1033)-1)</f>
        <v/>
      </c>
      <c r="AF1033" s="25" t="str">
        <f t="shared" si="175"/>
        <v/>
      </c>
    </row>
    <row r="1034" spans="1:32" x14ac:dyDescent="0.25">
      <c r="A1034" s="21"/>
      <c r="B1034" s="80"/>
      <c r="C1034" s="81"/>
      <c r="D1034" s="82"/>
      <c r="E1034" s="83"/>
      <c r="F1034" s="83"/>
      <c r="G1034" s="84"/>
      <c r="H1034" s="85"/>
      <c r="I1034" s="21"/>
      <c r="J1034" s="39" t="str">
        <f t="shared" si="165"/>
        <v/>
      </c>
      <c r="K1034" s="21"/>
      <c r="O1034" s="25" t="str">
        <f t="shared" si="166"/>
        <v/>
      </c>
      <c r="P1034" s="25" t="str">
        <f t="shared" si="167"/>
        <v/>
      </c>
      <c r="Q1034" s="25" t="str">
        <f t="shared" si="168"/>
        <v/>
      </c>
      <c r="R1034" s="25" t="str">
        <f>IF(COUNTIF($Q$11:$Q1034, $Q1034)&gt;1, "", $Q1034)</f>
        <v/>
      </c>
      <c r="S1034" s="58" t="str">
        <f t="shared" si="169"/>
        <v/>
      </c>
      <c r="T1034" s="61" t="str">
        <f t="shared" si="170"/>
        <v/>
      </c>
      <c r="U1034" s="58" t="str">
        <f t="shared" si="171"/>
        <v/>
      </c>
      <c r="W1034" s="25" t="str">
        <f>IF(OR($P1034="", NOT($U1034="")), "", IF(COUNTIF($P$11:$P1034, $P1034)&gt;1, "", "X"))</f>
        <v/>
      </c>
      <c r="X1034" s="25" t="str">
        <f t="shared" si="172"/>
        <v/>
      </c>
      <c r="Z1034" s="25" t="str">
        <f t="shared" si="173"/>
        <v/>
      </c>
      <c r="AB1034" s="25" t="str">
        <f>IF($B1034="", "", IF(AND($B1034&gt;='Client Report'!$BA$3, $B1034&lt;='Client Report'!$BA$4), "X", ""))</f>
        <v/>
      </c>
      <c r="AC1034" s="25" t="str">
        <f>IF($O1034="", "", IF('Client Report'!$AG$3="", "X", IF(Expenses!$C1034='Client Report'!$AG$3, "X", "")))</f>
        <v/>
      </c>
      <c r="AD1034" s="66" t="str">
        <f t="shared" si="174"/>
        <v/>
      </c>
      <c r="AE1034" s="25" t="str">
        <f>IF($AD1034="", "", COUNTIF($AD$11:$AD$2510, "&lt;"&amp;$AD1034)+1+COUNTIF($AD$11:$AD1034, $AD1034)-1)</f>
        <v/>
      </c>
      <c r="AF1034" s="25" t="str">
        <f t="shared" si="175"/>
        <v/>
      </c>
    </row>
    <row r="1035" spans="1:32" x14ac:dyDescent="0.25">
      <c r="A1035" s="21"/>
      <c r="B1035" s="80"/>
      <c r="C1035" s="81"/>
      <c r="D1035" s="82"/>
      <c r="E1035" s="83"/>
      <c r="F1035" s="83"/>
      <c r="G1035" s="84"/>
      <c r="H1035" s="85"/>
      <c r="I1035" s="21"/>
      <c r="J1035" s="39" t="str">
        <f t="shared" si="165"/>
        <v/>
      </c>
      <c r="K1035" s="21"/>
      <c r="O1035" s="25" t="str">
        <f t="shared" si="166"/>
        <v/>
      </c>
      <c r="P1035" s="25" t="str">
        <f t="shared" si="167"/>
        <v/>
      </c>
      <c r="Q1035" s="25" t="str">
        <f t="shared" si="168"/>
        <v/>
      </c>
      <c r="R1035" s="25" t="str">
        <f>IF(COUNTIF($Q$11:$Q1035, $Q1035)&gt;1, "", $Q1035)</f>
        <v/>
      </c>
      <c r="S1035" s="58" t="str">
        <f t="shared" si="169"/>
        <v/>
      </c>
      <c r="T1035" s="61" t="str">
        <f t="shared" si="170"/>
        <v/>
      </c>
      <c r="U1035" s="58" t="str">
        <f t="shared" si="171"/>
        <v/>
      </c>
      <c r="W1035" s="25" t="str">
        <f>IF(OR($P1035="", NOT($U1035="")), "", IF(COUNTIF($P$11:$P1035, $P1035)&gt;1, "", "X"))</f>
        <v/>
      </c>
      <c r="X1035" s="25" t="str">
        <f t="shared" si="172"/>
        <v/>
      </c>
      <c r="Z1035" s="25" t="str">
        <f t="shared" si="173"/>
        <v/>
      </c>
      <c r="AB1035" s="25" t="str">
        <f>IF($B1035="", "", IF(AND($B1035&gt;='Client Report'!$BA$3, $B1035&lt;='Client Report'!$BA$4), "X", ""))</f>
        <v/>
      </c>
      <c r="AC1035" s="25" t="str">
        <f>IF($O1035="", "", IF('Client Report'!$AG$3="", "X", IF(Expenses!$C1035='Client Report'!$AG$3, "X", "")))</f>
        <v/>
      </c>
      <c r="AD1035" s="66" t="str">
        <f t="shared" si="174"/>
        <v/>
      </c>
      <c r="AE1035" s="25" t="str">
        <f>IF($AD1035="", "", COUNTIF($AD$11:$AD$2510, "&lt;"&amp;$AD1035)+1+COUNTIF($AD$11:$AD1035, $AD1035)-1)</f>
        <v/>
      </c>
      <c r="AF1035" s="25" t="str">
        <f t="shared" si="175"/>
        <v/>
      </c>
    </row>
    <row r="1036" spans="1:32" x14ac:dyDescent="0.25">
      <c r="A1036" s="21"/>
      <c r="B1036" s="80"/>
      <c r="C1036" s="81"/>
      <c r="D1036" s="82"/>
      <c r="E1036" s="83"/>
      <c r="F1036" s="83"/>
      <c r="G1036" s="84"/>
      <c r="H1036" s="85"/>
      <c r="I1036" s="21"/>
      <c r="J1036" s="39" t="str">
        <f t="shared" ref="J1036:J1099" si="176">IFERROR(IF($G1036="", "", IF($F1036="", $G1036, ROUND($G1036*$U1036, 2))), "")</f>
        <v/>
      </c>
      <c r="K1036" s="21"/>
      <c r="O1036" s="25" t="str">
        <f t="shared" ref="O1036:O1099" si="177">IF(COUNTIF($B1036:$H1036, "")&lt;7, "X", "")</f>
        <v/>
      </c>
      <c r="P1036" s="25" t="str">
        <f t="shared" ref="P1036:P1099" si="178">IF(AND(NOT($B1036=""), NOT($F1036="")), _xlfn.CONCAT($B1036, " - ", $F1036), "")</f>
        <v/>
      </c>
      <c r="Q1036" s="25" t="str">
        <f t="shared" ref="Q1036:Q1099" si="179">IF(AND(NOT($B1036=""), NOT($F1036=""), NOT($H1036="")), _xlfn.CONCAT($B1036, " - ", $F1036), "")</f>
        <v/>
      </c>
      <c r="R1036" s="25" t="str">
        <f>IF(COUNTIF($Q$11:$Q1036, $Q1036)&gt;1, "", $Q1036)</f>
        <v/>
      </c>
      <c r="S1036" s="58" t="str">
        <f t="shared" ref="S1036:S1099" si="180">IF($R1036="", "", $H1036)</f>
        <v/>
      </c>
      <c r="T1036" s="61" t="str">
        <f t="shared" ref="T1036:T1099" si="181">IF(P1036="", "", IFERROR(INDEX($S$11:$S$2510, MATCH($P1036, $R$11:$R$2510, 0)), ""))</f>
        <v/>
      </c>
      <c r="U1036" s="58" t="str">
        <f t="shared" ref="U1036:U1099" si="182">IF($P1036="", "", IF($H1036="", $T1036, $H1036))</f>
        <v/>
      </c>
      <c r="W1036" s="25" t="str">
        <f>IF(OR($P1036="", NOT($U1036="")), "", IF(COUNTIF($P$11:$P1036, $P1036)&gt;1, "", "X"))</f>
        <v/>
      </c>
      <c r="X1036" s="25" t="str">
        <f t="shared" ref="X1036:X1099" si="183">IF(T1036=U1036, "", "X")</f>
        <v/>
      </c>
      <c r="Z1036" s="25" t="str">
        <f t="shared" ref="Z1036:Z1099" si="184">IF(OR($B1036="", $C1036=""), "", _xlfn.CONCAT($C1036, " - ", TEXT($B1036, "mmm yyyy")))</f>
        <v/>
      </c>
      <c r="AB1036" s="25" t="str">
        <f>IF($B1036="", "", IF(AND($B1036&gt;='Client Report'!$BA$3, $B1036&lt;='Client Report'!$BA$4), "X", ""))</f>
        <v/>
      </c>
      <c r="AC1036" s="25" t="str">
        <f>IF($O1036="", "", IF('Client Report'!$AG$3="", "X", IF(Expenses!$C1036='Client Report'!$AG$3, "X", "")))</f>
        <v/>
      </c>
      <c r="AD1036" s="66" t="str">
        <f t="shared" ref="AD1036:AD1099" si="185">IF(OR($AB1036="", $AC1036=""), "", $B1036)</f>
        <v/>
      </c>
      <c r="AE1036" s="25" t="str">
        <f>IF($AD1036="", "", COUNTIF($AD$11:$AD$2510, "&lt;"&amp;$AD1036)+1+COUNTIF($AD$11:$AD1036, $AD1036)-1)</f>
        <v/>
      </c>
      <c r="AF1036" s="25" t="str">
        <f t="shared" ref="AF1036:AF1099" si="186">IF($AE1036="", "", "X")</f>
        <v/>
      </c>
    </row>
    <row r="1037" spans="1:32" x14ac:dyDescent="0.25">
      <c r="A1037" s="21"/>
      <c r="B1037" s="80"/>
      <c r="C1037" s="81"/>
      <c r="D1037" s="82"/>
      <c r="E1037" s="83"/>
      <c r="F1037" s="83"/>
      <c r="G1037" s="84"/>
      <c r="H1037" s="85"/>
      <c r="I1037" s="21"/>
      <c r="J1037" s="39" t="str">
        <f t="shared" si="176"/>
        <v/>
      </c>
      <c r="K1037" s="21"/>
      <c r="O1037" s="25" t="str">
        <f t="shared" si="177"/>
        <v/>
      </c>
      <c r="P1037" s="25" t="str">
        <f t="shared" si="178"/>
        <v/>
      </c>
      <c r="Q1037" s="25" t="str">
        <f t="shared" si="179"/>
        <v/>
      </c>
      <c r="R1037" s="25" t="str">
        <f>IF(COUNTIF($Q$11:$Q1037, $Q1037)&gt;1, "", $Q1037)</f>
        <v/>
      </c>
      <c r="S1037" s="58" t="str">
        <f t="shared" si="180"/>
        <v/>
      </c>
      <c r="T1037" s="61" t="str">
        <f t="shared" si="181"/>
        <v/>
      </c>
      <c r="U1037" s="58" t="str">
        <f t="shared" si="182"/>
        <v/>
      </c>
      <c r="W1037" s="25" t="str">
        <f>IF(OR($P1037="", NOT($U1037="")), "", IF(COUNTIF($P$11:$P1037, $P1037)&gt;1, "", "X"))</f>
        <v/>
      </c>
      <c r="X1037" s="25" t="str">
        <f t="shared" si="183"/>
        <v/>
      </c>
      <c r="Z1037" s="25" t="str">
        <f t="shared" si="184"/>
        <v/>
      </c>
      <c r="AB1037" s="25" t="str">
        <f>IF($B1037="", "", IF(AND($B1037&gt;='Client Report'!$BA$3, $B1037&lt;='Client Report'!$BA$4), "X", ""))</f>
        <v/>
      </c>
      <c r="AC1037" s="25" t="str">
        <f>IF($O1037="", "", IF('Client Report'!$AG$3="", "X", IF(Expenses!$C1037='Client Report'!$AG$3, "X", "")))</f>
        <v/>
      </c>
      <c r="AD1037" s="66" t="str">
        <f t="shared" si="185"/>
        <v/>
      </c>
      <c r="AE1037" s="25" t="str">
        <f>IF($AD1037="", "", COUNTIF($AD$11:$AD$2510, "&lt;"&amp;$AD1037)+1+COUNTIF($AD$11:$AD1037, $AD1037)-1)</f>
        <v/>
      </c>
      <c r="AF1037" s="25" t="str">
        <f t="shared" si="186"/>
        <v/>
      </c>
    </row>
    <row r="1038" spans="1:32" x14ac:dyDescent="0.25">
      <c r="A1038" s="21"/>
      <c r="B1038" s="80"/>
      <c r="C1038" s="81"/>
      <c r="D1038" s="82"/>
      <c r="E1038" s="83"/>
      <c r="F1038" s="83"/>
      <c r="G1038" s="84"/>
      <c r="H1038" s="85"/>
      <c r="I1038" s="21"/>
      <c r="J1038" s="39" t="str">
        <f t="shared" si="176"/>
        <v/>
      </c>
      <c r="K1038" s="21"/>
      <c r="O1038" s="25" t="str">
        <f t="shared" si="177"/>
        <v/>
      </c>
      <c r="P1038" s="25" t="str">
        <f t="shared" si="178"/>
        <v/>
      </c>
      <c r="Q1038" s="25" t="str">
        <f t="shared" si="179"/>
        <v/>
      </c>
      <c r="R1038" s="25" t="str">
        <f>IF(COUNTIF($Q$11:$Q1038, $Q1038)&gt;1, "", $Q1038)</f>
        <v/>
      </c>
      <c r="S1038" s="58" t="str">
        <f t="shared" si="180"/>
        <v/>
      </c>
      <c r="T1038" s="61" t="str">
        <f t="shared" si="181"/>
        <v/>
      </c>
      <c r="U1038" s="58" t="str">
        <f t="shared" si="182"/>
        <v/>
      </c>
      <c r="W1038" s="25" t="str">
        <f>IF(OR($P1038="", NOT($U1038="")), "", IF(COUNTIF($P$11:$P1038, $P1038)&gt;1, "", "X"))</f>
        <v/>
      </c>
      <c r="X1038" s="25" t="str">
        <f t="shared" si="183"/>
        <v/>
      </c>
      <c r="Z1038" s="25" t="str">
        <f t="shared" si="184"/>
        <v/>
      </c>
      <c r="AB1038" s="25" t="str">
        <f>IF($B1038="", "", IF(AND($B1038&gt;='Client Report'!$BA$3, $B1038&lt;='Client Report'!$BA$4), "X", ""))</f>
        <v/>
      </c>
      <c r="AC1038" s="25" t="str">
        <f>IF($O1038="", "", IF('Client Report'!$AG$3="", "X", IF(Expenses!$C1038='Client Report'!$AG$3, "X", "")))</f>
        <v/>
      </c>
      <c r="AD1038" s="66" t="str">
        <f t="shared" si="185"/>
        <v/>
      </c>
      <c r="AE1038" s="25" t="str">
        <f>IF($AD1038="", "", COUNTIF($AD$11:$AD$2510, "&lt;"&amp;$AD1038)+1+COUNTIF($AD$11:$AD1038, $AD1038)-1)</f>
        <v/>
      </c>
      <c r="AF1038" s="25" t="str">
        <f t="shared" si="186"/>
        <v/>
      </c>
    </row>
    <row r="1039" spans="1:32" x14ac:dyDescent="0.25">
      <c r="A1039" s="21"/>
      <c r="B1039" s="80"/>
      <c r="C1039" s="81"/>
      <c r="D1039" s="82"/>
      <c r="E1039" s="83"/>
      <c r="F1039" s="83"/>
      <c r="G1039" s="84"/>
      <c r="H1039" s="85"/>
      <c r="I1039" s="21"/>
      <c r="J1039" s="39" t="str">
        <f t="shared" si="176"/>
        <v/>
      </c>
      <c r="K1039" s="21"/>
      <c r="O1039" s="25" t="str">
        <f t="shared" si="177"/>
        <v/>
      </c>
      <c r="P1039" s="25" t="str">
        <f t="shared" si="178"/>
        <v/>
      </c>
      <c r="Q1039" s="25" t="str">
        <f t="shared" si="179"/>
        <v/>
      </c>
      <c r="R1039" s="25" t="str">
        <f>IF(COUNTIF($Q$11:$Q1039, $Q1039)&gt;1, "", $Q1039)</f>
        <v/>
      </c>
      <c r="S1039" s="58" t="str">
        <f t="shared" si="180"/>
        <v/>
      </c>
      <c r="T1039" s="61" t="str">
        <f t="shared" si="181"/>
        <v/>
      </c>
      <c r="U1039" s="58" t="str">
        <f t="shared" si="182"/>
        <v/>
      </c>
      <c r="W1039" s="25" t="str">
        <f>IF(OR($P1039="", NOT($U1039="")), "", IF(COUNTIF($P$11:$P1039, $P1039)&gt;1, "", "X"))</f>
        <v/>
      </c>
      <c r="X1039" s="25" t="str">
        <f t="shared" si="183"/>
        <v/>
      </c>
      <c r="Z1039" s="25" t="str">
        <f t="shared" si="184"/>
        <v/>
      </c>
      <c r="AB1039" s="25" t="str">
        <f>IF($B1039="", "", IF(AND($B1039&gt;='Client Report'!$BA$3, $B1039&lt;='Client Report'!$BA$4), "X", ""))</f>
        <v/>
      </c>
      <c r="AC1039" s="25" t="str">
        <f>IF($O1039="", "", IF('Client Report'!$AG$3="", "X", IF(Expenses!$C1039='Client Report'!$AG$3, "X", "")))</f>
        <v/>
      </c>
      <c r="AD1039" s="66" t="str">
        <f t="shared" si="185"/>
        <v/>
      </c>
      <c r="AE1039" s="25" t="str">
        <f>IF($AD1039="", "", COUNTIF($AD$11:$AD$2510, "&lt;"&amp;$AD1039)+1+COUNTIF($AD$11:$AD1039, $AD1039)-1)</f>
        <v/>
      </c>
      <c r="AF1039" s="25" t="str">
        <f t="shared" si="186"/>
        <v/>
      </c>
    </row>
    <row r="1040" spans="1:32" x14ac:dyDescent="0.25">
      <c r="A1040" s="21"/>
      <c r="B1040" s="80"/>
      <c r="C1040" s="81"/>
      <c r="D1040" s="82"/>
      <c r="E1040" s="83"/>
      <c r="F1040" s="83"/>
      <c r="G1040" s="84"/>
      <c r="H1040" s="85"/>
      <c r="I1040" s="21"/>
      <c r="J1040" s="39" t="str">
        <f t="shared" si="176"/>
        <v/>
      </c>
      <c r="K1040" s="21"/>
      <c r="O1040" s="25" t="str">
        <f t="shared" si="177"/>
        <v/>
      </c>
      <c r="P1040" s="25" t="str">
        <f t="shared" si="178"/>
        <v/>
      </c>
      <c r="Q1040" s="25" t="str">
        <f t="shared" si="179"/>
        <v/>
      </c>
      <c r="R1040" s="25" t="str">
        <f>IF(COUNTIF($Q$11:$Q1040, $Q1040)&gt;1, "", $Q1040)</f>
        <v/>
      </c>
      <c r="S1040" s="58" t="str">
        <f t="shared" si="180"/>
        <v/>
      </c>
      <c r="T1040" s="61" t="str">
        <f t="shared" si="181"/>
        <v/>
      </c>
      <c r="U1040" s="58" t="str">
        <f t="shared" si="182"/>
        <v/>
      </c>
      <c r="W1040" s="25" t="str">
        <f>IF(OR($P1040="", NOT($U1040="")), "", IF(COUNTIF($P$11:$P1040, $P1040)&gt;1, "", "X"))</f>
        <v/>
      </c>
      <c r="X1040" s="25" t="str">
        <f t="shared" si="183"/>
        <v/>
      </c>
      <c r="Z1040" s="25" t="str">
        <f t="shared" si="184"/>
        <v/>
      </c>
      <c r="AB1040" s="25" t="str">
        <f>IF($B1040="", "", IF(AND($B1040&gt;='Client Report'!$BA$3, $B1040&lt;='Client Report'!$BA$4), "X", ""))</f>
        <v/>
      </c>
      <c r="AC1040" s="25" t="str">
        <f>IF($O1040="", "", IF('Client Report'!$AG$3="", "X", IF(Expenses!$C1040='Client Report'!$AG$3, "X", "")))</f>
        <v/>
      </c>
      <c r="AD1040" s="66" t="str">
        <f t="shared" si="185"/>
        <v/>
      </c>
      <c r="AE1040" s="25" t="str">
        <f>IF($AD1040="", "", COUNTIF($AD$11:$AD$2510, "&lt;"&amp;$AD1040)+1+COUNTIF($AD$11:$AD1040, $AD1040)-1)</f>
        <v/>
      </c>
      <c r="AF1040" s="25" t="str">
        <f t="shared" si="186"/>
        <v/>
      </c>
    </row>
    <row r="1041" spans="1:32" x14ac:dyDescent="0.25">
      <c r="A1041" s="21"/>
      <c r="B1041" s="80"/>
      <c r="C1041" s="81"/>
      <c r="D1041" s="82"/>
      <c r="E1041" s="83"/>
      <c r="F1041" s="83"/>
      <c r="G1041" s="84"/>
      <c r="H1041" s="85"/>
      <c r="I1041" s="21"/>
      <c r="J1041" s="39" t="str">
        <f t="shared" si="176"/>
        <v/>
      </c>
      <c r="K1041" s="21"/>
      <c r="O1041" s="25" t="str">
        <f t="shared" si="177"/>
        <v/>
      </c>
      <c r="P1041" s="25" t="str">
        <f t="shared" si="178"/>
        <v/>
      </c>
      <c r="Q1041" s="25" t="str">
        <f t="shared" si="179"/>
        <v/>
      </c>
      <c r="R1041" s="25" t="str">
        <f>IF(COUNTIF($Q$11:$Q1041, $Q1041)&gt;1, "", $Q1041)</f>
        <v/>
      </c>
      <c r="S1041" s="58" t="str">
        <f t="shared" si="180"/>
        <v/>
      </c>
      <c r="T1041" s="61" t="str">
        <f t="shared" si="181"/>
        <v/>
      </c>
      <c r="U1041" s="58" t="str">
        <f t="shared" si="182"/>
        <v/>
      </c>
      <c r="W1041" s="25" t="str">
        <f>IF(OR($P1041="", NOT($U1041="")), "", IF(COUNTIF($P$11:$P1041, $P1041)&gt;1, "", "X"))</f>
        <v/>
      </c>
      <c r="X1041" s="25" t="str">
        <f t="shared" si="183"/>
        <v/>
      </c>
      <c r="Z1041" s="25" t="str">
        <f t="shared" si="184"/>
        <v/>
      </c>
      <c r="AB1041" s="25" t="str">
        <f>IF($B1041="", "", IF(AND($B1041&gt;='Client Report'!$BA$3, $B1041&lt;='Client Report'!$BA$4), "X", ""))</f>
        <v/>
      </c>
      <c r="AC1041" s="25" t="str">
        <f>IF($O1041="", "", IF('Client Report'!$AG$3="", "X", IF(Expenses!$C1041='Client Report'!$AG$3, "X", "")))</f>
        <v/>
      </c>
      <c r="AD1041" s="66" t="str">
        <f t="shared" si="185"/>
        <v/>
      </c>
      <c r="AE1041" s="25" t="str">
        <f>IF($AD1041="", "", COUNTIF($AD$11:$AD$2510, "&lt;"&amp;$AD1041)+1+COUNTIF($AD$11:$AD1041, $AD1041)-1)</f>
        <v/>
      </c>
      <c r="AF1041" s="25" t="str">
        <f t="shared" si="186"/>
        <v/>
      </c>
    </row>
    <row r="1042" spans="1:32" x14ac:dyDescent="0.25">
      <c r="A1042" s="21"/>
      <c r="B1042" s="80"/>
      <c r="C1042" s="81"/>
      <c r="D1042" s="82"/>
      <c r="E1042" s="83"/>
      <c r="F1042" s="83"/>
      <c r="G1042" s="84"/>
      <c r="H1042" s="85"/>
      <c r="I1042" s="21"/>
      <c r="J1042" s="39" t="str">
        <f t="shared" si="176"/>
        <v/>
      </c>
      <c r="K1042" s="21"/>
      <c r="O1042" s="25" t="str">
        <f t="shared" si="177"/>
        <v/>
      </c>
      <c r="P1042" s="25" t="str">
        <f t="shared" si="178"/>
        <v/>
      </c>
      <c r="Q1042" s="25" t="str">
        <f t="shared" si="179"/>
        <v/>
      </c>
      <c r="R1042" s="25" t="str">
        <f>IF(COUNTIF($Q$11:$Q1042, $Q1042)&gt;1, "", $Q1042)</f>
        <v/>
      </c>
      <c r="S1042" s="58" t="str">
        <f t="shared" si="180"/>
        <v/>
      </c>
      <c r="T1042" s="61" t="str">
        <f t="shared" si="181"/>
        <v/>
      </c>
      <c r="U1042" s="58" t="str">
        <f t="shared" si="182"/>
        <v/>
      </c>
      <c r="W1042" s="25" t="str">
        <f>IF(OR($P1042="", NOT($U1042="")), "", IF(COUNTIF($P$11:$P1042, $P1042)&gt;1, "", "X"))</f>
        <v/>
      </c>
      <c r="X1042" s="25" t="str">
        <f t="shared" si="183"/>
        <v/>
      </c>
      <c r="Z1042" s="25" t="str">
        <f t="shared" si="184"/>
        <v/>
      </c>
      <c r="AB1042" s="25" t="str">
        <f>IF($B1042="", "", IF(AND($B1042&gt;='Client Report'!$BA$3, $B1042&lt;='Client Report'!$BA$4), "X", ""))</f>
        <v/>
      </c>
      <c r="AC1042" s="25" t="str">
        <f>IF($O1042="", "", IF('Client Report'!$AG$3="", "X", IF(Expenses!$C1042='Client Report'!$AG$3, "X", "")))</f>
        <v/>
      </c>
      <c r="AD1042" s="66" t="str">
        <f t="shared" si="185"/>
        <v/>
      </c>
      <c r="AE1042" s="25" t="str">
        <f>IF($AD1042="", "", COUNTIF($AD$11:$AD$2510, "&lt;"&amp;$AD1042)+1+COUNTIF($AD$11:$AD1042, $AD1042)-1)</f>
        <v/>
      </c>
      <c r="AF1042" s="25" t="str">
        <f t="shared" si="186"/>
        <v/>
      </c>
    </row>
    <row r="1043" spans="1:32" x14ac:dyDescent="0.25">
      <c r="A1043" s="21"/>
      <c r="B1043" s="80"/>
      <c r="C1043" s="81"/>
      <c r="D1043" s="82"/>
      <c r="E1043" s="83"/>
      <c r="F1043" s="83"/>
      <c r="G1043" s="84"/>
      <c r="H1043" s="85"/>
      <c r="I1043" s="21"/>
      <c r="J1043" s="39" t="str">
        <f t="shared" si="176"/>
        <v/>
      </c>
      <c r="K1043" s="21"/>
      <c r="O1043" s="25" t="str">
        <f t="shared" si="177"/>
        <v/>
      </c>
      <c r="P1043" s="25" t="str">
        <f t="shared" si="178"/>
        <v/>
      </c>
      <c r="Q1043" s="25" t="str">
        <f t="shared" si="179"/>
        <v/>
      </c>
      <c r="R1043" s="25" t="str">
        <f>IF(COUNTIF($Q$11:$Q1043, $Q1043)&gt;1, "", $Q1043)</f>
        <v/>
      </c>
      <c r="S1043" s="58" t="str">
        <f t="shared" si="180"/>
        <v/>
      </c>
      <c r="T1043" s="61" t="str">
        <f t="shared" si="181"/>
        <v/>
      </c>
      <c r="U1043" s="58" t="str">
        <f t="shared" si="182"/>
        <v/>
      </c>
      <c r="W1043" s="25" t="str">
        <f>IF(OR($P1043="", NOT($U1043="")), "", IF(COUNTIF($P$11:$P1043, $P1043)&gt;1, "", "X"))</f>
        <v/>
      </c>
      <c r="X1043" s="25" t="str">
        <f t="shared" si="183"/>
        <v/>
      </c>
      <c r="Z1043" s="25" t="str">
        <f t="shared" si="184"/>
        <v/>
      </c>
      <c r="AB1043" s="25" t="str">
        <f>IF($B1043="", "", IF(AND($B1043&gt;='Client Report'!$BA$3, $B1043&lt;='Client Report'!$BA$4), "X", ""))</f>
        <v/>
      </c>
      <c r="AC1043" s="25" t="str">
        <f>IF($O1043="", "", IF('Client Report'!$AG$3="", "X", IF(Expenses!$C1043='Client Report'!$AG$3, "X", "")))</f>
        <v/>
      </c>
      <c r="AD1043" s="66" t="str">
        <f t="shared" si="185"/>
        <v/>
      </c>
      <c r="AE1043" s="25" t="str">
        <f>IF($AD1043="", "", COUNTIF($AD$11:$AD$2510, "&lt;"&amp;$AD1043)+1+COUNTIF($AD$11:$AD1043, $AD1043)-1)</f>
        <v/>
      </c>
      <c r="AF1043" s="25" t="str">
        <f t="shared" si="186"/>
        <v/>
      </c>
    </row>
    <row r="1044" spans="1:32" x14ac:dyDescent="0.25">
      <c r="A1044" s="21"/>
      <c r="B1044" s="80"/>
      <c r="C1044" s="81"/>
      <c r="D1044" s="82"/>
      <c r="E1044" s="83"/>
      <c r="F1044" s="83"/>
      <c r="G1044" s="84"/>
      <c r="H1044" s="85"/>
      <c r="I1044" s="21"/>
      <c r="J1044" s="39" t="str">
        <f t="shared" si="176"/>
        <v/>
      </c>
      <c r="K1044" s="21"/>
      <c r="O1044" s="25" t="str">
        <f t="shared" si="177"/>
        <v/>
      </c>
      <c r="P1044" s="25" t="str">
        <f t="shared" si="178"/>
        <v/>
      </c>
      <c r="Q1044" s="25" t="str">
        <f t="shared" si="179"/>
        <v/>
      </c>
      <c r="R1044" s="25" t="str">
        <f>IF(COUNTIF($Q$11:$Q1044, $Q1044)&gt;1, "", $Q1044)</f>
        <v/>
      </c>
      <c r="S1044" s="58" t="str">
        <f t="shared" si="180"/>
        <v/>
      </c>
      <c r="T1044" s="61" t="str">
        <f t="shared" si="181"/>
        <v/>
      </c>
      <c r="U1044" s="58" t="str">
        <f t="shared" si="182"/>
        <v/>
      </c>
      <c r="W1044" s="25" t="str">
        <f>IF(OR($P1044="", NOT($U1044="")), "", IF(COUNTIF($P$11:$P1044, $P1044)&gt;1, "", "X"))</f>
        <v/>
      </c>
      <c r="X1044" s="25" t="str">
        <f t="shared" si="183"/>
        <v/>
      </c>
      <c r="Z1044" s="25" t="str">
        <f t="shared" si="184"/>
        <v/>
      </c>
      <c r="AB1044" s="25" t="str">
        <f>IF($B1044="", "", IF(AND($B1044&gt;='Client Report'!$BA$3, $B1044&lt;='Client Report'!$BA$4), "X", ""))</f>
        <v/>
      </c>
      <c r="AC1044" s="25" t="str">
        <f>IF($O1044="", "", IF('Client Report'!$AG$3="", "X", IF(Expenses!$C1044='Client Report'!$AG$3, "X", "")))</f>
        <v/>
      </c>
      <c r="AD1044" s="66" t="str">
        <f t="shared" si="185"/>
        <v/>
      </c>
      <c r="AE1044" s="25" t="str">
        <f>IF($AD1044="", "", COUNTIF($AD$11:$AD$2510, "&lt;"&amp;$AD1044)+1+COUNTIF($AD$11:$AD1044, $AD1044)-1)</f>
        <v/>
      </c>
      <c r="AF1044" s="25" t="str">
        <f t="shared" si="186"/>
        <v/>
      </c>
    </row>
    <row r="1045" spans="1:32" x14ac:dyDescent="0.25">
      <c r="A1045" s="21"/>
      <c r="B1045" s="80"/>
      <c r="C1045" s="81"/>
      <c r="D1045" s="82"/>
      <c r="E1045" s="83"/>
      <c r="F1045" s="83"/>
      <c r="G1045" s="84"/>
      <c r="H1045" s="85"/>
      <c r="I1045" s="21"/>
      <c r="J1045" s="39" t="str">
        <f t="shared" si="176"/>
        <v/>
      </c>
      <c r="K1045" s="21"/>
      <c r="O1045" s="25" t="str">
        <f t="shared" si="177"/>
        <v/>
      </c>
      <c r="P1045" s="25" t="str">
        <f t="shared" si="178"/>
        <v/>
      </c>
      <c r="Q1045" s="25" t="str">
        <f t="shared" si="179"/>
        <v/>
      </c>
      <c r="R1045" s="25" t="str">
        <f>IF(COUNTIF($Q$11:$Q1045, $Q1045)&gt;1, "", $Q1045)</f>
        <v/>
      </c>
      <c r="S1045" s="58" t="str">
        <f t="shared" si="180"/>
        <v/>
      </c>
      <c r="T1045" s="61" t="str">
        <f t="shared" si="181"/>
        <v/>
      </c>
      <c r="U1045" s="58" t="str">
        <f t="shared" si="182"/>
        <v/>
      </c>
      <c r="W1045" s="25" t="str">
        <f>IF(OR($P1045="", NOT($U1045="")), "", IF(COUNTIF($P$11:$P1045, $P1045)&gt;1, "", "X"))</f>
        <v/>
      </c>
      <c r="X1045" s="25" t="str">
        <f t="shared" si="183"/>
        <v/>
      </c>
      <c r="Z1045" s="25" t="str">
        <f t="shared" si="184"/>
        <v/>
      </c>
      <c r="AB1045" s="25" t="str">
        <f>IF($B1045="", "", IF(AND($B1045&gt;='Client Report'!$BA$3, $B1045&lt;='Client Report'!$BA$4), "X", ""))</f>
        <v/>
      </c>
      <c r="AC1045" s="25" t="str">
        <f>IF($O1045="", "", IF('Client Report'!$AG$3="", "X", IF(Expenses!$C1045='Client Report'!$AG$3, "X", "")))</f>
        <v/>
      </c>
      <c r="AD1045" s="66" t="str">
        <f t="shared" si="185"/>
        <v/>
      </c>
      <c r="AE1045" s="25" t="str">
        <f>IF($AD1045="", "", COUNTIF($AD$11:$AD$2510, "&lt;"&amp;$AD1045)+1+COUNTIF($AD$11:$AD1045, $AD1045)-1)</f>
        <v/>
      </c>
      <c r="AF1045" s="25" t="str">
        <f t="shared" si="186"/>
        <v/>
      </c>
    </row>
    <row r="1046" spans="1:32" x14ac:dyDescent="0.25">
      <c r="A1046" s="21"/>
      <c r="B1046" s="80"/>
      <c r="C1046" s="81"/>
      <c r="D1046" s="82"/>
      <c r="E1046" s="83"/>
      <c r="F1046" s="83"/>
      <c r="G1046" s="84"/>
      <c r="H1046" s="85"/>
      <c r="I1046" s="21"/>
      <c r="J1046" s="39" t="str">
        <f t="shared" si="176"/>
        <v/>
      </c>
      <c r="K1046" s="21"/>
      <c r="O1046" s="25" t="str">
        <f t="shared" si="177"/>
        <v/>
      </c>
      <c r="P1046" s="25" t="str">
        <f t="shared" si="178"/>
        <v/>
      </c>
      <c r="Q1046" s="25" t="str">
        <f t="shared" si="179"/>
        <v/>
      </c>
      <c r="R1046" s="25" t="str">
        <f>IF(COUNTIF($Q$11:$Q1046, $Q1046)&gt;1, "", $Q1046)</f>
        <v/>
      </c>
      <c r="S1046" s="58" t="str">
        <f t="shared" si="180"/>
        <v/>
      </c>
      <c r="T1046" s="61" t="str">
        <f t="shared" si="181"/>
        <v/>
      </c>
      <c r="U1046" s="58" t="str">
        <f t="shared" si="182"/>
        <v/>
      </c>
      <c r="W1046" s="25" t="str">
        <f>IF(OR($P1046="", NOT($U1046="")), "", IF(COUNTIF($P$11:$P1046, $P1046)&gt;1, "", "X"))</f>
        <v/>
      </c>
      <c r="X1046" s="25" t="str">
        <f t="shared" si="183"/>
        <v/>
      </c>
      <c r="Z1046" s="25" t="str">
        <f t="shared" si="184"/>
        <v/>
      </c>
      <c r="AB1046" s="25" t="str">
        <f>IF($B1046="", "", IF(AND($B1046&gt;='Client Report'!$BA$3, $B1046&lt;='Client Report'!$BA$4), "X", ""))</f>
        <v/>
      </c>
      <c r="AC1046" s="25" t="str">
        <f>IF($O1046="", "", IF('Client Report'!$AG$3="", "X", IF(Expenses!$C1046='Client Report'!$AG$3, "X", "")))</f>
        <v/>
      </c>
      <c r="AD1046" s="66" t="str">
        <f t="shared" si="185"/>
        <v/>
      </c>
      <c r="AE1046" s="25" t="str">
        <f>IF($AD1046="", "", COUNTIF($AD$11:$AD$2510, "&lt;"&amp;$AD1046)+1+COUNTIF($AD$11:$AD1046, $AD1046)-1)</f>
        <v/>
      </c>
      <c r="AF1046" s="25" t="str">
        <f t="shared" si="186"/>
        <v/>
      </c>
    </row>
    <row r="1047" spans="1:32" x14ac:dyDescent="0.25">
      <c r="A1047" s="21"/>
      <c r="B1047" s="80"/>
      <c r="C1047" s="81"/>
      <c r="D1047" s="82"/>
      <c r="E1047" s="83"/>
      <c r="F1047" s="83"/>
      <c r="G1047" s="84"/>
      <c r="H1047" s="85"/>
      <c r="I1047" s="21"/>
      <c r="J1047" s="39" t="str">
        <f t="shared" si="176"/>
        <v/>
      </c>
      <c r="K1047" s="21"/>
      <c r="O1047" s="25" t="str">
        <f t="shared" si="177"/>
        <v/>
      </c>
      <c r="P1047" s="25" t="str">
        <f t="shared" si="178"/>
        <v/>
      </c>
      <c r="Q1047" s="25" t="str">
        <f t="shared" si="179"/>
        <v/>
      </c>
      <c r="R1047" s="25" t="str">
        <f>IF(COUNTIF($Q$11:$Q1047, $Q1047)&gt;1, "", $Q1047)</f>
        <v/>
      </c>
      <c r="S1047" s="58" t="str">
        <f t="shared" si="180"/>
        <v/>
      </c>
      <c r="T1047" s="61" t="str">
        <f t="shared" si="181"/>
        <v/>
      </c>
      <c r="U1047" s="58" t="str">
        <f t="shared" si="182"/>
        <v/>
      </c>
      <c r="W1047" s="25" t="str">
        <f>IF(OR($P1047="", NOT($U1047="")), "", IF(COUNTIF($P$11:$P1047, $P1047)&gt;1, "", "X"))</f>
        <v/>
      </c>
      <c r="X1047" s="25" t="str">
        <f t="shared" si="183"/>
        <v/>
      </c>
      <c r="Z1047" s="25" t="str">
        <f t="shared" si="184"/>
        <v/>
      </c>
      <c r="AB1047" s="25" t="str">
        <f>IF($B1047="", "", IF(AND($B1047&gt;='Client Report'!$BA$3, $B1047&lt;='Client Report'!$BA$4), "X", ""))</f>
        <v/>
      </c>
      <c r="AC1047" s="25" t="str">
        <f>IF($O1047="", "", IF('Client Report'!$AG$3="", "X", IF(Expenses!$C1047='Client Report'!$AG$3, "X", "")))</f>
        <v/>
      </c>
      <c r="AD1047" s="66" t="str">
        <f t="shared" si="185"/>
        <v/>
      </c>
      <c r="AE1047" s="25" t="str">
        <f>IF($AD1047="", "", COUNTIF($AD$11:$AD$2510, "&lt;"&amp;$AD1047)+1+COUNTIF($AD$11:$AD1047, $AD1047)-1)</f>
        <v/>
      </c>
      <c r="AF1047" s="25" t="str">
        <f t="shared" si="186"/>
        <v/>
      </c>
    </row>
    <row r="1048" spans="1:32" x14ac:dyDescent="0.25">
      <c r="A1048" s="21"/>
      <c r="B1048" s="80"/>
      <c r="C1048" s="81"/>
      <c r="D1048" s="82"/>
      <c r="E1048" s="83"/>
      <c r="F1048" s="83"/>
      <c r="G1048" s="84"/>
      <c r="H1048" s="85"/>
      <c r="I1048" s="21"/>
      <c r="J1048" s="39" t="str">
        <f t="shared" si="176"/>
        <v/>
      </c>
      <c r="K1048" s="21"/>
      <c r="O1048" s="25" t="str">
        <f t="shared" si="177"/>
        <v/>
      </c>
      <c r="P1048" s="25" t="str">
        <f t="shared" si="178"/>
        <v/>
      </c>
      <c r="Q1048" s="25" t="str">
        <f t="shared" si="179"/>
        <v/>
      </c>
      <c r="R1048" s="25" t="str">
        <f>IF(COUNTIF($Q$11:$Q1048, $Q1048)&gt;1, "", $Q1048)</f>
        <v/>
      </c>
      <c r="S1048" s="58" t="str">
        <f t="shared" si="180"/>
        <v/>
      </c>
      <c r="T1048" s="61" t="str">
        <f t="shared" si="181"/>
        <v/>
      </c>
      <c r="U1048" s="58" t="str">
        <f t="shared" si="182"/>
        <v/>
      </c>
      <c r="W1048" s="25" t="str">
        <f>IF(OR($P1048="", NOT($U1048="")), "", IF(COUNTIF($P$11:$P1048, $P1048)&gt;1, "", "X"))</f>
        <v/>
      </c>
      <c r="X1048" s="25" t="str">
        <f t="shared" si="183"/>
        <v/>
      </c>
      <c r="Z1048" s="25" t="str">
        <f t="shared" si="184"/>
        <v/>
      </c>
      <c r="AB1048" s="25" t="str">
        <f>IF($B1048="", "", IF(AND($B1048&gt;='Client Report'!$BA$3, $B1048&lt;='Client Report'!$BA$4), "X", ""))</f>
        <v/>
      </c>
      <c r="AC1048" s="25" t="str">
        <f>IF($O1048="", "", IF('Client Report'!$AG$3="", "X", IF(Expenses!$C1048='Client Report'!$AG$3, "X", "")))</f>
        <v/>
      </c>
      <c r="AD1048" s="66" t="str">
        <f t="shared" si="185"/>
        <v/>
      </c>
      <c r="AE1048" s="25" t="str">
        <f>IF($AD1048="", "", COUNTIF($AD$11:$AD$2510, "&lt;"&amp;$AD1048)+1+COUNTIF($AD$11:$AD1048, $AD1048)-1)</f>
        <v/>
      </c>
      <c r="AF1048" s="25" t="str">
        <f t="shared" si="186"/>
        <v/>
      </c>
    </row>
    <row r="1049" spans="1:32" x14ac:dyDescent="0.25">
      <c r="A1049" s="21"/>
      <c r="B1049" s="80"/>
      <c r="C1049" s="81"/>
      <c r="D1049" s="82"/>
      <c r="E1049" s="83"/>
      <c r="F1049" s="83"/>
      <c r="G1049" s="84"/>
      <c r="H1049" s="85"/>
      <c r="I1049" s="21"/>
      <c r="J1049" s="39" t="str">
        <f t="shared" si="176"/>
        <v/>
      </c>
      <c r="K1049" s="21"/>
      <c r="O1049" s="25" t="str">
        <f t="shared" si="177"/>
        <v/>
      </c>
      <c r="P1049" s="25" t="str">
        <f t="shared" si="178"/>
        <v/>
      </c>
      <c r="Q1049" s="25" t="str">
        <f t="shared" si="179"/>
        <v/>
      </c>
      <c r="R1049" s="25" t="str">
        <f>IF(COUNTIF($Q$11:$Q1049, $Q1049)&gt;1, "", $Q1049)</f>
        <v/>
      </c>
      <c r="S1049" s="58" t="str">
        <f t="shared" si="180"/>
        <v/>
      </c>
      <c r="T1049" s="61" t="str">
        <f t="shared" si="181"/>
        <v/>
      </c>
      <c r="U1049" s="58" t="str">
        <f t="shared" si="182"/>
        <v/>
      </c>
      <c r="W1049" s="25" t="str">
        <f>IF(OR($P1049="", NOT($U1049="")), "", IF(COUNTIF($P$11:$P1049, $P1049)&gt;1, "", "X"))</f>
        <v/>
      </c>
      <c r="X1049" s="25" t="str">
        <f t="shared" si="183"/>
        <v/>
      </c>
      <c r="Z1049" s="25" t="str">
        <f t="shared" si="184"/>
        <v/>
      </c>
      <c r="AB1049" s="25" t="str">
        <f>IF($B1049="", "", IF(AND($B1049&gt;='Client Report'!$BA$3, $B1049&lt;='Client Report'!$BA$4), "X", ""))</f>
        <v/>
      </c>
      <c r="AC1049" s="25" t="str">
        <f>IF($O1049="", "", IF('Client Report'!$AG$3="", "X", IF(Expenses!$C1049='Client Report'!$AG$3, "X", "")))</f>
        <v/>
      </c>
      <c r="AD1049" s="66" t="str">
        <f t="shared" si="185"/>
        <v/>
      </c>
      <c r="AE1049" s="25" t="str">
        <f>IF($AD1049="", "", COUNTIF($AD$11:$AD$2510, "&lt;"&amp;$AD1049)+1+COUNTIF($AD$11:$AD1049, $AD1049)-1)</f>
        <v/>
      </c>
      <c r="AF1049" s="25" t="str">
        <f t="shared" si="186"/>
        <v/>
      </c>
    </row>
    <row r="1050" spans="1:32" x14ac:dyDescent="0.25">
      <c r="A1050" s="21"/>
      <c r="B1050" s="80"/>
      <c r="C1050" s="81"/>
      <c r="D1050" s="82"/>
      <c r="E1050" s="83"/>
      <c r="F1050" s="83"/>
      <c r="G1050" s="84"/>
      <c r="H1050" s="85"/>
      <c r="I1050" s="21"/>
      <c r="J1050" s="39" t="str">
        <f t="shared" si="176"/>
        <v/>
      </c>
      <c r="K1050" s="21"/>
      <c r="O1050" s="25" t="str">
        <f t="shared" si="177"/>
        <v/>
      </c>
      <c r="P1050" s="25" t="str">
        <f t="shared" si="178"/>
        <v/>
      </c>
      <c r="Q1050" s="25" t="str">
        <f t="shared" si="179"/>
        <v/>
      </c>
      <c r="R1050" s="25" t="str">
        <f>IF(COUNTIF($Q$11:$Q1050, $Q1050)&gt;1, "", $Q1050)</f>
        <v/>
      </c>
      <c r="S1050" s="58" t="str">
        <f t="shared" si="180"/>
        <v/>
      </c>
      <c r="T1050" s="61" t="str">
        <f t="shared" si="181"/>
        <v/>
      </c>
      <c r="U1050" s="58" t="str">
        <f t="shared" si="182"/>
        <v/>
      </c>
      <c r="W1050" s="25" t="str">
        <f>IF(OR($P1050="", NOT($U1050="")), "", IF(COUNTIF($P$11:$P1050, $P1050)&gt;1, "", "X"))</f>
        <v/>
      </c>
      <c r="X1050" s="25" t="str">
        <f t="shared" si="183"/>
        <v/>
      </c>
      <c r="Z1050" s="25" t="str">
        <f t="shared" si="184"/>
        <v/>
      </c>
      <c r="AB1050" s="25" t="str">
        <f>IF($B1050="", "", IF(AND($B1050&gt;='Client Report'!$BA$3, $B1050&lt;='Client Report'!$BA$4), "X", ""))</f>
        <v/>
      </c>
      <c r="AC1050" s="25" t="str">
        <f>IF($O1050="", "", IF('Client Report'!$AG$3="", "X", IF(Expenses!$C1050='Client Report'!$AG$3, "X", "")))</f>
        <v/>
      </c>
      <c r="AD1050" s="66" t="str">
        <f t="shared" si="185"/>
        <v/>
      </c>
      <c r="AE1050" s="25" t="str">
        <f>IF($AD1050="", "", COUNTIF($AD$11:$AD$2510, "&lt;"&amp;$AD1050)+1+COUNTIF($AD$11:$AD1050, $AD1050)-1)</f>
        <v/>
      </c>
      <c r="AF1050" s="25" t="str">
        <f t="shared" si="186"/>
        <v/>
      </c>
    </row>
    <row r="1051" spans="1:32" x14ac:dyDescent="0.25">
      <c r="A1051" s="21"/>
      <c r="B1051" s="80"/>
      <c r="C1051" s="81"/>
      <c r="D1051" s="82"/>
      <c r="E1051" s="83"/>
      <c r="F1051" s="83"/>
      <c r="G1051" s="84"/>
      <c r="H1051" s="85"/>
      <c r="I1051" s="21"/>
      <c r="J1051" s="39" t="str">
        <f t="shared" si="176"/>
        <v/>
      </c>
      <c r="K1051" s="21"/>
      <c r="O1051" s="25" t="str">
        <f t="shared" si="177"/>
        <v/>
      </c>
      <c r="P1051" s="25" t="str">
        <f t="shared" si="178"/>
        <v/>
      </c>
      <c r="Q1051" s="25" t="str">
        <f t="shared" si="179"/>
        <v/>
      </c>
      <c r="R1051" s="25" t="str">
        <f>IF(COUNTIF($Q$11:$Q1051, $Q1051)&gt;1, "", $Q1051)</f>
        <v/>
      </c>
      <c r="S1051" s="58" t="str">
        <f t="shared" si="180"/>
        <v/>
      </c>
      <c r="T1051" s="61" t="str">
        <f t="shared" si="181"/>
        <v/>
      </c>
      <c r="U1051" s="58" t="str">
        <f t="shared" si="182"/>
        <v/>
      </c>
      <c r="W1051" s="25" t="str">
        <f>IF(OR($P1051="", NOT($U1051="")), "", IF(COUNTIF($P$11:$P1051, $P1051)&gt;1, "", "X"))</f>
        <v/>
      </c>
      <c r="X1051" s="25" t="str">
        <f t="shared" si="183"/>
        <v/>
      </c>
      <c r="Z1051" s="25" t="str">
        <f t="shared" si="184"/>
        <v/>
      </c>
      <c r="AB1051" s="25" t="str">
        <f>IF($B1051="", "", IF(AND($B1051&gt;='Client Report'!$BA$3, $B1051&lt;='Client Report'!$BA$4), "X", ""))</f>
        <v/>
      </c>
      <c r="AC1051" s="25" t="str">
        <f>IF($O1051="", "", IF('Client Report'!$AG$3="", "X", IF(Expenses!$C1051='Client Report'!$AG$3, "X", "")))</f>
        <v/>
      </c>
      <c r="AD1051" s="66" t="str">
        <f t="shared" si="185"/>
        <v/>
      </c>
      <c r="AE1051" s="25" t="str">
        <f>IF($AD1051="", "", COUNTIF($AD$11:$AD$2510, "&lt;"&amp;$AD1051)+1+COUNTIF($AD$11:$AD1051, $AD1051)-1)</f>
        <v/>
      </c>
      <c r="AF1051" s="25" t="str">
        <f t="shared" si="186"/>
        <v/>
      </c>
    </row>
    <row r="1052" spans="1:32" x14ac:dyDescent="0.25">
      <c r="A1052" s="21"/>
      <c r="B1052" s="80"/>
      <c r="C1052" s="81"/>
      <c r="D1052" s="82"/>
      <c r="E1052" s="83"/>
      <c r="F1052" s="83"/>
      <c r="G1052" s="84"/>
      <c r="H1052" s="85"/>
      <c r="I1052" s="21"/>
      <c r="J1052" s="39" t="str">
        <f t="shared" si="176"/>
        <v/>
      </c>
      <c r="K1052" s="21"/>
      <c r="O1052" s="25" t="str">
        <f t="shared" si="177"/>
        <v/>
      </c>
      <c r="P1052" s="25" t="str">
        <f t="shared" si="178"/>
        <v/>
      </c>
      <c r="Q1052" s="25" t="str">
        <f t="shared" si="179"/>
        <v/>
      </c>
      <c r="R1052" s="25" t="str">
        <f>IF(COUNTIF($Q$11:$Q1052, $Q1052)&gt;1, "", $Q1052)</f>
        <v/>
      </c>
      <c r="S1052" s="58" t="str">
        <f t="shared" si="180"/>
        <v/>
      </c>
      <c r="T1052" s="61" t="str">
        <f t="shared" si="181"/>
        <v/>
      </c>
      <c r="U1052" s="58" t="str">
        <f t="shared" si="182"/>
        <v/>
      </c>
      <c r="W1052" s="25" t="str">
        <f>IF(OR($P1052="", NOT($U1052="")), "", IF(COUNTIF($P$11:$P1052, $P1052)&gt;1, "", "X"))</f>
        <v/>
      </c>
      <c r="X1052" s="25" t="str">
        <f t="shared" si="183"/>
        <v/>
      </c>
      <c r="Z1052" s="25" t="str">
        <f t="shared" si="184"/>
        <v/>
      </c>
      <c r="AB1052" s="25" t="str">
        <f>IF($B1052="", "", IF(AND($B1052&gt;='Client Report'!$BA$3, $B1052&lt;='Client Report'!$BA$4), "X", ""))</f>
        <v/>
      </c>
      <c r="AC1052" s="25" t="str">
        <f>IF($O1052="", "", IF('Client Report'!$AG$3="", "X", IF(Expenses!$C1052='Client Report'!$AG$3, "X", "")))</f>
        <v/>
      </c>
      <c r="AD1052" s="66" t="str">
        <f t="shared" si="185"/>
        <v/>
      </c>
      <c r="AE1052" s="25" t="str">
        <f>IF($AD1052="", "", COUNTIF($AD$11:$AD$2510, "&lt;"&amp;$AD1052)+1+COUNTIF($AD$11:$AD1052, $AD1052)-1)</f>
        <v/>
      </c>
      <c r="AF1052" s="25" t="str">
        <f t="shared" si="186"/>
        <v/>
      </c>
    </row>
    <row r="1053" spans="1:32" x14ac:dyDescent="0.25">
      <c r="A1053" s="21"/>
      <c r="B1053" s="80"/>
      <c r="C1053" s="81"/>
      <c r="D1053" s="82"/>
      <c r="E1053" s="83"/>
      <c r="F1053" s="83"/>
      <c r="G1053" s="84"/>
      <c r="H1053" s="85"/>
      <c r="I1053" s="21"/>
      <c r="J1053" s="39" t="str">
        <f t="shared" si="176"/>
        <v/>
      </c>
      <c r="K1053" s="21"/>
      <c r="O1053" s="25" t="str">
        <f t="shared" si="177"/>
        <v/>
      </c>
      <c r="P1053" s="25" t="str">
        <f t="shared" si="178"/>
        <v/>
      </c>
      <c r="Q1053" s="25" t="str">
        <f t="shared" si="179"/>
        <v/>
      </c>
      <c r="R1053" s="25" t="str">
        <f>IF(COUNTIF($Q$11:$Q1053, $Q1053)&gt;1, "", $Q1053)</f>
        <v/>
      </c>
      <c r="S1053" s="58" t="str">
        <f t="shared" si="180"/>
        <v/>
      </c>
      <c r="T1053" s="61" t="str">
        <f t="shared" si="181"/>
        <v/>
      </c>
      <c r="U1053" s="58" t="str">
        <f t="shared" si="182"/>
        <v/>
      </c>
      <c r="W1053" s="25" t="str">
        <f>IF(OR($P1053="", NOT($U1053="")), "", IF(COUNTIF($P$11:$P1053, $P1053)&gt;1, "", "X"))</f>
        <v/>
      </c>
      <c r="X1053" s="25" t="str">
        <f t="shared" si="183"/>
        <v/>
      </c>
      <c r="Z1053" s="25" t="str">
        <f t="shared" si="184"/>
        <v/>
      </c>
      <c r="AB1053" s="25" t="str">
        <f>IF($B1053="", "", IF(AND($B1053&gt;='Client Report'!$BA$3, $B1053&lt;='Client Report'!$BA$4), "X", ""))</f>
        <v/>
      </c>
      <c r="AC1053" s="25" t="str">
        <f>IF($O1053="", "", IF('Client Report'!$AG$3="", "X", IF(Expenses!$C1053='Client Report'!$AG$3, "X", "")))</f>
        <v/>
      </c>
      <c r="AD1053" s="66" t="str">
        <f t="shared" si="185"/>
        <v/>
      </c>
      <c r="AE1053" s="25" t="str">
        <f>IF($AD1053="", "", COUNTIF($AD$11:$AD$2510, "&lt;"&amp;$AD1053)+1+COUNTIF($AD$11:$AD1053, $AD1053)-1)</f>
        <v/>
      </c>
      <c r="AF1053" s="25" t="str">
        <f t="shared" si="186"/>
        <v/>
      </c>
    </row>
    <row r="1054" spans="1:32" x14ac:dyDescent="0.25">
      <c r="A1054" s="21"/>
      <c r="B1054" s="80"/>
      <c r="C1054" s="81"/>
      <c r="D1054" s="82"/>
      <c r="E1054" s="83"/>
      <c r="F1054" s="83"/>
      <c r="G1054" s="84"/>
      <c r="H1054" s="85"/>
      <c r="I1054" s="21"/>
      <c r="J1054" s="39" t="str">
        <f t="shared" si="176"/>
        <v/>
      </c>
      <c r="K1054" s="21"/>
      <c r="O1054" s="25" t="str">
        <f t="shared" si="177"/>
        <v/>
      </c>
      <c r="P1054" s="25" t="str">
        <f t="shared" si="178"/>
        <v/>
      </c>
      <c r="Q1054" s="25" t="str">
        <f t="shared" si="179"/>
        <v/>
      </c>
      <c r="R1054" s="25" t="str">
        <f>IF(COUNTIF($Q$11:$Q1054, $Q1054)&gt;1, "", $Q1054)</f>
        <v/>
      </c>
      <c r="S1054" s="58" t="str">
        <f t="shared" si="180"/>
        <v/>
      </c>
      <c r="T1054" s="61" t="str">
        <f t="shared" si="181"/>
        <v/>
      </c>
      <c r="U1054" s="58" t="str">
        <f t="shared" si="182"/>
        <v/>
      </c>
      <c r="W1054" s="25" t="str">
        <f>IF(OR($P1054="", NOT($U1054="")), "", IF(COUNTIF($P$11:$P1054, $P1054)&gt;1, "", "X"))</f>
        <v/>
      </c>
      <c r="X1054" s="25" t="str">
        <f t="shared" si="183"/>
        <v/>
      </c>
      <c r="Z1054" s="25" t="str">
        <f t="shared" si="184"/>
        <v/>
      </c>
      <c r="AB1054" s="25" t="str">
        <f>IF($B1054="", "", IF(AND($B1054&gt;='Client Report'!$BA$3, $B1054&lt;='Client Report'!$BA$4), "X", ""))</f>
        <v/>
      </c>
      <c r="AC1054" s="25" t="str">
        <f>IF($O1054="", "", IF('Client Report'!$AG$3="", "X", IF(Expenses!$C1054='Client Report'!$AG$3, "X", "")))</f>
        <v/>
      </c>
      <c r="AD1054" s="66" t="str">
        <f t="shared" si="185"/>
        <v/>
      </c>
      <c r="AE1054" s="25" t="str">
        <f>IF($AD1054="", "", COUNTIF($AD$11:$AD$2510, "&lt;"&amp;$AD1054)+1+COUNTIF($AD$11:$AD1054, $AD1054)-1)</f>
        <v/>
      </c>
      <c r="AF1054" s="25" t="str">
        <f t="shared" si="186"/>
        <v/>
      </c>
    </row>
    <row r="1055" spans="1:32" x14ac:dyDescent="0.25">
      <c r="A1055" s="21"/>
      <c r="B1055" s="80"/>
      <c r="C1055" s="81"/>
      <c r="D1055" s="82"/>
      <c r="E1055" s="83"/>
      <c r="F1055" s="83"/>
      <c r="G1055" s="84"/>
      <c r="H1055" s="85"/>
      <c r="I1055" s="21"/>
      <c r="J1055" s="39" t="str">
        <f t="shared" si="176"/>
        <v/>
      </c>
      <c r="K1055" s="21"/>
      <c r="O1055" s="25" t="str">
        <f t="shared" si="177"/>
        <v/>
      </c>
      <c r="P1055" s="25" t="str">
        <f t="shared" si="178"/>
        <v/>
      </c>
      <c r="Q1055" s="25" t="str">
        <f t="shared" si="179"/>
        <v/>
      </c>
      <c r="R1055" s="25" t="str">
        <f>IF(COUNTIF($Q$11:$Q1055, $Q1055)&gt;1, "", $Q1055)</f>
        <v/>
      </c>
      <c r="S1055" s="58" t="str">
        <f t="shared" si="180"/>
        <v/>
      </c>
      <c r="T1055" s="61" t="str">
        <f t="shared" si="181"/>
        <v/>
      </c>
      <c r="U1055" s="58" t="str">
        <f t="shared" si="182"/>
        <v/>
      </c>
      <c r="W1055" s="25" t="str">
        <f>IF(OR($P1055="", NOT($U1055="")), "", IF(COUNTIF($P$11:$P1055, $P1055)&gt;1, "", "X"))</f>
        <v/>
      </c>
      <c r="X1055" s="25" t="str">
        <f t="shared" si="183"/>
        <v/>
      </c>
      <c r="Z1055" s="25" t="str">
        <f t="shared" si="184"/>
        <v/>
      </c>
      <c r="AB1055" s="25" t="str">
        <f>IF($B1055="", "", IF(AND($B1055&gt;='Client Report'!$BA$3, $B1055&lt;='Client Report'!$BA$4), "X", ""))</f>
        <v/>
      </c>
      <c r="AC1055" s="25" t="str">
        <f>IF($O1055="", "", IF('Client Report'!$AG$3="", "X", IF(Expenses!$C1055='Client Report'!$AG$3, "X", "")))</f>
        <v/>
      </c>
      <c r="AD1055" s="66" t="str">
        <f t="shared" si="185"/>
        <v/>
      </c>
      <c r="AE1055" s="25" t="str">
        <f>IF($AD1055="", "", COUNTIF($AD$11:$AD$2510, "&lt;"&amp;$AD1055)+1+COUNTIF($AD$11:$AD1055, $AD1055)-1)</f>
        <v/>
      </c>
      <c r="AF1055" s="25" t="str">
        <f t="shared" si="186"/>
        <v/>
      </c>
    </row>
    <row r="1056" spans="1:32" x14ac:dyDescent="0.25">
      <c r="A1056" s="21"/>
      <c r="B1056" s="80"/>
      <c r="C1056" s="81"/>
      <c r="D1056" s="82"/>
      <c r="E1056" s="83"/>
      <c r="F1056" s="83"/>
      <c r="G1056" s="84"/>
      <c r="H1056" s="85"/>
      <c r="I1056" s="21"/>
      <c r="J1056" s="39" t="str">
        <f t="shared" si="176"/>
        <v/>
      </c>
      <c r="K1056" s="21"/>
      <c r="O1056" s="25" t="str">
        <f t="shared" si="177"/>
        <v/>
      </c>
      <c r="P1056" s="25" t="str">
        <f t="shared" si="178"/>
        <v/>
      </c>
      <c r="Q1056" s="25" t="str">
        <f t="shared" si="179"/>
        <v/>
      </c>
      <c r="R1056" s="25" t="str">
        <f>IF(COUNTIF($Q$11:$Q1056, $Q1056)&gt;1, "", $Q1056)</f>
        <v/>
      </c>
      <c r="S1056" s="58" t="str">
        <f t="shared" si="180"/>
        <v/>
      </c>
      <c r="T1056" s="61" t="str">
        <f t="shared" si="181"/>
        <v/>
      </c>
      <c r="U1056" s="58" t="str">
        <f t="shared" si="182"/>
        <v/>
      </c>
      <c r="W1056" s="25" t="str">
        <f>IF(OR($P1056="", NOT($U1056="")), "", IF(COUNTIF($P$11:$P1056, $P1056)&gt;1, "", "X"))</f>
        <v/>
      </c>
      <c r="X1056" s="25" t="str">
        <f t="shared" si="183"/>
        <v/>
      </c>
      <c r="Z1056" s="25" t="str">
        <f t="shared" si="184"/>
        <v/>
      </c>
      <c r="AB1056" s="25" t="str">
        <f>IF($B1056="", "", IF(AND($B1056&gt;='Client Report'!$BA$3, $B1056&lt;='Client Report'!$BA$4), "X", ""))</f>
        <v/>
      </c>
      <c r="AC1056" s="25" t="str">
        <f>IF($O1056="", "", IF('Client Report'!$AG$3="", "X", IF(Expenses!$C1056='Client Report'!$AG$3, "X", "")))</f>
        <v/>
      </c>
      <c r="AD1056" s="66" t="str">
        <f t="shared" si="185"/>
        <v/>
      </c>
      <c r="AE1056" s="25" t="str">
        <f>IF($AD1056="", "", COUNTIF($AD$11:$AD$2510, "&lt;"&amp;$AD1056)+1+COUNTIF($AD$11:$AD1056, $AD1056)-1)</f>
        <v/>
      </c>
      <c r="AF1056" s="25" t="str">
        <f t="shared" si="186"/>
        <v/>
      </c>
    </row>
    <row r="1057" spans="1:32" x14ac:dyDescent="0.25">
      <c r="A1057" s="21"/>
      <c r="B1057" s="80"/>
      <c r="C1057" s="81"/>
      <c r="D1057" s="82"/>
      <c r="E1057" s="83"/>
      <c r="F1057" s="83"/>
      <c r="G1057" s="84"/>
      <c r="H1057" s="85"/>
      <c r="I1057" s="21"/>
      <c r="J1057" s="39" t="str">
        <f t="shared" si="176"/>
        <v/>
      </c>
      <c r="K1057" s="21"/>
      <c r="O1057" s="25" t="str">
        <f t="shared" si="177"/>
        <v/>
      </c>
      <c r="P1057" s="25" t="str">
        <f t="shared" si="178"/>
        <v/>
      </c>
      <c r="Q1057" s="25" t="str">
        <f t="shared" si="179"/>
        <v/>
      </c>
      <c r="R1057" s="25" t="str">
        <f>IF(COUNTIF($Q$11:$Q1057, $Q1057)&gt;1, "", $Q1057)</f>
        <v/>
      </c>
      <c r="S1057" s="58" t="str">
        <f t="shared" si="180"/>
        <v/>
      </c>
      <c r="T1057" s="61" t="str">
        <f t="shared" si="181"/>
        <v/>
      </c>
      <c r="U1057" s="58" t="str">
        <f t="shared" si="182"/>
        <v/>
      </c>
      <c r="W1057" s="25" t="str">
        <f>IF(OR($P1057="", NOT($U1057="")), "", IF(COUNTIF($P$11:$P1057, $P1057)&gt;1, "", "X"))</f>
        <v/>
      </c>
      <c r="X1057" s="25" t="str">
        <f t="shared" si="183"/>
        <v/>
      </c>
      <c r="Z1057" s="25" t="str">
        <f t="shared" si="184"/>
        <v/>
      </c>
      <c r="AB1057" s="25" t="str">
        <f>IF($B1057="", "", IF(AND($B1057&gt;='Client Report'!$BA$3, $B1057&lt;='Client Report'!$BA$4), "X", ""))</f>
        <v/>
      </c>
      <c r="AC1057" s="25" t="str">
        <f>IF($O1057="", "", IF('Client Report'!$AG$3="", "X", IF(Expenses!$C1057='Client Report'!$AG$3, "X", "")))</f>
        <v/>
      </c>
      <c r="AD1057" s="66" t="str">
        <f t="shared" si="185"/>
        <v/>
      </c>
      <c r="AE1057" s="25" t="str">
        <f>IF($AD1057="", "", COUNTIF($AD$11:$AD$2510, "&lt;"&amp;$AD1057)+1+COUNTIF($AD$11:$AD1057, $AD1057)-1)</f>
        <v/>
      </c>
      <c r="AF1057" s="25" t="str">
        <f t="shared" si="186"/>
        <v/>
      </c>
    </row>
    <row r="1058" spans="1:32" x14ac:dyDescent="0.25">
      <c r="A1058" s="21"/>
      <c r="B1058" s="80"/>
      <c r="C1058" s="81"/>
      <c r="D1058" s="82"/>
      <c r="E1058" s="83"/>
      <c r="F1058" s="83"/>
      <c r="G1058" s="84"/>
      <c r="H1058" s="85"/>
      <c r="I1058" s="21"/>
      <c r="J1058" s="39" t="str">
        <f t="shared" si="176"/>
        <v/>
      </c>
      <c r="K1058" s="21"/>
      <c r="O1058" s="25" t="str">
        <f t="shared" si="177"/>
        <v/>
      </c>
      <c r="P1058" s="25" t="str">
        <f t="shared" si="178"/>
        <v/>
      </c>
      <c r="Q1058" s="25" t="str">
        <f t="shared" si="179"/>
        <v/>
      </c>
      <c r="R1058" s="25" t="str">
        <f>IF(COUNTIF($Q$11:$Q1058, $Q1058)&gt;1, "", $Q1058)</f>
        <v/>
      </c>
      <c r="S1058" s="58" t="str">
        <f t="shared" si="180"/>
        <v/>
      </c>
      <c r="T1058" s="61" t="str">
        <f t="shared" si="181"/>
        <v/>
      </c>
      <c r="U1058" s="58" t="str">
        <f t="shared" si="182"/>
        <v/>
      </c>
      <c r="W1058" s="25" t="str">
        <f>IF(OR($P1058="", NOT($U1058="")), "", IF(COUNTIF($P$11:$P1058, $P1058)&gt;1, "", "X"))</f>
        <v/>
      </c>
      <c r="X1058" s="25" t="str">
        <f t="shared" si="183"/>
        <v/>
      </c>
      <c r="Z1058" s="25" t="str">
        <f t="shared" si="184"/>
        <v/>
      </c>
      <c r="AB1058" s="25" t="str">
        <f>IF($B1058="", "", IF(AND($B1058&gt;='Client Report'!$BA$3, $B1058&lt;='Client Report'!$BA$4), "X", ""))</f>
        <v/>
      </c>
      <c r="AC1058" s="25" t="str">
        <f>IF($O1058="", "", IF('Client Report'!$AG$3="", "X", IF(Expenses!$C1058='Client Report'!$AG$3, "X", "")))</f>
        <v/>
      </c>
      <c r="AD1058" s="66" t="str">
        <f t="shared" si="185"/>
        <v/>
      </c>
      <c r="AE1058" s="25" t="str">
        <f>IF($AD1058="", "", COUNTIF($AD$11:$AD$2510, "&lt;"&amp;$AD1058)+1+COUNTIF($AD$11:$AD1058, $AD1058)-1)</f>
        <v/>
      </c>
      <c r="AF1058" s="25" t="str">
        <f t="shared" si="186"/>
        <v/>
      </c>
    </row>
    <row r="1059" spans="1:32" x14ac:dyDescent="0.25">
      <c r="A1059" s="21"/>
      <c r="B1059" s="80"/>
      <c r="C1059" s="81"/>
      <c r="D1059" s="82"/>
      <c r="E1059" s="83"/>
      <c r="F1059" s="83"/>
      <c r="G1059" s="84"/>
      <c r="H1059" s="85"/>
      <c r="I1059" s="21"/>
      <c r="J1059" s="39" t="str">
        <f t="shared" si="176"/>
        <v/>
      </c>
      <c r="K1059" s="21"/>
      <c r="O1059" s="25" t="str">
        <f t="shared" si="177"/>
        <v/>
      </c>
      <c r="P1059" s="25" t="str">
        <f t="shared" si="178"/>
        <v/>
      </c>
      <c r="Q1059" s="25" t="str">
        <f t="shared" si="179"/>
        <v/>
      </c>
      <c r="R1059" s="25" t="str">
        <f>IF(COUNTIF($Q$11:$Q1059, $Q1059)&gt;1, "", $Q1059)</f>
        <v/>
      </c>
      <c r="S1059" s="58" t="str">
        <f t="shared" si="180"/>
        <v/>
      </c>
      <c r="T1059" s="61" t="str">
        <f t="shared" si="181"/>
        <v/>
      </c>
      <c r="U1059" s="58" t="str">
        <f t="shared" si="182"/>
        <v/>
      </c>
      <c r="W1059" s="25" t="str">
        <f>IF(OR($P1059="", NOT($U1059="")), "", IF(COUNTIF($P$11:$P1059, $P1059)&gt;1, "", "X"))</f>
        <v/>
      </c>
      <c r="X1059" s="25" t="str">
        <f t="shared" si="183"/>
        <v/>
      </c>
      <c r="Z1059" s="25" t="str">
        <f t="shared" si="184"/>
        <v/>
      </c>
      <c r="AB1059" s="25" t="str">
        <f>IF($B1059="", "", IF(AND($B1059&gt;='Client Report'!$BA$3, $B1059&lt;='Client Report'!$BA$4), "X", ""))</f>
        <v/>
      </c>
      <c r="AC1059" s="25" t="str">
        <f>IF($O1059="", "", IF('Client Report'!$AG$3="", "X", IF(Expenses!$C1059='Client Report'!$AG$3, "X", "")))</f>
        <v/>
      </c>
      <c r="AD1059" s="66" t="str">
        <f t="shared" si="185"/>
        <v/>
      </c>
      <c r="AE1059" s="25" t="str">
        <f>IF($AD1059="", "", COUNTIF($AD$11:$AD$2510, "&lt;"&amp;$AD1059)+1+COUNTIF($AD$11:$AD1059, $AD1059)-1)</f>
        <v/>
      </c>
      <c r="AF1059" s="25" t="str">
        <f t="shared" si="186"/>
        <v/>
      </c>
    </row>
    <row r="1060" spans="1:32" x14ac:dyDescent="0.25">
      <c r="A1060" s="21"/>
      <c r="B1060" s="80"/>
      <c r="C1060" s="81"/>
      <c r="D1060" s="82"/>
      <c r="E1060" s="83"/>
      <c r="F1060" s="83"/>
      <c r="G1060" s="84"/>
      <c r="H1060" s="85"/>
      <c r="I1060" s="21"/>
      <c r="J1060" s="39" t="str">
        <f t="shared" si="176"/>
        <v/>
      </c>
      <c r="K1060" s="21"/>
      <c r="O1060" s="25" t="str">
        <f t="shared" si="177"/>
        <v/>
      </c>
      <c r="P1060" s="25" t="str">
        <f t="shared" si="178"/>
        <v/>
      </c>
      <c r="Q1060" s="25" t="str">
        <f t="shared" si="179"/>
        <v/>
      </c>
      <c r="R1060" s="25" t="str">
        <f>IF(COUNTIF($Q$11:$Q1060, $Q1060)&gt;1, "", $Q1060)</f>
        <v/>
      </c>
      <c r="S1060" s="58" t="str">
        <f t="shared" si="180"/>
        <v/>
      </c>
      <c r="T1060" s="61" t="str">
        <f t="shared" si="181"/>
        <v/>
      </c>
      <c r="U1060" s="58" t="str">
        <f t="shared" si="182"/>
        <v/>
      </c>
      <c r="W1060" s="25" t="str">
        <f>IF(OR($P1060="", NOT($U1060="")), "", IF(COUNTIF($P$11:$P1060, $P1060)&gt;1, "", "X"))</f>
        <v/>
      </c>
      <c r="X1060" s="25" t="str">
        <f t="shared" si="183"/>
        <v/>
      </c>
      <c r="Z1060" s="25" t="str">
        <f t="shared" si="184"/>
        <v/>
      </c>
      <c r="AB1060" s="25" t="str">
        <f>IF($B1060="", "", IF(AND($B1060&gt;='Client Report'!$BA$3, $B1060&lt;='Client Report'!$BA$4), "X", ""))</f>
        <v/>
      </c>
      <c r="AC1060" s="25" t="str">
        <f>IF($O1060="", "", IF('Client Report'!$AG$3="", "X", IF(Expenses!$C1060='Client Report'!$AG$3, "X", "")))</f>
        <v/>
      </c>
      <c r="AD1060" s="66" t="str">
        <f t="shared" si="185"/>
        <v/>
      </c>
      <c r="AE1060" s="25" t="str">
        <f>IF($AD1060="", "", COUNTIF($AD$11:$AD$2510, "&lt;"&amp;$AD1060)+1+COUNTIF($AD$11:$AD1060, $AD1060)-1)</f>
        <v/>
      </c>
      <c r="AF1060" s="25" t="str">
        <f t="shared" si="186"/>
        <v/>
      </c>
    </row>
    <row r="1061" spans="1:32" x14ac:dyDescent="0.25">
      <c r="A1061" s="21"/>
      <c r="B1061" s="80"/>
      <c r="C1061" s="81"/>
      <c r="D1061" s="82"/>
      <c r="E1061" s="83"/>
      <c r="F1061" s="83"/>
      <c r="G1061" s="84"/>
      <c r="H1061" s="85"/>
      <c r="I1061" s="21"/>
      <c r="J1061" s="39" t="str">
        <f t="shared" si="176"/>
        <v/>
      </c>
      <c r="K1061" s="21"/>
      <c r="O1061" s="25" t="str">
        <f t="shared" si="177"/>
        <v/>
      </c>
      <c r="P1061" s="25" t="str">
        <f t="shared" si="178"/>
        <v/>
      </c>
      <c r="Q1061" s="25" t="str">
        <f t="shared" si="179"/>
        <v/>
      </c>
      <c r="R1061" s="25" t="str">
        <f>IF(COUNTIF($Q$11:$Q1061, $Q1061)&gt;1, "", $Q1061)</f>
        <v/>
      </c>
      <c r="S1061" s="58" t="str">
        <f t="shared" si="180"/>
        <v/>
      </c>
      <c r="T1061" s="61" t="str">
        <f t="shared" si="181"/>
        <v/>
      </c>
      <c r="U1061" s="58" t="str">
        <f t="shared" si="182"/>
        <v/>
      </c>
      <c r="W1061" s="25" t="str">
        <f>IF(OR($P1061="", NOT($U1061="")), "", IF(COUNTIF($P$11:$P1061, $P1061)&gt;1, "", "X"))</f>
        <v/>
      </c>
      <c r="X1061" s="25" t="str">
        <f t="shared" si="183"/>
        <v/>
      </c>
      <c r="Z1061" s="25" t="str">
        <f t="shared" si="184"/>
        <v/>
      </c>
      <c r="AB1061" s="25" t="str">
        <f>IF($B1061="", "", IF(AND($B1061&gt;='Client Report'!$BA$3, $B1061&lt;='Client Report'!$BA$4), "X", ""))</f>
        <v/>
      </c>
      <c r="AC1061" s="25" t="str">
        <f>IF($O1061="", "", IF('Client Report'!$AG$3="", "X", IF(Expenses!$C1061='Client Report'!$AG$3, "X", "")))</f>
        <v/>
      </c>
      <c r="AD1061" s="66" t="str">
        <f t="shared" si="185"/>
        <v/>
      </c>
      <c r="AE1061" s="25" t="str">
        <f>IF($AD1061="", "", COUNTIF($AD$11:$AD$2510, "&lt;"&amp;$AD1061)+1+COUNTIF($AD$11:$AD1061, $AD1061)-1)</f>
        <v/>
      </c>
      <c r="AF1061" s="25" t="str">
        <f t="shared" si="186"/>
        <v/>
      </c>
    </row>
    <row r="1062" spans="1:32" x14ac:dyDescent="0.25">
      <c r="A1062" s="21"/>
      <c r="B1062" s="80"/>
      <c r="C1062" s="81"/>
      <c r="D1062" s="82"/>
      <c r="E1062" s="83"/>
      <c r="F1062" s="83"/>
      <c r="G1062" s="84"/>
      <c r="H1062" s="85"/>
      <c r="I1062" s="21"/>
      <c r="J1062" s="39" t="str">
        <f t="shared" si="176"/>
        <v/>
      </c>
      <c r="K1062" s="21"/>
      <c r="O1062" s="25" t="str">
        <f t="shared" si="177"/>
        <v/>
      </c>
      <c r="P1062" s="25" t="str">
        <f t="shared" si="178"/>
        <v/>
      </c>
      <c r="Q1062" s="25" t="str">
        <f t="shared" si="179"/>
        <v/>
      </c>
      <c r="R1062" s="25" t="str">
        <f>IF(COUNTIF($Q$11:$Q1062, $Q1062)&gt;1, "", $Q1062)</f>
        <v/>
      </c>
      <c r="S1062" s="58" t="str">
        <f t="shared" si="180"/>
        <v/>
      </c>
      <c r="T1062" s="61" t="str">
        <f t="shared" si="181"/>
        <v/>
      </c>
      <c r="U1062" s="58" t="str">
        <f t="shared" si="182"/>
        <v/>
      </c>
      <c r="W1062" s="25" t="str">
        <f>IF(OR($P1062="", NOT($U1062="")), "", IF(COUNTIF($P$11:$P1062, $P1062)&gt;1, "", "X"))</f>
        <v/>
      </c>
      <c r="X1062" s="25" t="str">
        <f t="shared" si="183"/>
        <v/>
      </c>
      <c r="Z1062" s="25" t="str">
        <f t="shared" si="184"/>
        <v/>
      </c>
      <c r="AB1062" s="25" t="str">
        <f>IF($B1062="", "", IF(AND($B1062&gt;='Client Report'!$BA$3, $B1062&lt;='Client Report'!$BA$4), "X", ""))</f>
        <v/>
      </c>
      <c r="AC1062" s="25" t="str">
        <f>IF($O1062="", "", IF('Client Report'!$AG$3="", "X", IF(Expenses!$C1062='Client Report'!$AG$3, "X", "")))</f>
        <v/>
      </c>
      <c r="AD1062" s="66" t="str">
        <f t="shared" si="185"/>
        <v/>
      </c>
      <c r="AE1062" s="25" t="str">
        <f>IF($AD1062="", "", COUNTIF($AD$11:$AD$2510, "&lt;"&amp;$AD1062)+1+COUNTIF($AD$11:$AD1062, $AD1062)-1)</f>
        <v/>
      </c>
      <c r="AF1062" s="25" t="str">
        <f t="shared" si="186"/>
        <v/>
      </c>
    </row>
    <row r="1063" spans="1:32" x14ac:dyDescent="0.25">
      <c r="A1063" s="21"/>
      <c r="B1063" s="80"/>
      <c r="C1063" s="81"/>
      <c r="D1063" s="82"/>
      <c r="E1063" s="83"/>
      <c r="F1063" s="83"/>
      <c r="G1063" s="84"/>
      <c r="H1063" s="85"/>
      <c r="I1063" s="21"/>
      <c r="J1063" s="39" t="str">
        <f t="shared" si="176"/>
        <v/>
      </c>
      <c r="K1063" s="21"/>
      <c r="O1063" s="25" t="str">
        <f t="shared" si="177"/>
        <v/>
      </c>
      <c r="P1063" s="25" t="str">
        <f t="shared" si="178"/>
        <v/>
      </c>
      <c r="Q1063" s="25" t="str">
        <f t="shared" si="179"/>
        <v/>
      </c>
      <c r="R1063" s="25" t="str">
        <f>IF(COUNTIF($Q$11:$Q1063, $Q1063)&gt;1, "", $Q1063)</f>
        <v/>
      </c>
      <c r="S1063" s="58" t="str">
        <f t="shared" si="180"/>
        <v/>
      </c>
      <c r="T1063" s="61" t="str">
        <f t="shared" si="181"/>
        <v/>
      </c>
      <c r="U1063" s="58" t="str">
        <f t="shared" si="182"/>
        <v/>
      </c>
      <c r="W1063" s="25" t="str">
        <f>IF(OR($P1063="", NOT($U1063="")), "", IF(COUNTIF($P$11:$P1063, $P1063)&gt;1, "", "X"))</f>
        <v/>
      </c>
      <c r="X1063" s="25" t="str">
        <f t="shared" si="183"/>
        <v/>
      </c>
      <c r="Z1063" s="25" t="str">
        <f t="shared" si="184"/>
        <v/>
      </c>
      <c r="AB1063" s="25" t="str">
        <f>IF($B1063="", "", IF(AND($B1063&gt;='Client Report'!$BA$3, $B1063&lt;='Client Report'!$BA$4), "X", ""))</f>
        <v/>
      </c>
      <c r="AC1063" s="25" t="str">
        <f>IF($O1063="", "", IF('Client Report'!$AG$3="", "X", IF(Expenses!$C1063='Client Report'!$AG$3, "X", "")))</f>
        <v/>
      </c>
      <c r="AD1063" s="66" t="str">
        <f t="shared" si="185"/>
        <v/>
      </c>
      <c r="AE1063" s="25" t="str">
        <f>IF($AD1063="", "", COUNTIF($AD$11:$AD$2510, "&lt;"&amp;$AD1063)+1+COUNTIF($AD$11:$AD1063, $AD1063)-1)</f>
        <v/>
      </c>
      <c r="AF1063" s="25" t="str">
        <f t="shared" si="186"/>
        <v/>
      </c>
    </row>
    <row r="1064" spans="1:32" x14ac:dyDescent="0.25">
      <c r="A1064" s="21"/>
      <c r="B1064" s="80"/>
      <c r="C1064" s="81"/>
      <c r="D1064" s="82"/>
      <c r="E1064" s="83"/>
      <c r="F1064" s="83"/>
      <c r="G1064" s="84"/>
      <c r="H1064" s="85"/>
      <c r="I1064" s="21"/>
      <c r="J1064" s="39" t="str">
        <f t="shared" si="176"/>
        <v/>
      </c>
      <c r="K1064" s="21"/>
      <c r="O1064" s="25" t="str">
        <f t="shared" si="177"/>
        <v/>
      </c>
      <c r="P1064" s="25" t="str">
        <f t="shared" si="178"/>
        <v/>
      </c>
      <c r="Q1064" s="25" t="str">
        <f t="shared" si="179"/>
        <v/>
      </c>
      <c r="R1064" s="25" t="str">
        <f>IF(COUNTIF($Q$11:$Q1064, $Q1064)&gt;1, "", $Q1064)</f>
        <v/>
      </c>
      <c r="S1064" s="58" t="str">
        <f t="shared" si="180"/>
        <v/>
      </c>
      <c r="T1064" s="61" t="str">
        <f t="shared" si="181"/>
        <v/>
      </c>
      <c r="U1064" s="58" t="str">
        <f t="shared" si="182"/>
        <v/>
      </c>
      <c r="W1064" s="25" t="str">
        <f>IF(OR($P1064="", NOT($U1064="")), "", IF(COUNTIF($P$11:$P1064, $P1064)&gt;1, "", "X"))</f>
        <v/>
      </c>
      <c r="X1064" s="25" t="str">
        <f t="shared" si="183"/>
        <v/>
      </c>
      <c r="Z1064" s="25" t="str">
        <f t="shared" si="184"/>
        <v/>
      </c>
      <c r="AB1064" s="25" t="str">
        <f>IF($B1064="", "", IF(AND($B1064&gt;='Client Report'!$BA$3, $B1064&lt;='Client Report'!$BA$4), "X", ""))</f>
        <v/>
      </c>
      <c r="AC1064" s="25" t="str">
        <f>IF($O1064="", "", IF('Client Report'!$AG$3="", "X", IF(Expenses!$C1064='Client Report'!$AG$3, "X", "")))</f>
        <v/>
      </c>
      <c r="AD1064" s="66" t="str">
        <f t="shared" si="185"/>
        <v/>
      </c>
      <c r="AE1064" s="25" t="str">
        <f>IF($AD1064="", "", COUNTIF($AD$11:$AD$2510, "&lt;"&amp;$AD1064)+1+COUNTIF($AD$11:$AD1064, $AD1064)-1)</f>
        <v/>
      </c>
      <c r="AF1064" s="25" t="str">
        <f t="shared" si="186"/>
        <v/>
      </c>
    </row>
    <row r="1065" spans="1:32" x14ac:dyDescent="0.25">
      <c r="A1065" s="21"/>
      <c r="B1065" s="80"/>
      <c r="C1065" s="81"/>
      <c r="D1065" s="82"/>
      <c r="E1065" s="83"/>
      <c r="F1065" s="83"/>
      <c r="G1065" s="84"/>
      <c r="H1065" s="85"/>
      <c r="I1065" s="21"/>
      <c r="J1065" s="39" t="str">
        <f t="shared" si="176"/>
        <v/>
      </c>
      <c r="K1065" s="21"/>
      <c r="O1065" s="25" t="str">
        <f t="shared" si="177"/>
        <v/>
      </c>
      <c r="P1065" s="25" t="str">
        <f t="shared" si="178"/>
        <v/>
      </c>
      <c r="Q1065" s="25" t="str">
        <f t="shared" si="179"/>
        <v/>
      </c>
      <c r="R1065" s="25" t="str">
        <f>IF(COUNTIF($Q$11:$Q1065, $Q1065)&gt;1, "", $Q1065)</f>
        <v/>
      </c>
      <c r="S1065" s="58" t="str">
        <f t="shared" si="180"/>
        <v/>
      </c>
      <c r="T1065" s="61" t="str">
        <f t="shared" si="181"/>
        <v/>
      </c>
      <c r="U1065" s="58" t="str">
        <f t="shared" si="182"/>
        <v/>
      </c>
      <c r="W1065" s="25" t="str">
        <f>IF(OR($P1065="", NOT($U1065="")), "", IF(COUNTIF($P$11:$P1065, $P1065)&gt;1, "", "X"))</f>
        <v/>
      </c>
      <c r="X1065" s="25" t="str">
        <f t="shared" si="183"/>
        <v/>
      </c>
      <c r="Z1065" s="25" t="str">
        <f t="shared" si="184"/>
        <v/>
      </c>
      <c r="AB1065" s="25" t="str">
        <f>IF($B1065="", "", IF(AND($B1065&gt;='Client Report'!$BA$3, $B1065&lt;='Client Report'!$BA$4), "X", ""))</f>
        <v/>
      </c>
      <c r="AC1065" s="25" t="str">
        <f>IF($O1065="", "", IF('Client Report'!$AG$3="", "X", IF(Expenses!$C1065='Client Report'!$AG$3, "X", "")))</f>
        <v/>
      </c>
      <c r="AD1065" s="66" t="str">
        <f t="shared" si="185"/>
        <v/>
      </c>
      <c r="AE1065" s="25" t="str">
        <f>IF($AD1065="", "", COUNTIF($AD$11:$AD$2510, "&lt;"&amp;$AD1065)+1+COUNTIF($AD$11:$AD1065, $AD1065)-1)</f>
        <v/>
      </c>
      <c r="AF1065" s="25" t="str">
        <f t="shared" si="186"/>
        <v/>
      </c>
    </row>
    <row r="1066" spans="1:32" x14ac:dyDescent="0.25">
      <c r="A1066" s="21"/>
      <c r="B1066" s="80"/>
      <c r="C1066" s="81"/>
      <c r="D1066" s="82"/>
      <c r="E1066" s="83"/>
      <c r="F1066" s="83"/>
      <c r="G1066" s="84"/>
      <c r="H1066" s="85"/>
      <c r="I1066" s="21"/>
      <c r="J1066" s="39" t="str">
        <f t="shared" si="176"/>
        <v/>
      </c>
      <c r="K1066" s="21"/>
      <c r="O1066" s="25" t="str">
        <f t="shared" si="177"/>
        <v/>
      </c>
      <c r="P1066" s="25" t="str">
        <f t="shared" si="178"/>
        <v/>
      </c>
      <c r="Q1066" s="25" t="str">
        <f t="shared" si="179"/>
        <v/>
      </c>
      <c r="R1066" s="25" t="str">
        <f>IF(COUNTIF($Q$11:$Q1066, $Q1066)&gt;1, "", $Q1066)</f>
        <v/>
      </c>
      <c r="S1066" s="58" t="str">
        <f t="shared" si="180"/>
        <v/>
      </c>
      <c r="T1066" s="61" t="str">
        <f t="shared" si="181"/>
        <v/>
      </c>
      <c r="U1066" s="58" t="str">
        <f t="shared" si="182"/>
        <v/>
      </c>
      <c r="W1066" s="25" t="str">
        <f>IF(OR($P1066="", NOT($U1066="")), "", IF(COUNTIF($P$11:$P1066, $P1066)&gt;1, "", "X"))</f>
        <v/>
      </c>
      <c r="X1066" s="25" t="str">
        <f t="shared" si="183"/>
        <v/>
      </c>
      <c r="Z1066" s="25" t="str">
        <f t="shared" si="184"/>
        <v/>
      </c>
      <c r="AB1066" s="25" t="str">
        <f>IF($B1066="", "", IF(AND($B1066&gt;='Client Report'!$BA$3, $B1066&lt;='Client Report'!$BA$4), "X", ""))</f>
        <v/>
      </c>
      <c r="AC1066" s="25" t="str">
        <f>IF($O1066="", "", IF('Client Report'!$AG$3="", "X", IF(Expenses!$C1066='Client Report'!$AG$3, "X", "")))</f>
        <v/>
      </c>
      <c r="AD1066" s="66" t="str">
        <f t="shared" si="185"/>
        <v/>
      </c>
      <c r="AE1066" s="25" t="str">
        <f>IF($AD1066="", "", COUNTIF($AD$11:$AD$2510, "&lt;"&amp;$AD1066)+1+COUNTIF($AD$11:$AD1066, $AD1066)-1)</f>
        <v/>
      </c>
      <c r="AF1066" s="25" t="str">
        <f t="shared" si="186"/>
        <v/>
      </c>
    </row>
    <row r="1067" spans="1:32" x14ac:dyDescent="0.25">
      <c r="A1067" s="21"/>
      <c r="B1067" s="80"/>
      <c r="C1067" s="81"/>
      <c r="D1067" s="82"/>
      <c r="E1067" s="83"/>
      <c r="F1067" s="83"/>
      <c r="G1067" s="84"/>
      <c r="H1067" s="85"/>
      <c r="I1067" s="21"/>
      <c r="J1067" s="39" t="str">
        <f t="shared" si="176"/>
        <v/>
      </c>
      <c r="K1067" s="21"/>
      <c r="O1067" s="25" t="str">
        <f t="shared" si="177"/>
        <v/>
      </c>
      <c r="P1067" s="25" t="str">
        <f t="shared" si="178"/>
        <v/>
      </c>
      <c r="Q1067" s="25" t="str">
        <f t="shared" si="179"/>
        <v/>
      </c>
      <c r="R1067" s="25" t="str">
        <f>IF(COUNTIF($Q$11:$Q1067, $Q1067)&gt;1, "", $Q1067)</f>
        <v/>
      </c>
      <c r="S1067" s="58" t="str">
        <f t="shared" si="180"/>
        <v/>
      </c>
      <c r="T1067" s="61" t="str">
        <f t="shared" si="181"/>
        <v/>
      </c>
      <c r="U1067" s="58" t="str">
        <f t="shared" si="182"/>
        <v/>
      </c>
      <c r="W1067" s="25" t="str">
        <f>IF(OR($P1067="", NOT($U1067="")), "", IF(COUNTIF($P$11:$P1067, $P1067)&gt;1, "", "X"))</f>
        <v/>
      </c>
      <c r="X1067" s="25" t="str">
        <f t="shared" si="183"/>
        <v/>
      </c>
      <c r="Z1067" s="25" t="str">
        <f t="shared" si="184"/>
        <v/>
      </c>
      <c r="AB1067" s="25" t="str">
        <f>IF($B1067="", "", IF(AND($B1067&gt;='Client Report'!$BA$3, $B1067&lt;='Client Report'!$BA$4), "X", ""))</f>
        <v/>
      </c>
      <c r="AC1067" s="25" t="str">
        <f>IF($O1067="", "", IF('Client Report'!$AG$3="", "X", IF(Expenses!$C1067='Client Report'!$AG$3, "X", "")))</f>
        <v/>
      </c>
      <c r="AD1067" s="66" t="str">
        <f t="shared" si="185"/>
        <v/>
      </c>
      <c r="AE1067" s="25" t="str">
        <f>IF($AD1067="", "", COUNTIF($AD$11:$AD$2510, "&lt;"&amp;$AD1067)+1+COUNTIF($AD$11:$AD1067, $AD1067)-1)</f>
        <v/>
      </c>
      <c r="AF1067" s="25" t="str">
        <f t="shared" si="186"/>
        <v/>
      </c>
    </row>
    <row r="1068" spans="1:32" x14ac:dyDescent="0.25">
      <c r="A1068" s="21"/>
      <c r="B1068" s="80"/>
      <c r="C1068" s="81"/>
      <c r="D1068" s="82"/>
      <c r="E1068" s="83"/>
      <c r="F1068" s="83"/>
      <c r="G1068" s="84"/>
      <c r="H1068" s="85"/>
      <c r="I1068" s="21"/>
      <c r="J1068" s="39" t="str">
        <f t="shared" si="176"/>
        <v/>
      </c>
      <c r="K1068" s="21"/>
      <c r="O1068" s="25" t="str">
        <f t="shared" si="177"/>
        <v/>
      </c>
      <c r="P1068" s="25" t="str">
        <f t="shared" si="178"/>
        <v/>
      </c>
      <c r="Q1068" s="25" t="str">
        <f t="shared" si="179"/>
        <v/>
      </c>
      <c r="R1068" s="25" t="str">
        <f>IF(COUNTIF($Q$11:$Q1068, $Q1068)&gt;1, "", $Q1068)</f>
        <v/>
      </c>
      <c r="S1068" s="58" t="str">
        <f t="shared" si="180"/>
        <v/>
      </c>
      <c r="T1068" s="61" t="str">
        <f t="shared" si="181"/>
        <v/>
      </c>
      <c r="U1068" s="58" t="str">
        <f t="shared" si="182"/>
        <v/>
      </c>
      <c r="W1068" s="25" t="str">
        <f>IF(OR($P1068="", NOT($U1068="")), "", IF(COUNTIF($P$11:$P1068, $P1068)&gt;1, "", "X"))</f>
        <v/>
      </c>
      <c r="X1068" s="25" t="str">
        <f t="shared" si="183"/>
        <v/>
      </c>
      <c r="Z1068" s="25" t="str">
        <f t="shared" si="184"/>
        <v/>
      </c>
      <c r="AB1068" s="25" t="str">
        <f>IF($B1068="", "", IF(AND($B1068&gt;='Client Report'!$BA$3, $B1068&lt;='Client Report'!$BA$4), "X", ""))</f>
        <v/>
      </c>
      <c r="AC1068" s="25" t="str">
        <f>IF($O1068="", "", IF('Client Report'!$AG$3="", "X", IF(Expenses!$C1068='Client Report'!$AG$3, "X", "")))</f>
        <v/>
      </c>
      <c r="AD1068" s="66" t="str">
        <f t="shared" si="185"/>
        <v/>
      </c>
      <c r="AE1068" s="25" t="str">
        <f>IF($AD1068="", "", COUNTIF($AD$11:$AD$2510, "&lt;"&amp;$AD1068)+1+COUNTIF($AD$11:$AD1068, $AD1068)-1)</f>
        <v/>
      </c>
      <c r="AF1068" s="25" t="str">
        <f t="shared" si="186"/>
        <v/>
      </c>
    </row>
    <row r="1069" spans="1:32" x14ac:dyDescent="0.25">
      <c r="A1069" s="21"/>
      <c r="B1069" s="80"/>
      <c r="C1069" s="81"/>
      <c r="D1069" s="82"/>
      <c r="E1069" s="83"/>
      <c r="F1069" s="83"/>
      <c r="G1069" s="84"/>
      <c r="H1069" s="85"/>
      <c r="I1069" s="21"/>
      <c r="J1069" s="39" t="str">
        <f t="shared" si="176"/>
        <v/>
      </c>
      <c r="K1069" s="21"/>
      <c r="O1069" s="25" t="str">
        <f t="shared" si="177"/>
        <v/>
      </c>
      <c r="P1069" s="25" t="str">
        <f t="shared" si="178"/>
        <v/>
      </c>
      <c r="Q1069" s="25" t="str">
        <f t="shared" si="179"/>
        <v/>
      </c>
      <c r="R1069" s="25" t="str">
        <f>IF(COUNTIF($Q$11:$Q1069, $Q1069)&gt;1, "", $Q1069)</f>
        <v/>
      </c>
      <c r="S1069" s="58" t="str">
        <f t="shared" si="180"/>
        <v/>
      </c>
      <c r="T1069" s="61" t="str">
        <f t="shared" si="181"/>
        <v/>
      </c>
      <c r="U1069" s="58" t="str">
        <f t="shared" si="182"/>
        <v/>
      </c>
      <c r="W1069" s="25" t="str">
        <f>IF(OR($P1069="", NOT($U1069="")), "", IF(COUNTIF($P$11:$P1069, $P1069)&gt;1, "", "X"))</f>
        <v/>
      </c>
      <c r="X1069" s="25" t="str">
        <f t="shared" si="183"/>
        <v/>
      </c>
      <c r="Z1069" s="25" t="str">
        <f t="shared" si="184"/>
        <v/>
      </c>
      <c r="AB1069" s="25" t="str">
        <f>IF($B1069="", "", IF(AND($B1069&gt;='Client Report'!$BA$3, $B1069&lt;='Client Report'!$BA$4), "X", ""))</f>
        <v/>
      </c>
      <c r="AC1069" s="25" t="str">
        <f>IF($O1069="", "", IF('Client Report'!$AG$3="", "X", IF(Expenses!$C1069='Client Report'!$AG$3, "X", "")))</f>
        <v/>
      </c>
      <c r="AD1069" s="66" t="str">
        <f t="shared" si="185"/>
        <v/>
      </c>
      <c r="AE1069" s="25" t="str">
        <f>IF($AD1069="", "", COUNTIF($AD$11:$AD$2510, "&lt;"&amp;$AD1069)+1+COUNTIF($AD$11:$AD1069, $AD1069)-1)</f>
        <v/>
      </c>
      <c r="AF1069" s="25" t="str">
        <f t="shared" si="186"/>
        <v/>
      </c>
    </row>
    <row r="1070" spans="1:32" x14ac:dyDescent="0.25">
      <c r="A1070" s="21"/>
      <c r="B1070" s="80"/>
      <c r="C1070" s="81"/>
      <c r="D1070" s="82"/>
      <c r="E1070" s="83"/>
      <c r="F1070" s="83"/>
      <c r="G1070" s="84"/>
      <c r="H1070" s="85"/>
      <c r="I1070" s="21"/>
      <c r="J1070" s="39" t="str">
        <f t="shared" si="176"/>
        <v/>
      </c>
      <c r="K1070" s="21"/>
      <c r="O1070" s="25" t="str">
        <f t="shared" si="177"/>
        <v/>
      </c>
      <c r="P1070" s="25" t="str">
        <f t="shared" si="178"/>
        <v/>
      </c>
      <c r="Q1070" s="25" t="str">
        <f t="shared" si="179"/>
        <v/>
      </c>
      <c r="R1070" s="25" t="str">
        <f>IF(COUNTIF($Q$11:$Q1070, $Q1070)&gt;1, "", $Q1070)</f>
        <v/>
      </c>
      <c r="S1070" s="58" t="str">
        <f t="shared" si="180"/>
        <v/>
      </c>
      <c r="T1070" s="61" t="str">
        <f t="shared" si="181"/>
        <v/>
      </c>
      <c r="U1070" s="58" t="str">
        <f t="shared" si="182"/>
        <v/>
      </c>
      <c r="W1070" s="25" t="str">
        <f>IF(OR($P1070="", NOT($U1070="")), "", IF(COUNTIF($P$11:$P1070, $P1070)&gt;1, "", "X"))</f>
        <v/>
      </c>
      <c r="X1070" s="25" t="str">
        <f t="shared" si="183"/>
        <v/>
      </c>
      <c r="Z1070" s="25" t="str">
        <f t="shared" si="184"/>
        <v/>
      </c>
      <c r="AB1070" s="25" t="str">
        <f>IF($B1070="", "", IF(AND($B1070&gt;='Client Report'!$BA$3, $B1070&lt;='Client Report'!$BA$4), "X", ""))</f>
        <v/>
      </c>
      <c r="AC1070" s="25" t="str">
        <f>IF($O1070="", "", IF('Client Report'!$AG$3="", "X", IF(Expenses!$C1070='Client Report'!$AG$3, "X", "")))</f>
        <v/>
      </c>
      <c r="AD1070" s="66" t="str">
        <f t="shared" si="185"/>
        <v/>
      </c>
      <c r="AE1070" s="25" t="str">
        <f>IF($AD1070="", "", COUNTIF($AD$11:$AD$2510, "&lt;"&amp;$AD1070)+1+COUNTIF($AD$11:$AD1070, $AD1070)-1)</f>
        <v/>
      </c>
      <c r="AF1070" s="25" t="str">
        <f t="shared" si="186"/>
        <v/>
      </c>
    </row>
    <row r="1071" spans="1:32" x14ac:dyDescent="0.25">
      <c r="A1071" s="21"/>
      <c r="B1071" s="80"/>
      <c r="C1071" s="81"/>
      <c r="D1071" s="82"/>
      <c r="E1071" s="83"/>
      <c r="F1071" s="83"/>
      <c r="G1071" s="84"/>
      <c r="H1071" s="85"/>
      <c r="I1071" s="21"/>
      <c r="J1071" s="39" t="str">
        <f t="shared" si="176"/>
        <v/>
      </c>
      <c r="K1071" s="21"/>
      <c r="O1071" s="25" t="str">
        <f t="shared" si="177"/>
        <v/>
      </c>
      <c r="P1071" s="25" t="str">
        <f t="shared" si="178"/>
        <v/>
      </c>
      <c r="Q1071" s="25" t="str">
        <f t="shared" si="179"/>
        <v/>
      </c>
      <c r="R1071" s="25" t="str">
        <f>IF(COUNTIF($Q$11:$Q1071, $Q1071)&gt;1, "", $Q1071)</f>
        <v/>
      </c>
      <c r="S1071" s="58" t="str">
        <f t="shared" si="180"/>
        <v/>
      </c>
      <c r="T1071" s="61" t="str">
        <f t="shared" si="181"/>
        <v/>
      </c>
      <c r="U1071" s="58" t="str">
        <f t="shared" si="182"/>
        <v/>
      </c>
      <c r="W1071" s="25" t="str">
        <f>IF(OR($P1071="", NOT($U1071="")), "", IF(COUNTIF($P$11:$P1071, $P1071)&gt;1, "", "X"))</f>
        <v/>
      </c>
      <c r="X1071" s="25" t="str">
        <f t="shared" si="183"/>
        <v/>
      </c>
      <c r="Z1071" s="25" t="str">
        <f t="shared" si="184"/>
        <v/>
      </c>
      <c r="AB1071" s="25" t="str">
        <f>IF($B1071="", "", IF(AND($B1071&gt;='Client Report'!$BA$3, $B1071&lt;='Client Report'!$BA$4), "X", ""))</f>
        <v/>
      </c>
      <c r="AC1071" s="25" t="str">
        <f>IF($O1071="", "", IF('Client Report'!$AG$3="", "X", IF(Expenses!$C1071='Client Report'!$AG$3, "X", "")))</f>
        <v/>
      </c>
      <c r="AD1071" s="66" t="str">
        <f t="shared" si="185"/>
        <v/>
      </c>
      <c r="AE1071" s="25" t="str">
        <f>IF($AD1071="", "", COUNTIF($AD$11:$AD$2510, "&lt;"&amp;$AD1071)+1+COUNTIF($AD$11:$AD1071, $AD1071)-1)</f>
        <v/>
      </c>
      <c r="AF1071" s="25" t="str">
        <f t="shared" si="186"/>
        <v/>
      </c>
    </row>
    <row r="1072" spans="1:32" x14ac:dyDescent="0.25">
      <c r="A1072" s="21"/>
      <c r="B1072" s="80"/>
      <c r="C1072" s="81"/>
      <c r="D1072" s="82"/>
      <c r="E1072" s="83"/>
      <c r="F1072" s="83"/>
      <c r="G1072" s="84"/>
      <c r="H1072" s="85"/>
      <c r="I1072" s="21"/>
      <c r="J1072" s="39" t="str">
        <f t="shared" si="176"/>
        <v/>
      </c>
      <c r="K1072" s="21"/>
      <c r="O1072" s="25" t="str">
        <f t="shared" si="177"/>
        <v/>
      </c>
      <c r="P1072" s="25" t="str">
        <f t="shared" si="178"/>
        <v/>
      </c>
      <c r="Q1072" s="25" t="str">
        <f t="shared" si="179"/>
        <v/>
      </c>
      <c r="R1072" s="25" t="str">
        <f>IF(COUNTIF($Q$11:$Q1072, $Q1072)&gt;1, "", $Q1072)</f>
        <v/>
      </c>
      <c r="S1072" s="58" t="str">
        <f t="shared" si="180"/>
        <v/>
      </c>
      <c r="T1072" s="61" t="str">
        <f t="shared" si="181"/>
        <v/>
      </c>
      <c r="U1072" s="58" t="str">
        <f t="shared" si="182"/>
        <v/>
      </c>
      <c r="W1072" s="25" t="str">
        <f>IF(OR($P1072="", NOT($U1072="")), "", IF(COUNTIF($P$11:$P1072, $P1072)&gt;1, "", "X"))</f>
        <v/>
      </c>
      <c r="X1072" s="25" t="str">
        <f t="shared" si="183"/>
        <v/>
      </c>
      <c r="Z1072" s="25" t="str">
        <f t="shared" si="184"/>
        <v/>
      </c>
      <c r="AB1072" s="25" t="str">
        <f>IF($B1072="", "", IF(AND($B1072&gt;='Client Report'!$BA$3, $B1072&lt;='Client Report'!$BA$4), "X", ""))</f>
        <v/>
      </c>
      <c r="AC1072" s="25" t="str">
        <f>IF($O1072="", "", IF('Client Report'!$AG$3="", "X", IF(Expenses!$C1072='Client Report'!$AG$3, "X", "")))</f>
        <v/>
      </c>
      <c r="AD1072" s="66" t="str">
        <f t="shared" si="185"/>
        <v/>
      </c>
      <c r="AE1072" s="25" t="str">
        <f>IF($AD1072="", "", COUNTIF($AD$11:$AD$2510, "&lt;"&amp;$AD1072)+1+COUNTIF($AD$11:$AD1072, $AD1072)-1)</f>
        <v/>
      </c>
      <c r="AF1072" s="25" t="str">
        <f t="shared" si="186"/>
        <v/>
      </c>
    </row>
    <row r="1073" spans="1:32" x14ac:dyDescent="0.25">
      <c r="A1073" s="21"/>
      <c r="B1073" s="80"/>
      <c r="C1073" s="81"/>
      <c r="D1073" s="82"/>
      <c r="E1073" s="83"/>
      <c r="F1073" s="83"/>
      <c r="G1073" s="84"/>
      <c r="H1073" s="85"/>
      <c r="I1073" s="21"/>
      <c r="J1073" s="39" t="str">
        <f t="shared" si="176"/>
        <v/>
      </c>
      <c r="K1073" s="21"/>
      <c r="O1073" s="25" t="str">
        <f t="shared" si="177"/>
        <v/>
      </c>
      <c r="P1073" s="25" t="str">
        <f t="shared" si="178"/>
        <v/>
      </c>
      <c r="Q1073" s="25" t="str">
        <f t="shared" si="179"/>
        <v/>
      </c>
      <c r="R1073" s="25" t="str">
        <f>IF(COUNTIF($Q$11:$Q1073, $Q1073)&gt;1, "", $Q1073)</f>
        <v/>
      </c>
      <c r="S1073" s="58" t="str">
        <f t="shared" si="180"/>
        <v/>
      </c>
      <c r="T1073" s="61" t="str">
        <f t="shared" si="181"/>
        <v/>
      </c>
      <c r="U1073" s="58" t="str">
        <f t="shared" si="182"/>
        <v/>
      </c>
      <c r="W1073" s="25" t="str">
        <f>IF(OR($P1073="", NOT($U1073="")), "", IF(COUNTIF($P$11:$P1073, $P1073)&gt;1, "", "X"))</f>
        <v/>
      </c>
      <c r="X1073" s="25" t="str">
        <f t="shared" si="183"/>
        <v/>
      </c>
      <c r="Z1073" s="25" t="str">
        <f t="shared" si="184"/>
        <v/>
      </c>
      <c r="AB1073" s="25" t="str">
        <f>IF($B1073="", "", IF(AND($B1073&gt;='Client Report'!$BA$3, $B1073&lt;='Client Report'!$BA$4), "X", ""))</f>
        <v/>
      </c>
      <c r="AC1073" s="25" t="str">
        <f>IF($O1073="", "", IF('Client Report'!$AG$3="", "X", IF(Expenses!$C1073='Client Report'!$AG$3, "X", "")))</f>
        <v/>
      </c>
      <c r="AD1073" s="66" t="str">
        <f t="shared" si="185"/>
        <v/>
      </c>
      <c r="AE1073" s="25" t="str">
        <f>IF($AD1073="", "", COUNTIF($AD$11:$AD$2510, "&lt;"&amp;$AD1073)+1+COUNTIF($AD$11:$AD1073, $AD1073)-1)</f>
        <v/>
      </c>
      <c r="AF1073" s="25" t="str">
        <f t="shared" si="186"/>
        <v/>
      </c>
    </row>
    <row r="1074" spans="1:32" x14ac:dyDescent="0.25">
      <c r="A1074" s="21"/>
      <c r="B1074" s="80"/>
      <c r="C1074" s="81"/>
      <c r="D1074" s="82"/>
      <c r="E1074" s="83"/>
      <c r="F1074" s="83"/>
      <c r="G1074" s="84"/>
      <c r="H1074" s="85"/>
      <c r="I1074" s="21"/>
      <c r="J1074" s="39" t="str">
        <f t="shared" si="176"/>
        <v/>
      </c>
      <c r="K1074" s="21"/>
      <c r="O1074" s="25" t="str">
        <f t="shared" si="177"/>
        <v/>
      </c>
      <c r="P1074" s="25" t="str">
        <f t="shared" si="178"/>
        <v/>
      </c>
      <c r="Q1074" s="25" t="str">
        <f t="shared" si="179"/>
        <v/>
      </c>
      <c r="R1074" s="25" t="str">
        <f>IF(COUNTIF($Q$11:$Q1074, $Q1074)&gt;1, "", $Q1074)</f>
        <v/>
      </c>
      <c r="S1074" s="58" t="str">
        <f t="shared" si="180"/>
        <v/>
      </c>
      <c r="T1074" s="61" t="str">
        <f t="shared" si="181"/>
        <v/>
      </c>
      <c r="U1074" s="58" t="str">
        <f t="shared" si="182"/>
        <v/>
      </c>
      <c r="W1074" s="25" t="str">
        <f>IF(OR($P1074="", NOT($U1074="")), "", IF(COUNTIF($P$11:$P1074, $P1074)&gt;1, "", "X"))</f>
        <v/>
      </c>
      <c r="X1074" s="25" t="str">
        <f t="shared" si="183"/>
        <v/>
      </c>
      <c r="Z1074" s="25" t="str">
        <f t="shared" si="184"/>
        <v/>
      </c>
      <c r="AB1074" s="25" t="str">
        <f>IF($B1074="", "", IF(AND($B1074&gt;='Client Report'!$BA$3, $B1074&lt;='Client Report'!$BA$4), "X", ""))</f>
        <v/>
      </c>
      <c r="AC1074" s="25" t="str">
        <f>IF($O1074="", "", IF('Client Report'!$AG$3="", "X", IF(Expenses!$C1074='Client Report'!$AG$3, "X", "")))</f>
        <v/>
      </c>
      <c r="AD1074" s="66" t="str">
        <f t="shared" si="185"/>
        <v/>
      </c>
      <c r="AE1074" s="25" t="str">
        <f>IF($AD1074="", "", COUNTIF($AD$11:$AD$2510, "&lt;"&amp;$AD1074)+1+COUNTIF($AD$11:$AD1074, $AD1074)-1)</f>
        <v/>
      </c>
      <c r="AF1074" s="25" t="str">
        <f t="shared" si="186"/>
        <v/>
      </c>
    </row>
    <row r="1075" spans="1:32" x14ac:dyDescent="0.25">
      <c r="A1075" s="21"/>
      <c r="B1075" s="80"/>
      <c r="C1075" s="81"/>
      <c r="D1075" s="82"/>
      <c r="E1075" s="83"/>
      <c r="F1075" s="83"/>
      <c r="G1075" s="84"/>
      <c r="H1075" s="85"/>
      <c r="I1075" s="21"/>
      <c r="J1075" s="39" t="str">
        <f t="shared" si="176"/>
        <v/>
      </c>
      <c r="K1075" s="21"/>
      <c r="O1075" s="25" t="str">
        <f t="shared" si="177"/>
        <v/>
      </c>
      <c r="P1075" s="25" t="str">
        <f t="shared" si="178"/>
        <v/>
      </c>
      <c r="Q1075" s="25" t="str">
        <f t="shared" si="179"/>
        <v/>
      </c>
      <c r="R1075" s="25" t="str">
        <f>IF(COUNTIF($Q$11:$Q1075, $Q1075)&gt;1, "", $Q1075)</f>
        <v/>
      </c>
      <c r="S1075" s="58" t="str">
        <f t="shared" si="180"/>
        <v/>
      </c>
      <c r="T1075" s="61" t="str">
        <f t="shared" si="181"/>
        <v/>
      </c>
      <c r="U1075" s="58" t="str">
        <f t="shared" si="182"/>
        <v/>
      </c>
      <c r="W1075" s="25" t="str">
        <f>IF(OR($P1075="", NOT($U1075="")), "", IF(COUNTIF($P$11:$P1075, $P1075)&gt;1, "", "X"))</f>
        <v/>
      </c>
      <c r="X1075" s="25" t="str">
        <f t="shared" si="183"/>
        <v/>
      </c>
      <c r="Z1075" s="25" t="str">
        <f t="shared" si="184"/>
        <v/>
      </c>
      <c r="AB1075" s="25" t="str">
        <f>IF($B1075="", "", IF(AND($B1075&gt;='Client Report'!$BA$3, $B1075&lt;='Client Report'!$BA$4), "X", ""))</f>
        <v/>
      </c>
      <c r="AC1075" s="25" t="str">
        <f>IF($O1075="", "", IF('Client Report'!$AG$3="", "X", IF(Expenses!$C1075='Client Report'!$AG$3, "X", "")))</f>
        <v/>
      </c>
      <c r="AD1075" s="66" t="str">
        <f t="shared" si="185"/>
        <v/>
      </c>
      <c r="AE1075" s="25" t="str">
        <f>IF($AD1075="", "", COUNTIF($AD$11:$AD$2510, "&lt;"&amp;$AD1075)+1+COUNTIF($AD$11:$AD1075, $AD1075)-1)</f>
        <v/>
      </c>
      <c r="AF1075" s="25" t="str">
        <f t="shared" si="186"/>
        <v/>
      </c>
    </row>
    <row r="1076" spans="1:32" x14ac:dyDescent="0.25">
      <c r="A1076" s="21"/>
      <c r="B1076" s="80"/>
      <c r="C1076" s="81"/>
      <c r="D1076" s="82"/>
      <c r="E1076" s="83"/>
      <c r="F1076" s="83"/>
      <c r="G1076" s="84"/>
      <c r="H1076" s="85"/>
      <c r="I1076" s="21"/>
      <c r="J1076" s="39" t="str">
        <f t="shared" si="176"/>
        <v/>
      </c>
      <c r="K1076" s="21"/>
      <c r="O1076" s="25" t="str">
        <f t="shared" si="177"/>
        <v/>
      </c>
      <c r="P1076" s="25" t="str">
        <f t="shared" si="178"/>
        <v/>
      </c>
      <c r="Q1076" s="25" t="str">
        <f t="shared" si="179"/>
        <v/>
      </c>
      <c r="R1076" s="25" t="str">
        <f>IF(COUNTIF($Q$11:$Q1076, $Q1076)&gt;1, "", $Q1076)</f>
        <v/>
      </c>
      <c r="S1076" s="58" t="str">
        <f t="shared" si="180"/>
        <v/>
      </c>
      <c r="T1076" s="61" t="str">
        <f t="shared" si="181"/>
        <v/>
      </c>
      <c r="U1076" s="58" t="str">
        <f t="shared" si="182"/>
        <v/>
      </c>
      <c r="W1076" s="25" t="str">
        <f>IF(OR($P1076="", NOT($U1076="")), "", IF(COUNTIF($P$11:$P1076, $P1076)&gt;1, "", "X"))</f>
        <v/>
      </c>
      <c r="X1076" s="25" t="str">
        <f t="shared" si="183"/>
        <v/>
      </c>
      <c r="Z1076" s="25" t="str">
        <f t="shared" si="184"/>
        <v/>
      </c>
      <c r="AB1076" s="25" t="str">
        <f>IF($B1076="", "", IF(AND($B1076&gt;='Client Report'!$BA$3, $B1076&lt;='Client Report'!$BA$4), "X", ""))</f>
        <v/>
      </c>
      <c r="AC1076" s="25" t="str">
        <f>IF($O1076="", "", IF('Client Report'!$AG$3="", "X", IF(Expenses!$C1076='Client Report'!$AG$3, "X", "")))</f>
        <v/>
      </c>
      <c r="AD1076" s="66" t="str">
        <f t="shared" si="185"/>
        <v/>
      </c>
      <c r="AE1076" s="25" t="str">
        <f>IF($AD1076="", "", COUNTIF($AD$11:$AD$2510, "&lt;"&amp;$AD1076)+1+COUNTIF($AD$11:$AD1076, $AD1076)-1)</f>
        <v/>
      </c>
      <c r="AF1076" s="25" t="str">
        <f t="shared" si="186"/>
        <v/>
      </c>
    </row>
    <row r="1077" spans="1:32" x14ac:dyDescent="0.25">
      <c r="A1077" s="21"/>
      <c r="B1077" s="80"/>
      <c r="C1077" s="81"/>
      <c r="D1077" s="82"/>
      <c r="E1077" s="83"/>
      <c r="F1077" s="83"/>
      <c r="G1077" s="84"/>
      <c r="H1077" s="85"/>
      <c r="I1077" s="21"/>
      <c r="J1077" s="39" t="str">
        <f t="shared" si="176"/>
        <v/>
      </c>
      <c r="K1077" s="21"/>
      <c r="O1077" s="25" t="str">
        <f t="shared" si="177"/>
        <v/>
      </c>
      <c r="P1077" s="25" t="str">
        <f t="shared" si="178"/>
        <v/>
      </c>
      <c r="Q1077" s="25" t="str">
        <f t="shared" si="179"/>
        <v/>
      </c>
      <c r="R1077" s="25" t="str">
        <f>IF(COUNTIF($Q$11:$Q1077, $Q1077)&gt;1, "", $Q1077)</f>
        <v/>
      </c>
      <c r="S1077" s="58" t="str">
        <f t="shared" si="180"/>
        <v/>
      </c>
      <c r="T1077" s="61" t="str">
        <f t="shared" si="181"/>
        <v/>
      </c>
      <c r="U1077" s="58" t="str">
        <f t="shared" si="182"/>
        <v/>
      </c>
      <c r="W1077" s="25" t="str">
        <f>IF(OR($P1077="", NOT($U1077="")), "", IF(COUNTIF($P$11:$P1077, $P1077)&gt;1, "", "X"))</f>
        <v/>
      </c>
      <c r="X1077" s="25" t="str">
        <f t="shared" si="183"/>
        <v/>
      </c>
      <c r="Z1077" s="25" t="str">
        <f t="shared" si="184"/>
        <v/>
      </c>
      <c r="AB1077" s="25" t="str">
        <f>IF($B1077="", "", IF(AND($B1077&gt;='Client Report'!$BA$3, $B1077&lt;='Client Report'!$BA$4), "X", ""))</f>
        <v/>
      </c>
      <c r="AC1077" s="25" t="str">
        <f>IF($O1077="", "", IF('Client Report'!$AG$3="", "X", IF(Expenses!$C1077='Client Report'!$AG$3, "X", "")))</f>
        <v/>
      </c>
      <c r="AD1077" s="66" t="str">
        <f t="shared" si="185"/>
        <v/>
      </c>
      <c r="AE1077" s="25" t="str">
        <f>IF($AD1077="", "", COUNTIF($AD$11:$AD$2510, "&lt;"&amp;$AD1077)+1+COUNTIF($AD$11:$AD1077, $AD1077)-1)</f>
        <v/>
      </c>
      <c r="AF1077" s="25" t="str">
        <f t="shared" si="186"/>
        <v/>
      </c>
    </row>
    <row r="1078" spans="1:32" x14ac:dyDescent="0.25">
      <c r="A1078" s="21"/>
      <c r="B1078" s="80"/>
      <c r="C1078" s="81"/>
      <c r="D1078" s="82"/>
      <c r="E1078" s="83"/>
      <c r="F1078" s="83"/>
      <c r="G1078" s="84"/>
      <c r="H1078" s="85"/>
      <c r="I1078" s="21"/>
      <c r="J1078" s="39" t="str">
        <f t="shared" si="176"/>
        <v/>
      </c>
      <c r="K1078" s="21"/>
      <c r="O1078" s="25" t="str">
        <f t="shared" si="177"/>
        <v/>
      </c>
      <c r="P1078" s="25" t="str">
        <f t="shared" si="178"/>
        <v/>
      </c>
      <c r="Q1078" s="25" t="str">
        <f t="shared" si="179"/>
        <v/>
      </c>
      <c r="R1078" s="25" t="str">
        <f>IF(COUNTIF($Q$11:$Q1078, $Q1078)&gt;1, "", $Q1078)</f>
        <v/>
      </c>
      <c r="S1078" s="58" t="str">
        <f t="shared" si="180"/>
        <v/>
      </c>
      <c r="T1078" s="61" t="str">
        <f t="shared" si="181"/>
        <v/>
      </c>
      <c r="U1078" s="58" t="str">
        <f t="shared" si="182"/>
        <v/>
      </c>
      <c r="W1078" s="25" t="str">
        <f>IF(OR($P1078="", NOT($U1078="")), "", IF(COUNTIF($P$11:$P1078, $P1078)&gt;1, "", "X"))</f>
        <v/>
      </c>
      <c r="X1078" s="25" t="str">
        <f t="shared" si="183"/>
        <v/>
      </c>
      <c r="Z1078" s="25" t="str">
        <f t="shared" si="184"/>
        <v/>
      </c>
      <c r="AB1078" s="25" t="str">
        <f>IF($B1078="", "", IF(AND($B1078&gt;='Client Report'!$BA$3, $B1078&lt;='Client Report'!$BA$4), "X", ""))</f>
        <v/>
      </c>
      <c r="AC1078" s="25" t="str">
        <f>IF($O1078="", "", IF('Client Report'!$AG$3="", "X", IF(Expenses!$C1078='Client Report'!$AG$3, "X", "")))</f>
        <v/>
      </c>
      <c r="AD1078" s="66" t="str">
        <f t="shared" si="185"/>
        <v/>
      </c>
      <c r="AE1078" s="25" t="str">
        <f>IF($AD1078="", "", COUNTIF($AD$11:$AD$2510, "&lt;"&amp;$AD1078)+1+COUNTIF($AD$11:$AD1078, $AD1078)-1)</f>
        <v/>
      </c>
      <c r="AF1078" s="25" t="str">
        <f t="shared" si="186"/>
        <v/>
      </c>
    </row>
    <row r="1079" spans="1:32" x14ac:dyDescent="0.25">
      <c r="A1079" s="21"/>
      <c r="B1079" s="80"/>
      <c r="C1079" s="81"/>
      <c r="D1079" s="82"/>
      <c r="E1079" s="83"/>
      <c r="F1079" s="83"/>
      <c r="G1079" s="84"/>
      <c r="H1079" s="85"/>
      <c r="I1079" s="21"/>
      <c r="J1079" s="39" t="str">
        <f t="shared" si="176"/>
        <v/>
      </c>
      <c r="K1079" s="21"/>
      <c r="O1079" s="25" t="str">
        <f t="shared" si="177"/>
        <v/>
      </c>
      <c r="P1079" s="25" t="str">
        <f t="shared" si="178"/>
        <v/>
      </c>
      <c r="Q1079" s="25" t="str">
        <f t="shared" si="179"/>
        <v/>
      </c>
      <c r="R1079" s="25" t="str">
        <f>IF(COUNTIF($Q$11:$Q1079, $Q1079)&gt;1, "", $Q1079)</f>
        <v/>
      </c>
      <c r="S1079" s="58" t="str">
        <f t="shared" si="180"/>
        <v/>
      </c>
      <c r="T1079" s="61" t="str">
        <f t="shared" si="181"/>
        <v/>
      </c>
      <c r="U1079" s="58" t="str">
        <f t="shared" si="182"/>
        <v/>
      </c>
      <c r="W1079" s="25" t="str">
        <f>IF(OR($P1079="", NOT($U1079="")), "", IF(COUNTIF($P$11:$P1079, $P1079)&gt;1, "", "X"))</f>
        <v/>
      </c>
      <c r="X1079" s="25" t="str">
        <f t="shared" si="183"/>
        <v/>
      </c>
      <c r="Z1079" s="25" t="str">
        <f t="shared" si="184"/>
        <v/>
      </c>
      <c r="AB1079" s="25" t="str">
        <f>IF($B1079="", "", IF(AND($B1079&gt;='Client Report'!$BA$3, $B1079&lt;='Client Report'!$BA$4), "X", ""))</f>
        <v/>
      </c>
      <c r="AC1079" s="25" t="str">
        <f>IF($O1079="", "", IF('Client Report'!$AG$3="", "X", IF(Expenses!$C1079='Client Report'!$AG$3, "X", "")))</f>
        <v/>
      </c>
      <c r="AD1079" s="66" t="str">
        <f t="shared" si="185"/>
        <v/>
      </c>
      <c r="AE1079" s="25" t="str">
        <f>IF($AD1079="", "", COUNTIF($AD$11:$AD$2510, "&lt;"&amp;$AD1079)+1+COUNTIF($AD$11:$AD1079, $AD1079)-1)</f>
        <v/>
      </c>
      <c r="AF1079" s="25" t="str">
        <f t="shared" si="186"/>
        <v/>
      </c>
    </row>
    <row r="1080" spans="1:32" x14ac:dyDescent="0.25">
      <c r="A1080" s="21"/>
      <c r="B1080" s="80"/>
      <c r="C1080" s="81"/>
      <c r="D1080" s="82"/>
      <c r="E1080" s="83"/>
      <c r="F1080" s="83"/>
      <c r="G1080" s="84"/>
      <c r="H1080" s="85"/>
      <c r="I1080" s="21"/>
      <c r="J1080" s="39" t="str">
        <f t="shared" si="176"/>
        <v/>
      </c>
      <c r="K1080" s="21"/>
      <c r="O1080" s="25" t="str">
        <f t="shared" si="177"/>
        <v/>
      </c>
      <c r="P1080" s="25" t="str">
        <f t="shared" si="178"/>
        <v/>
      </c>
      <c r="Q1080" s="25" t="str">
        <f t="shared" si="179"/>
        <v/>
      </c>
      <c r="R1080" s="25" t="str">
        <f>IF(COUNTIF($Q$11:$Q1080, $Q1080)&gt;1, "", $Q1080)</f>
        <v/>
      </c>
      <c r="S1080" s="58" t="str">
        <f t="shared" si="180"/>
        <v/>
      </c>
      <c r="T1080" s="61" t="str">
        <f t="shared" si="181"/>
        <v/>
      </c>
      <c r="U1080" s="58" t="str">
        <f t="shared" si="182"/>
        <v/>
      </c>
      <c r="W1080" s="25" t="str">
        <f>IF(OR($P1080="", NOT($U1080="")), "", IF(COUNTIF($P$11:$P1080, $P1080)&gt;1, "", "X"))</f>
        <v/>
      </c>
      <c r="X1080" s="25" t="str">
        <f t="shared" si="183"/>
        <v/>
      </c>
      <c r="Z1080" s="25" t="str">
        <f t="shared" si="184"/>
        <v/>
      </c>
      <c r="AB1080" s="25" t="str">
        <f>IF($B1080="", "", IF(AND($B1080&gt;='Client Report'!$BA$3, $B1080&lt;='Client Report'!$BA$4), "X", ""))</f>
        <v/>
      </c>
      <c r="AC1080" s="25" t="str">
        <f>IF($O1080="", "", IF('Client Report'!$AG$3="", "X", IF(Expenses!$C1080='Client Report'!$AG$3, "X", "")))</f>
        <v/>
      </c>
      <c r="AD1080" s="66" t="str">
        <f t="shared" si="185"/>
        <v/>
      </c>
      <c r="AE1080" s="25" t="str">
        <f>IF($AD1080="", "", COUNTIF($AD$11:$AD$2510, "&lt;"&amp;$AD1080)+1+COUNTIF($AD$11:$AD1080, $AD1080)-1)</f>
        <v/>
      </c>
      <c r="AF1080" s="25" t="str">
        <f t="shared" si="186"/>
        <v/>
      </c>
    </row>
    <row r="1081" spans="1:32" x14ac:dyDescent="0.25">
      <c r="A1081" s="21"/>
      <c r="B1081" s="80"/>
      <c r="C1081" s="81"/>
      <c r="D1081" s="82"/>
      <c r="E1081" s="83"/>
      <c r="F1081" s="83"/>
      <c r="G1081" s="84"/>
      <c r="H1081" s="85"/>
      <c r="I1081" s="21"/>
      <c r="J1081" s="39" t="str">
        <f t="shared" si="176"/>
        <v/>
      </c>
      <c r="K1081" s="21"/>
      <c r="O1081" s="25" t="str">
        <f t="shared" si="177"/>
        <v/>
      </c>
      <c r="P1081" s="25" t="str">
        <f t="shared" si="178"/>
        <v/>
      </c>
      <c r="Q1081" s="25" t="str">
        <f t="shared" si="179"/>
        <v/>
      </c>
      <c r="R1081" s="25" t="str">
        <f>IF(COUNTIF($Q$11:$Q1081, $Q1081)&gt;1, "", $Q1081)</f>
        <v/>
      </c>
      <c r="S1081" s="58" t="str">
        <f t="shared" si="180"/>
        <v/>
      </c>
      <c r="T1081" s="61" t="str">
        <f t="shared" si="181"/>
        <v/>
      </c>
      <c r="U1081" s="58" t="str">
        <f t="shared" si="182"/>
        <v/>
      </c>
      <c r="W1081" s="25" t="str">
        <f>IF(OR($P1081="", NOT($U1081="")), "", IF(COUNTIF($P$11:$P1081, $P1081)&gt;1, "", "X"))</f>
        <v/>
      </c>
      <c r="X1081" s="25" t="str">
        <f t="shared" si="183"/>
        <v/>
      </c>
      <c r="Z1081" s="25" t="str">
        <f t="shared" si="184"/>
        <v/>
      </c>
      <c r="AB1081" s="25" t="str">
        <f>IF($B1081="", "", IF(AND($B1081&gt;='Client Report'!$BA$3, $B1081&lt;='Client Report'!$BA$4), "X", ""))</f>
        <v/>
      </c>
      <c r="AC1081" s="25" t="str">
        <f>IF($O1081="", "", IF('Client Report'!$AG$3="", "X", IF(Expenses!$C1081='Client Report'!$AG$3, "X", "")))</f>
        <v/>
      </c>
      <c r="AD1081" s="66" t="str">
        <f t="shared" si="185"/>
        <v/>
      </c>
      <c r="AE1081" s="25" t="str">
        <f>IF($AD1081="", "", COUNTIF($AD$11:$AD$2510, "&lt;"&amp;$AD1081)+1+COUNTIF($AD$11:$AD1081, $AD1081)-1)</f>
        <v/>
      </c>
      <c r="AF1081" s="25" t="str">
        <f t="shared" si="186"/>
        <v/>
      </c>
    </row>
    <row r="1082" spans="1:32" x14ac:dyDescent="0.25">
      <c r="A1082" s="21"/>
      <c r="B1082" s="80"/>
      <c r="C1082" s="81"/>
      <c r="D1082" s="82"/>
      <c r="E1082" s="83"/>
      <c r="F1082" s="83"/>
      <c r="G1082" s="84"/>
      <c r="H1082" s="85"/>
      <c r="I1082" s="21"/>
      <c r="J1082" s="39" t="str">
        <f t="shared" si="176"/>
        <v/>
      </c>
      <c r="K1082" s="21"/>
      <c r="O1082" s="25" t="str">
        <f t="shared" si="177"/>
        <v/>
      </c>
      <c r="P1082" s="25" t="str">
        <f t="shared" si="178"/>
        <v/>
      </c>
      <c r="Q1082" s="25" t="str">
        <f t="shared" si="179"/>
        <v/>
      </c>
      <c r="R1082" s="25" t="str">
        <f>IF(COUNTIF($Q$11:$Q1082, $Q1082)&gt;1, "", $Q1082)</f>
        <v/>
      </c>
      <c r="S1082" s="58" t="str">
        <f t="shared" si="180"/>
        <v/>
      </c>
      <c r="T1082" s="61" t="str">
        <f t="shared" si="181"/>
        <v/>
      </c>
      <c r="U1082" s="58" t="str">
        <f t="shared" si="182"/>
        <v/>
      </c>
      <c r="W1082" s="25" t="str">
        <f>IF(OR($P1082="", NOT($U1082="")), "", IF(COUNTIF($P$11:$P1082, $P1082)&gt;1, "", "X"))</f>
        <v/>
      </c>
      <c r="X1082" s="25" t="str">
        <f t="shared" si="183"/>
        <v/>
      </c>
      <c r="Z1082" s="25" t="str">
        <f t="shared" si="184"/>
        <v/>
      </c>
      <c r="AB1082" s="25" t="str">
        <f>IF($B1082="", "", IF(AND($B1082&gt;='Client Report'!$BA$3, $B1082&lt;='Client Report'!$BA$4), "X", ""))</f>
        <v/>
      </c>
      <c r="AC1082" s="25" t="str">
        <f>IF($O1082="", "", IF('Client Report'!$AG$3="", "X", IF(Expenses!$C1082='Client Report'!$AG$3, "X", "")))</f>
        <v/>
      </c>
      <c r="AD1082" s="66" t="str">
        <f t="shared" si="185"/>
        <v/>
      </c>
      <c r="AE1082" s="25" t="str">
        <f>IF($AD1082="", "", COUNTIF($AD$11:$AD$2510, "&lt;"&amp;$AD1082)+1+COUNTIF($AD$11:$AD1082, $AD1082)-1)</f>
        <v/>
      </c>
      <c r="AF1082" s="25" t="str">
        <f t="shared" si="186"/>
        <v/>
      </c>
    </row>
    <row r="1083" spans="1:32" x14ac:dyDescent="0.25">
      <c r="A1083" s="21"/>
      <c r="B1083" s="80"/>
      <c r="C1083" s="81"/>
      <c r="D1083" s="82"/>
      <c r="E1083" s="83"/>
      <c r="F1083" s="83"/>
      <c r="G1083" s="84"/>
      <c r="H1083" s="85"/>
      <c r="I1083" s="21"/>
      <c r="J1083" s="39" t="str">
        <f t="shared" si="176"/>
        <v/>
      </c>
      <c r="K1083" s="21"/>
      <c r="O1083" s="25" t="str">
        <f t="shared" si="177"/>
        <v/>
      </c>
      <c r="P1083" s="25" t="str">
        <f t="shared" si="178"/>
        <v/>
      </c>
      <c r="Q1083" s="25" t="str">
        <f t="shared" si="179"/>
        <v/>
      </c>
      <c r="R1083" s="25" t="str">
        <f>IF(COUNTIF($Q$11:$Q1083, $Q1083)&gt;1, "", $Q1083)</f>
        <v/>
      </c>
      <c r="S1083" s="58" t="str">
        <f t="shared" si="180"/>
        <v/>
      </c>
      <c r="T1083" s="61" t="str">
        <f t="shared" si="181"/>
        <v/>
      </c>
      <c r="U1083" s="58" t="str">
        <f t="shared" si="182"/>
        <v/>
      </c>
      <c r="W1083" s="25" t="str">
        <f>IF(OR($P1083="", NOT($U1083="")), "", IF(COUNTIF($P$11:$P1083, $P1083)&gt;1, "", "X"))</f>
        <v/>
      </c>
      <c r="X1083" s="25" t="str">
        <f t="shared" si="183"/>
        <v/>
      </c>
      <c r="Z1083" s="25" t="str">
        <f t="shared" si="184"/>
        <v/>
      </c>
      <c r="AB1083" s="25" t="str">
        <f>IF($B1083="", "", IF(AND($B1083&gt;='Client Report'!$BA$3, $B1083&lt;='Client Report'!$BA$4), "X", ""))</f>
        <v/>
      </c>
      <c r="AC1083" s="25" t="str">
        <f>IF($O1083="", "", IF('Client Report'!$AG$3="", "X", IF(Expenses!$C1083='Client Report'!$AG$3, "X", "")))</f>
        <v/>
      </c>
      <c r="AD1083" s="66" t="str">
        <f t="shared" si="185"/>
        <v/>
      </c>
      <c r="AE1083" s="25" t="str">
        <f>IF($AD1083="", "", COUNTIF($AD$11:$AD$2510, "&lt;"&amp;$AD1083)+1+COUNTIF($AD$11:$AD1083, $AD1083)-1)</f>
        <v/>
      </c>
      <c r="AF1083" s="25" t="str">
        <f t="shared" si="186"/>
        <v/>
      </c>
    </row>
    <row r="1084" spans="1:32" x14ac:dyDescent="0.25">
      <c r="A1084" s="21"/>
      <c r="B1084" s="80"/>
      <c r="C1084" s="81"/>
      <c r="D1084" s="82"/>
      <c r="E1084" s="83"/>
      <c r="F1084" s="83"/>
      <c r="G1084" s="84"/>
      <c r="H1084" s="85"/>
      <c r="I1084" s="21"/>
      <c r="J1084" s="39" t="str">
        <f t="shared" si="176"/>
        <v/>
      </c>
      <c r="K1084" s="21"/>
      <c r="O1084" s="25" t="str">
        <f t="shared" si="177"/>
        <v/>
      </c>
      <c r="P1084" s="25" t="str">
        <f t="shared" si="178"/>
        <v/>
      </c>
      <c r="Q1084" s="25" t="str">
        <f t="shared" si="179"/>
        <v/>
      </c>
      <c r="R1084" s="25" t="str">
        <f>IF(COUNTIF($Q$11:$Q1084, $Q1084)&gt;1, "", $Q1084)</f>
        <v/>
      </c>
      <c r="S1084" s="58" t="str">
        <f t="shared" si="180"/>
        <v/>
      </c>
      <c r="T1084" s="61" t="str">
        <f t="shared" si="181"/>
        <v/>
      </c>
      <c r="U1084" s="58" t="str">
        <f t="shared" si="182"/>
        <v/>
      </c>
      <c r="W1084" s="25" t="str">
        <f>IF(OR($P1084="", NOT($U1084="")), "", IF(COUNTIF($P$11:$P1084, $P1084)&gt;1, "", "X"))</f>
        <v/>
      </c>
      <c r="X1084" s="25" t="str">
        <f t="shared" si="183"/>
        <v/>
      </c>
      <c r="Z1084" s="25" t="str">
        <f t="shared" si="184"/>
        <v/>
      </c>
      <c r="AB1084" s="25" t="str">
        <f>IF($B1084="", "", IF(AND($B1084&gt;='Client Report'!$BA$3, $B1084&lt;='Client Report'!$BA$4), "X", ""))</f>
        <v/>
      </c>
      <c r="AC1084" s="25" t="str">
        <f>IF($O1084="", "", IF('Client Report'!$AG$3="", "X", IF(Expenses!$C1084='Client Report'!$AG$3, "X", "")))</f>
        <v/>
      </c>
      <c r="AD1084" s="66" t="str">
        <f t="shared" si="185"/>
        <v/>
      </c>
      <c r="AE1084" s="25" t="str">
        <f>IF($AD1084="", "", COUNTIF($AD$11:$AD$2510, "&lt;"&amp;$AD1084)+1+COUNTIF($AD$11:$AD1084, $AD1084)-1)</f>
        <v/>
      </c>
      <c r="AF1084" s="25" t="str">
        <f t="shared" si="186"/>
        <v/>
      </c>
    </row>
    <row r="1085" spans="1:32" x14ac:dyDescent="0.25">
      <c r="A1085" s="21"/>
      <c r="B1085" s="80"/>
      <c r="C1085" s="81"/>
      <c r="D1085" s="82"/>
      <c r="E1085" s="83"/>
      <c r="F1085" s="83"/>
      <c r="G1085" s="84"/>
      <c r="H1085" s="85"/>
      <c r="I1085" s="21"/>
      <c r="J1085" s="39" t="str">
        <f t="shared" si="176"/>
        <v/>
      </c>
      <c r="K1085" s="21"/>
      <c r="O1085" s="25" t="str">
        <f t="shared" si="177"/>
        <v/>
      </c>
      <c r="P1085" s="25" t="str">
        <f t="shared" si="178"/>
        <v/>
      </c>
      <c r="Q1085" s="25" t="str">
        <f t="shared" si="179"/>
        <v/>
      </c>
      <c r="R1085" s="25" t="str">
        <f>IF(COUNTIF($Q$11:$Q1085, $Q1085)&gt;1, "", $Q1085)</f>
        <v/>
      </c>
      <c r="S1085" s="58" t="str">
        <f t="shared" si="180"/>
        <v/>
      </c>
      <c r="T1085" s="61" t="str">
        <f t="shared" si="181"/>
        <v/>
      </c>
      <c r="U1085" s="58" t="str">
        <f t="shared" si="182"/>
        <v/>
      </c>
      <c r="W1085" s="25" t="str">
        <f>IF(OR($P1085="", NOT($U1085="")), "", IF(COUNTIF($P$11:$P1085, $P1085)&gt;1, "", "X"))</f>
        <v/>
      </c>
      <c r="X1085" s="25" t="str">
        <f t="shared" si="183"/>
        <v/>
      </c>
      <c r="Z1085" s="25" t="str">
        <f t="shared" si="184"/>
        <v/>
      </c>
      <c r="AB1085" s="25" t="str">
        <f>IF($B1085="", "", IF(AND($B1085&gt;='Client Report'!$BA$3, $B1085&lt;='Client Report'!$BA$4), "X", ""))</f>
        <v/>
      </c>
      <c r="AC1085" s="25" t="str">
        <f>IF($O1085="", "", IF('Client Report'!$AG$3="", "X", IF(Expenses!$C1085='Client Report'!$AG$3, "X", "")))</f>
        <v/>
      </c>
      <c r="AD1085" s="66" t="str">
        <f t="shared" si="185"/>
        <v/>
      </c>
      <c r="AE1085" s="25" t="str">
        <f>IF($AD1085="", "", COUNTIF($AD$11:$AD$2510, "&lt;"&amp;$AD1085)+1+COUNTIF($AD$11:$AD1085, $AD1085)-1)</f>
        <v/>
      </c>
      <c r="AF1085" s="25" t="str">
        <f t="shared" si="186"/>
        <v/>
      </c>
    </row>
    <row r="1086" spans="1:32" x14ac:dyDescent="0.25">
      <c r="A1086" s="21"/>
      <c r="B1086" s="80"/>
      <c r="C1086" s="81"/>
      <c r="D1086" s="82"/>
      <c r="E1086" s="83"/>
      <c r="F1086" s="83"/>
      <c r="G1086" s="84"/>
      <c r="H1086" s="85"/>
      <c r="I1086" s="21"/>
      <c r="J1086" s="39" t="str">
        <f t="shared" si="176"/>
        <v/>
      </c>
      <c r="K1086" s="21"/>
      <c r="O1086" s="25" t="str">
        <f t="shared" si="177"/>
        <v/>
      </c>
      <c r="P1086" s="25" t="str">
        <f t="shared" si="178"/>
        <v/>
      </c>
      <c r="Q1086" s="25" t="str">
        <f t="shared" si="179"/>
        <v/>
      </c>
      <c r="R1086" s="25" t="str">
        <f>IF(COUNTIF($Q$11:$Q1086, $Q1086)&gt;1, "", $Q1086)</f>
        <v/>
      </c>
      <c r="S1086" s="58" t="str">
        <f t="shared" si="180"/>
        <v/>
      </c>
      <c r="T1086" s="61" t="str">
        <f t="shared" si="181"/>
        <v/>
      </c>
      <c r="U1086" s="58" t="str">
        <f t="shared" si="182"/>
        <v/>
      </c>
      <c r="W1086" s="25" t="str">
        <f>IF(OR($P1086="", NOT($U1086="")), "", IF(COUNTIF($P$11:$P1086, $P1086)&gt;1, "", "X"))</f>
        <v/>
      </c>
      <c r="X1086" s="25" t="str">
        <f t="shared" si="183"/>
        <v/>
      </c>
      <c r="Z1086" s="25" t="str">
        <f t="shared" si="184"/>
        <v/>
      </c>
      <c r="AB1086" s="25" t="str">
        <f>IF($B1086="", "", IF(AND($B1086&gt;='Client Report'!$BA$3, $B1086&lt;='Client Report'!$BA$4), "X", ""))</f>
        <v/>
      </c>
      <c r="AC1086" s="25" t="str">
        <f>IF($O1086="", "", IF('Client Report'!$AG$3="", "X", IF(Expenses!$C1086='Client Report'!$AG$3, "X", "")))</f>
        <v/>
      </c>
      <c r="AD1086" s="66" t="str">
        <f t="shared" si="185"/>
        <v/>
      </c>
      <c r="AE1086" s="25" t="str">
        <f>IF($AD1086="", "", COUNTIF($AD$11:$AD$2510, "&lt;"&amp;$AD1086)+1+COUNTIF($AD$11:$AD1086, $AD1086)-1)</f>
        <v/>
      </c>
      <c r="AF1086" s="25" t="str">
        <f t="shared" si="186"/>
        <v/>
      </c>
    </row>
    <row r="1087" spans="1:32" x14ac:dyDescent="0.25">
      <c r="A1087" s="21"/>
      <c r="B1087" s="80"/>
      <c r="C1087" s="81"/>
      <c r="D1087" s="82"/>
      <c r="E1087" s="83"/>
      <c r="F1087" s="83"/>
      <c r="G1087" s="84"/>
      <c r="H1087" s="85"/>
      <c r="I1087" s="21"/>
      <c r="J1087" s="39" t="str">
        <f t="shared" si="176"/>
        <v/>
      </c>
      <c r="K1087" s="21"/>
      <c r="O1087" s="25" t="str">
        <f t="shared" si="177"/>
        <v/>
      </c>
      <c r="P1087" s="25" t="str">
        <f t="shared" si="178"/>
        <v/>
      </c>
      <c r="Q1087" s="25" t="str">
        <f t="shared" si="179"/>
        <v/>
      </c>
      <c r="R1087" s="25" t="str">
        <f>IF(COUNTIF($Q$11:$Q1087, $Q1087)&gt;1, "", $Q1087)</f>
        <v/>
      </c>
      <c r="S1087" s="58" t="str">
        <f t="shared" si="180"/>
        <v/>
      </c>
      <c r="T1087" s="61" t="str">
        <f t="shared" si="181"/>
        <v/>
      </c>
      <c r="U1087" s="58" t="str">
        <f t="shared" si="182"/>
        <v/>
      </c>
      <c r="W1087" s="25" t="str">
        <f>IF(OR($P1087="", NOT($U1087="")), "", IF(COUNTIF($P$11:$P1087, $P1087)&gt;1, "", "X"))</f>
        <v/>
      </c>
      <c r="X1087" s="25" t="str">
        <f t="shared" si="183"/>
        <v/>
      </c>
      <c r="Z1087" s="25" t="str">
        <f t="shared" si="184"/>
        <v/>
      </c>
      <c r="AB1087" s="25" t="str">
        <f>IF($B1087="", "", IF(AND($B1087&gt;='Client Report'!$BA$3, $B1087&lt;='Client Report'!$BA$4), "X", ""))</f>
        <v/>
      </c>
      <c r="AC1087" s="25" t="str">
        <f>IF($O1087="", "", IF('Client Report'!$AG$3="", "X", IF(Expenses!$C1087='Client Report'!$AG$3, "X", "")))</f>
        <v/>
      </c>
      <c r="AD1087" s="66" t="str">
        <f t="shared" si="185"/>
        <v/>
      </c>
      <c r="AE1087" s="25" t="str">
        <f>IF($AD1087="", "", COUNTIF($AD$11:$AD$2510, "&lt;"&amp;$AD1087)+1+COUNTIF($AD$11:$AD1087, $AD1087)-1)</f>
        <v/>
      </c>
      <c r="AF1087" s="25" t="str">
        <f t="shared" si="186"/>
        <v/>
      </c>
    </row>
    <row r="1088" spans="1:32" x14ac:dyDescent="0.25">
      <c r="A1088" s="21"/>
      <c r="B1088" s="80"/>
      <c r="C1088" s="81"/>
      <c r="D1088" s="82"/>
      <c r="E1088" s="83"/>
      <c r="F1088" s="83"/>
      <c r="G1088" s="84"/>
      <c r="H1088" s="85"/>
      <c r="I1088" s="21"/>
      <c r="J1088" s="39" t="str">
        <f t="shared" si="176"/>
        <v/>
      </c>
      <c r="K1088" s="21"/>
      <c r="O1088" s="25" t="str">
        <f t="shared" si="177"/>
        <v/>
      </c>
      <c r="P1088" s="25" t="str">
        <f t="shared" si="178"/>
        <v/>
      </c>
      <c r="Q1088" s="25" t="str">
        <f t="shared" si="179"/>
        <v/>
      </c>
      <c r="R1088" s="25" t="str">
        <f>IF(COUNTIF($Q$11:$Q1088, $Q1088)&gt;1, "", $Q1088)</f>
        <v/>
      </c>
      <c r="S1088" s="58" t="str">
        <f t="shared" si="180"/>
        <v/>
      </c>
      <c r="T1088" s="61" t="str">
        <f t="shared" si="181"/>
        <v/>
      </c>
      <c r="U1088" s="58" t="str">
        <f t="shared" si="182"/>
        <v/>
      </c>
      <c r="W1088" s="25" t="str">
        <f>IF(OR($P1088="", NOT($U1088="")), "", IF(COUNTIF($P$11:$P1088, $P1088)&gt;1, "", "X"))</f>
        <v/>
      </c>
      <c r="X1088" s="25" t="str">
        <f t="shared" si="183"/>
        <v/>
      </c>
      <c r="Z1088" s="25" t="str">
        <f t="shared" si="184"/>
        <v/>
      </c>
      <c r="AB1088" s="25" t="str">
        <f>IF($B1088="", "", IF(AND($B1088&gt;='Client Report'!$BA$3, $B1088&lt;='Client Report'!$BA$4), "X", ""))</f>
        <v/>
      </c>
      <c r="AC1088" s="25" t="str">
        <f>IF($O1088="", "", IF('Client Report'!$AG$3="", "X", IF(Expenses!$C1088='Client Report'!$AG$3, "X", "")))</f>
        <v/>
      </c>
      <c r="AD1088" s="66" t="str">
        <f t="shared" si="185"/>
        <v/>
      </c>
      <c r="AE1088" s="25" t="str">
        <f>IF($AD1088="", "", COUNTIF($AD$11:$AD$2510, "&lt;"&amp;$AD1088)+1+COUNTIF($AD$11:$AD1088, $AD1088)-1)</f>
        <v/>
      </c>
      <c r="AF1088" s="25" t="str">
        <f t="shared" si="186"/>
        <v/>
      </c>
    </row>
    <row r="1089" spans="1:32" x14ac:dyDescent="0.25">
      <c r="A1089" s="21"/>
      <c r="B1089" s="80"/>
      <c r="C1089" s="81"/>
      <c r="D1089" s="82"/>
      <c r="E1089" s="83"/>
      <c r="F1089" s="83"/>
      <c r="G1089" s="84"/>
      <c r="H1089" s="85"/>
      <c r="I1089" s="21"/>
      <c r="J1089" s="39" t="str">
        <f t="shared" si="176"/>
        <v/>
      </c>
      <c r="K1089" s="21"/>
      <c r="O1089" s="25" t="str">
        <f t="shared" si="177"/>
        <v/>
      </c>
      <c r="P1089" s="25" t="str">
        <f t="shared" si="178"/>
        <v/>
      </c>
      <c r="Q1089" s="25" t="str">
        <f t="shared" si="179"/>
        <v/>
      </c>
      <c r="R1089" s="25" t="str">
        <f>IF(COUNTIF($Q$11:$Q1089, $Q1089)&gt;1, "", $Q1089)</f>
        <v/>
      </c>
      <c r="S1089" s="58" t="str">
        <f t="shared" si="180"/>
        <v/>
      </c>
      <c r="T1089" s="61" t="str">
        <f t="shared" si="181"/>
        <v/>
      </c>
      <c r="U1089" s="58" t="str">
        <f t="shared" si="182"/>
        <v/>
      </c>
      <c r="W1089" s="25" t="str">
        <f>IF(OR($P1089="", NOT($U1089="")), "", IF(COUNTIF($P$11:$P1089, $P1089)&gt;1, "", "X"))</f>
        <v/>
      </c>
      <c r="X1089" s="25" t="str">
        <f t="shared" si="183"/>
        <v/>
      </c>
      <c r="Z1089" s="25" t="str">
        <f t="shared" si="184"/>
        <v/>
      </c>
      <c r="AB1089" s="25" t="str">
        <f>IF($B1089="", "", IF(AND($B1089&gt;='Client Report'!$BA$3, $B1089&lt;='Client Report'!$BA$4), "X", ""))</f>
        <v/>
      </c>
      <c r="AC1089" s="25" t="str">
        <f>IF($O1089="", "", IF('Client Report'!$AG$3="", "X", IF(Expenses!$C1089='Client Report'!$AG$3, "X", "")))</f>
        <v/>
      </c>
      <c r="AD1089" s="66" t="str">
        <f t="shared" si="185"/>
        <v/>
      </c>
      <c r="AE1089" s="25" t="str">
        <f>IF($AD1089="", "", COUNTIF($AD$11:$AD$2510, "&lt;"&amp;$AD1089)+1+COUNTIF($AD$11:$AD1089, $AD1089)-1)</f>
        <v/>
      </c>
      <c r="AF1089" s="25" t="str">
        <f t="shared" si="186"/>
        <v/>
      </c>
    </row>
    <row r="1090" spans="1:32" x14ac:dyDescent="0.25">
      <c r="A1090" s="21"/>
      <c r="B1090" s="80"/>
      <c r="C1090" s="81"/>
      <c r="D1090" s="82"/>
      <c r="E1090" s="83"/>
      <c r="F1090" s="83"/>
      <c r="G1090" s="84"/>
      <c r="H1090" s="85"/>
      <c r="I1090" s="21"/>
      <c r="J1090" s="39" t="str">
        <f t="shared" si="176"/>
        <v/>
      </c>
      <c r="K1090" s="21"/>
      <c r="O1090" s="25" t="str">
        <f t="shared" si="177"/>
        <v/>
      </c>
      <c r="P1090" s="25" t="str">
        <f t="shared" si="178"/>
        <v/>
      </c>
      <c r="Q1090" s="25" t="str">
        <f t="shared" si="179"/>
        <v/>
      </c>
      <c r="R1090" s="25" t="str">
        <f>IF(COUNTIF($Q$11:$Q1090, $Q1090)&gt;1, "", $Q1090)</f>
        <v/>
      </c>
      <c r="S1090" s="58" t="str">
        <f t="shared" si="180"/>
        <v/>
      </c>
      <c r="T1090" s="61" t="str">
        <f t="shared" si="181"/>
        <v/>
      </c>
      <c r="U1090" s="58" t="str">
        <f t="shared" si="182"/>
        <v/>
      </c>
      <c r="W1090" s="25" t="str">
        <f>IF(OR($P1090="", NOT($U1090="")), "", IF(COUNTIF($P$11:$P1090, $P1090)&gt;1, "", "X"))</f>
        <v/>
      </c>
      <c r="X1090" s="25" t="str">
        <f t="shared" si="183"/>
        <v/>
      </c>
      <c r="Z1090" s="25" t="str">
        <f t="shared" si="184"/>
        <v/>
      </c>
      <c r="AB1090" s="25" t="str">
        <f>IF($B1090="", "", IF(AND($B1090&gt;='Client Report'!$BA$3, $B1090&lt;='Client Report'!$BA$4), "X", ""))</f>
        <v/>
      </c>
      <c r="AC1090" s="25" t="str">
        <f>IF($O1090="", "", IF('Client Report'!$AG$3="", "X", IF(Expenses!$C1090='Client Report'!$AG$3, "X", "")))</f>
        <v/>
      </c>
      <c r="AD1090" s="66" t="str">
        <f t="shared" si="185"/>
        <v/>
      </c>
      <c r="AE1090" s="25" t="str">
        <f>IF($AD1090="", "", COUNTIF($AD$11:$AD$2510, "&lt;"&amp;$AD1090)+1+COUNTIF($AD$11:$AD1090, $AD1090)-1)</f>
        <v/>
      </c>
      <c r="AF1090" s="25" t="str">
        <f t="shared" si="186"/>
        <v/>
      </c>
    </row>
    <row r="1091" spans="1:32" x14ac:dyDescent="0.25">
      <c r="A1091" s="21"/>
      <c r="B1091" s="80"/>
      <c r="C1091" s="81"/>
      <c r="D1091" s="82"/>
      <c r="E1091" s="83"/>
      <c r="F1091" s="83"/>
      <c r="G1091" s="84"/>
      <c r="H1091" s="85"/>
      <c r="I1091" s="21"/>
      <c r="J1091" s="39" t="str">
        <f t="shared" si="176"/>
        <v/>
      </c>
      <c r="K1091" s="21"/>
      <c r="O1091" s="25" t="str">
        <f t="shared" si="177"/>
        <v/>
      </c>
      <c r="P1091" s="25" t="str">
        <f t="shared" si="178"/>
        <v/>
      </c>
      <c r="Q1091" s="25" t="str">
        <f t="shared" si="179"/>
        <v/>
      </c>
      <c r="R1091" s="25" t="str">
        <f>IF(COUNTIF($Q$11:$Q1091, $Q1091)&gt;1, "", $Q1091)</f>
        <v/>
      </c>
      <c r="S1091" s="58" t="str">
        <f t="shared" si="180"/>
        <v/>
      </c>
      <c r="T1091" s="61" t="str">
        <f t="shared" si="181"/>
        <v/>
      </c>
      <c r="U1091" s="58" t="str">
        <f t="shared" si="182"/>
        <v/>
      </c>
      <c r="W1091" s="25" t="str">
        <f>IF(OR($P1091="", NOT($U1091="")), "", IF(COUNTIF($P$11:$P1091, $P1091)&gt;1, "", "X"))</f>
        <v/>
      </c>
      <c r="X1091" s="25" t="str">
        <f t="shared" si="183"/>
        <v/>
      </c>
      <c r="Z1091" s="25" t="str">
        <f t="shared" si="184"/>
        <v/>
      </c>
      <c r="AB1091" s="25" t="str">
        <f>IF($B1091="", "", IF(AND($B1091&gt;='Client Report'!$BA$3, $B1091&lt;='Client Report'!$BA$4), "X", ""))</f>
        <v/>
      </c>
      <c r="AC1091" s="25" t="str">
        <f>IF($O1091="", "", IF('Client Report'!$AG$3="", "X", IF(Expenses!$C1091='Client Report'!$AG$3, "X", "")))</f>
        <v/>
      </c>
      <c r="AD1091" s="66" t="str">
        <f t="shared" si="185"/>
        <v/>
      </c>
      <c r="AE1091" s="25" t="str">
        <f>IF($AD1091="", "", COUNTIF($AD$11:$AD$2510, "&lt;"&amp;$AD1091)+1+COUNTIF($AD$11:$AD1091, $AD1091)-1)</f>
        <v/>
      </c>
      <c r="AF1091" s="25" t="str">
        <f t="shared" si="186"/>
        <v/>
      </c>
    </row>
    <row r="1092" spans="1:32" x14ac:dyDescent="0.25">
      <c r="A1092" s="21"/>
      <c r="B1092" s="80"/>
      <c r="C1092" s="81"/>
      <c r="D1092" s="82"/>
      <c r="E1092" s="83"/>
      <c r="F1092" s="83"/>
      <c r="G1092" s="84"/>
      <c r="H1092" s="85"/>
      <c r="I1092" s="21"/>
      <c r="J1092" s="39" t="str">
        <f t="shared" si="176"/>
        <v/>
      </c>
      <c r="K1092" s="21"/>
      <c r="O1092" s="25" t="str">
        <f t="shared" si="177"/>
        <v/>
      </c>
      <c r="P1092" s="25" t="str">
        <f t="shared" si="178"/>
        <v/>
      </c>
      <c r="Q1092" s="25" t="str">
        <f t="shared" si="179"/>
        <v/>
      </c>
      <c r="R1092" s="25" t="str">
        <f>IF(COUNTIF($Q$11:$Q1092, $Q1092)&gt;1, "", $Q1092)</f>
        <v/>
      </c>
      <c r="S1092" s="58" t="str">
        <f t="shared" si="180"/>
        <v/>
      </c>
      <c r="T1092" s="61" t="str">
        <f t="shared" si="181"/>
        <v/>
      </c>
      <c r="U1092" s="58" t="str">
        <f t="shared" si="182"/>
        <v/>
      </c>
      <c r="W1092" s="25" t="str">
        <f>IF(OR($P1092="", NOT($U1092="")), "", IF(COUNTIF($P$11:$P1092, $P1092)&gt;1, "", "X"))</f>
        <v/>
      </c>
      <c r="X1092" s="25" t="str">
        <f t="shared" si="183"/>
        <v/>
      </c>
      <c r="Z1092" s="25" t="str">
        <f t="shared" si="184"/>
        <v/>
      </c>
      <c r="AB1092" s="25" t="str">
        <f>IF($B1092="", "", IF(AND($B1092&gt;='Client Report'!$BA$3, $B1092&lt;='Client Report'!$BA$4), "X", ""))</f>
        <v/>
      </c>
      <c r="AC1092" s="25" t="str">
        <f>IF($O1092="", "", IF('Client Report'!$AG$3="", "X", IF(Expenses!$C1092='Client Report'!$AG$3, "X", "")))</f>
        <v/>
      </c>
      <c r="AD1092" s="66" t="str">
        <f t="shared" si="185"/>
        <v/>
      </c>
      <c r="AE1092" s="25" t="str">
        <f>IF($AD1092="", "", COUNTIF($AD$11:$AD$2510, "&lt;"&amp;$AD1092)+1+COUNTIF($AD$11:$AD1092, $AD1092)-1)</f>
        <v/>
      </c>
      <c r="AF1092" s="25" t="str">
        <f t="shared" si="186"/>
        <v/>
      </c>
    </row>
    <row r="1093" spans="1:32" x14ac:dyDescent="0.25">
      <c r="A1093" s="21"/>
      <c r="B1093" s="80"/>
      <c r="C1093" s="81"/>
      <c r="D1093" s="82"/>
      <c r="E1093" s="83"/>
      <c r="F1093" s="83"/>
      <c r="G1093" s="84"/>
      <c r="H1093" s="85"/>
      <c r="I1093" s="21"/>
      <c r="J1093" s="39" t="str">
        <f t="shared" si="176"/>
        <v/>
      </c>
      <c r="K1093" s="21"/>
      <c r="O1093" s="25" t="str">
        <f t="shared" si="177"/>
        <v/>
      </c>
      <c r="P1093" s="25" t="str">
        <f t="shared" si="178"/>
        <v/>
      </c>
      <c r="Q1093" s="25" t="str">
        <f t="shared" si="179"/>
        <v/>
      </c>
      <c r="R1093" s="25" t="str">
        <f>IF(COUNTIF($Q$11:$Q1093, $Q1093)&gt;1, "", $Q1093)</f>
        <v/>
      </c>
      <c r="S1093" s="58" t="str">
        <f t="shared" si="180"/>
        <v/>
      </c>
      <c r="T1093" s="61" t="str">
        <f t="shared" si="181"/>
        <v/>
      </c>
      <c r="U1093" s="58" t="str">
        <f t="shared" si="182"/>
        <v/>
      </c>
      <c r="W1093" s="25" t="str">
        <f>IF(OR($P1093="", NOT($U1093="")), "", IF(COUNTIF($P$11:$P1093, $P1093)&gt;1, "", "X"))</f>
        <v/>
      </c>
      <c r="X1093" s="25" t="str">
        <f t="shared" si="183"/>
        <v/>
      </c>
      <c r="Z1093" s="25" t="str">
        <f t="shared" si="184"/>
        <v/>
      </c>
      <c r="AB1093" s="25" t="str">
        <f>IF($B1093="", "", IF(AND($B1093&gt;='Client Report'!$BA$3, $B1093&lt;='Client Report'!$BA$4), "X", ""))</f>
        <v/>
      </c>
      <c r="AC1093" s="25" t="str">
        <f>IF($O1093="", "", IF('Client Report'!$AG$3="", "X", IF(Expenses!$C1093='Client Report'!$AG$3, "X", "")))</f>
        <v/>
      </c>
      <c r="AD1093" s="66" t="str">
        <f t="shared" si="185"/>
        <v/>
      </c>
      <c r="AE1093" s="25" t="str">
        <f>IF($AD1093="", "", COUNTIF($AD$11:$AD$2510, "&lt;"&amp;$AD1093)+1+COUNTIF($AD$11:$AD1093, $AD1093)-1)</f>
        <v/>
      </c>
      <c r="AF1093" s="25" t="str">
        <f t="shared" si="186"/>
        <v/>
      </c>
    </row>
    <row r="1094" spans="1:32" x14ac:dyDescent="0.25">
      <c r="A1094" s="21"/>
      <c r="B1094" s="80"/>
      <c r="C1094" s="81"/>
      <c r="D1094" s="82"/>
      <c r="E1094" s="83"/>
      <c r="F1094" s="83"/>
      <c r="G1094" s="84"/>
      <c r="H1094" s="85"/>
      <c r="I1094" s="21"/>
      <c r="J1094" s="39" t="str">
        <f t="shared" si="176"/>
        <v/>
      </c>
      <c r="K1094" s="21"/>
      <c r="O1094" s="25" t="str">
        <f t="shared" si="177"/>
        <v/>
      </c>
      <c r="P1094" s="25" t="str">
        <f t="shared" si="178"/>
        <v/>
      </c>
      <c r="Q1094" s="25" t="str">
        <f t="shared" si="179"/>
        <v/>
      </c>
      <c r="R1094" s="25" t="str">
        <f>IF(COUNTIF($Q$11:$Q1094, $Q1094)&gt;1, "", $Q1094)</f>
        <v/>
      </c>
      <c r="S1094" s="58" t="str">
        <f t="shared" si="180"/>
        <v/>
      </c>
      <c r="T1094" s="61" t="str">
        <f t="shared" si="181"/>
        <v/>
      </c>
      <c r="U1094" s="58" t="str">
        <f t="shared" si="182"/>
        <v/>
      </c>
      <c r="W1094" s="25" t="str">
        <f>IF(OR($P1094="", NOT($U1094="")), "", IF(COUNTIF($P$11:$P1094, $P1094)&gt;1, "", "X"))</f>
        <v/>
      </c>
      <c r="X1094" s="25" t="str">
        <f t="shared" si="183"/>
        <v/>
      </c>
      <c r="Z1094" s="25" t="str">
        <f t="shared" si="184"/>
        <v/>
      </c>
      <c r="AB1094" s="25" t="str">
        <f>IF($B1094="", "", IF(AND($B1094&gt;='Client Report'!$BA$3, $B1094&lt;='Client Report'!$BA$4), "X", ""))</f>
        <v/>
      </c>
      <c r="AC1094" s="25" t="str">
        <f>IF($O1094="", "", IF('Client Report'!$AG$3="", "X", IF(Expenses!$C1094='Client Report'!$AG$3, "X", "")))</f>
        <v/>
      </c>
      <c r="AD1094" s="66" t="str">
        <f t="shared" si="185"/>
        <v/>
      </c>
      <c r="AE1094" s="25" t="str">
        <f>IF($AD1094="", "", COUNTIF($AD$11:$AD$2510, "&lt;"&amp;$AD1094)+1+COUNTIF($AD$11:$AD1094, $AD1094)-1)</f>
        <v/>
      </c>
      <c r="AF1094" s="25" t="str">
        <f t="shared" si="186"/>
        <v/>
      </c>
    </row>
    <row r="1095" spans="1:32" x14ac:dyDescent="0.25">
      <c r="A1095" s="21"/>
      <c r="B1095" s="80"/>
      <c r="C1095" s="81"/>
      <c r="D1095" s="82"/>
      <c r="E1095" s="83"/>
      <c r="F1095" s="83"/>
      <c r="G1095" s="84"/>
      <c r="H1095" s="85"/>
      <c r="I1095" s="21"/>
      <c r="J1095" s="39" t="str">
        <f t="shared" si="176"/>
        <v/>
      </c>
      <c r="K1095" s="21"/>
      <c r="O1095" s="25" t="str">
        <f t="shared" si="177"/>
        <v/>
      </c>
      <c r="P1095" s="25" t="str">
        <f t="shared" si="178"/>
        <v/>
      </c>
      <c r="Q1095" s="25" t="str">
        <f t="shared" si="179"/>
        <v/>
      </c>
      <c r="R1095" s="25" t="str">
        <f>IF(COUNTIF($Q$11:$Q1095, $Q1095)&gt;1, "", $Q1095)</f>
        <v/>
      </c>
      <c r="S1095" s="58" t="str">
        <f t="shared" si="180"/>
        <v/>
      </c>
      <c r="T1095" s="61" t="str">
        <f t="shared" si="181"/>
        <v/>
      </c>
      <c r="U1095" s="58" t="str">
        <f t="shared" si="182"/>
        <v/>
      </c>
      <c r="W1095" s="25" t="str">
        <f>IF(OR($P1095="", NOT($U1095="")), "", IF(COUNTIF($P$11:$P1095, $P1095)&gt;1, "", "X"))</f>
        <v/>
      </c>
      <c r="X1095" s="25" t="str">
        <f t="shared" si="183"/>
        <v/>
      </c>
      <c r="Z1095" s="25" t="str">
        <f t="shared" si="184"/>
        <v/>
      </c>
      <c r="AB1095" s="25" t="str">
        <f>IF($B1095="", "", IF(AND($B1095&gt;='Client Report'!$BA$3, $B1095&lt;='Client Report'!$BA$4), "X", ""))</f>
        <v/>
      </c>
      <c r="AC1095" s="25" t="str">
        <f>IF($O1095="", "", IF('Client Report'!$AG$3="", "X", IF(Expenses!$C1095='Client Report'!$AG$3, "X", "")))</f>
        <v/>
      </c>
      <c r="AD1095" s="66" t="str">
        <f t="shared" si="185"/>
        <v/>
      </c>
      <c r="AE1095" s="25" t="str">
        <f>IF($AD1095="", "", COUNTIF($AD$11:$AD$2510, "&lt;"&amp;$AD1095)+1+COUNTIF($AD$11:$AD1095, $AD1095)-1)</f>
        <v/>
      </c>
      <c r="AF1095" s="25" t="str">
        <f t="shared" si="186"/>
        <v/>
      </c>
    </row>
    <row r="1096" spans="1:32" x14ac:dyDescent="0.25">
      <c r="A1096" s="21"/>
      <c r="B1096" s="80"/>
      <c r="C1096" s="81"/>
      <c r="D1096" s="82"/>
      <c r="E1096" s="83"/>
      <c r="F1096" s="83"/>
      <c r="G1096" s="84"/>
      <c r="H1096" s="85"/>
      <c r="I1096" s="21"/>
      <c r="J1096" s="39" t="str">
        <f t="shared" si="176"/>
        <v/>
      </c>
      <c r="K1096" s="21"/>
      <c r="O1096" s="25" t="str">
        <f t="shared" si="177"/>
        <v/>
      </c>
      <c r="P1096" s="25" t="str">
        <f t="shared" si="178"/>
        <v/>
      </c>
      <c r="Q1096" s="25" t="str">
        <f t="shared" si="179"/>
        <v/>
      </c>
      <c r="R1096" s="25" t="str">
        <f>IF(COUNTIF($Q$11:$Q1096, $Q1096)&gt;1, "", $Q1096)</f>
        <v/>
      </c>
      <c r="S1096" s="58" t="str">
        <f t="shared" si="180"/>
        <v/>
      </c>
      <c r="T1096" s="61" t="str">
        <f t="shared" si="181"/>
        <v/>
      </c>
      <c r="U1096" s="58" t="str">
        <f t="shared" si="182"/>
        <v/>
      </c>
      <c r="W1096" s="25" t="str">
        <f>IF(OR($P1096="", NOT($U1096="")), "", IF(COUNTIF($P$11:$P1096, $P1096)&gt;1, "", "X"))</f>
        <v/>
      </c>
      <c r="X1096" s="25" t="str">
        <f t="shared" si="183"/>
        <v/>
      </c>
      <c r="Z1096" s="25" t="str">
        <f t="shared" si="184"/>
        <v/>
      </c>
      <c r="AB1096" s="25" t="str">
        <f>IF($B1096="", "", IF(AND($B1096&gt;='Client Report'!$BA$3, $B1096&lt;='Client Report'!$BA$4), "X", ""))</f>
        <v/>
      </c>
      <c r="AC1096" s="25" t="str">
        <f>IF($O1096="", "", IF('Client Report'!$AG$3="", "X", IF(Expenses!$C1096='Client Report'!$AG$3, "X", "")))</f>
        <v/>
      </c>
      <c r="AD1096" s="66" t="str">
        <f t="shared" si="185"/>
        <v/>
      </c>
      <c r="AE1096" s="25" t="str">
        <f>IF($AD1096="", "", COUNTIF($AD$11:$AD$2510, "&lt;"&amp;$AD1096)+1+COUNTIF($AD$11:$AD1096, $AD1096)-1)</f>
        <v/>
      </c>
      <c r="AF1096" s="25" t="str">
        <f t="shared" si="186"/>
        <v/>
      </c>
    </row>
    <row r="1097" spans="1:32" x14ac:dyDescent="0.25">
      <c r="A1097" s="21"/>
      <c r="B1097" s="80"/>
      <c r="C1097" s="81"/>
      <c r="D1097" s="82"/>
      <c r="E1097" s="83"/>
      <c r="F1097" s="83"/>
      <c r="G1097" s="84"/>
      <c r="H1097" s="85"/>
      <c r="I1097" s="21"/>
      <c r="J1097" s="39" t="str">
        <f t="shared" si="176"/>
        <v/>
      </c>
      <c r="K1097" s="21"/>
      <c r="O1097" s="25" t="str">
        <f t="shared" si="177"/>
        <v/>
      </c>
      <c r="P1097" s="25" t="str">
        <f t="shared" si="178"/>
        <v/>
      </c>
      <c r="Q1097" s="25" t="str">
        <f t="shared" si="179"/>
        <v/>
      </c>
      <c r="R1097" s="25" t="str">
        <f>IF(COUNTIF($Q$11:$Q1097, $Q1097)&gt;1, "", $Q1097)</f>
        <v/>
      </c>
      <c r="S1097" s="58" t="str">
        <f t="shared" si="180"/>
        <v/>
      </c>
      <c r="T1097" s="61" t="str">
        <f t="shared" si="181"/>
        <v/>
      </c>
      <c r="U1097" s="58" t="str">
        <f t="shared" si="182"/>
        <v/>
      </c>
      <c r="W1097" s="25" t="str">
        <f>IF(OR($P1097="", NOT($U1097="")), "", IF(COUNTIF($P$11:$P1097, $P1097)&gt;1, "", "X"))</f>
        <v/>
      </c>
      <c r="X1097" s="25" t="str">
        <f t="shared" si="183"/>
        <v/>
      </c>
      <c r="Z1097" s="25" t="str">
        <f t="shared" si="184"/>
        <v/>
      </c>
      <c r="AB1097" s="25" t="str">
        <f>IF($B1097="", "", IF(AND($B1097&gt;='Client Report'!$BA$3, $B1097&lt;='Client Report'!$BA$4), "X", ""))</f>
        <v/>
      </c>
      <c r="AC1097" s="25" t="str">
        <f>IF($O1097="", "", IF('Client Report'!$AG$3="", "X", IF(Expenses!$C1097='Client Report'!$AG$3, "X", "")))</f>
        <v/>
      </c>
      <c r="AD1097" s="66" t="str">
        <f t="shared" si="185"/>
        <v/>
      </c>
      <c r="AE1097" s="25" t="str">
        <f>IF($AD1097="", "", COUNTIF($AD$11:$AD$2510, "&lt;"&amp;$AD1097)+1+COUNTIF($AD$11:$AD1097, $AD1097)-1)</f>
        <v/>
      </c>
      <c r="AF1097" s="25" t="str">
        <f t="shared" si="186"/>
        <v/>
      </c>
    </row>
    <row r="1098" spans="1:32" x14ac:dyDescent="0.25">
      <c r="A1098" s="21"/>
      <c r="B1098" s="80"/>
      <c r="C1098" s="81"/>
      <c r="D1098" s="82"/>
      <c r="E1098" s="83"/>
      <c r="F1098" s="83"/>
      <c r="G1098" s="84"/>
      <c r="H1098" s="85"/>
      <c r="I1098" s="21"/>
      <c r="J1098" s="39" t="str">
        <f t="shared" si="176"/>
        <v/>
      </c>
      <c r="K1098" s="21"/>
      <c r="O1098" s="25" t="str">
        <f t="shared" si="177"/>
        <v/>
      </c>
      <c r="P1098" s="25" t="str">
        <f t="shared" si="178"/>
        <v/>
      </c>
      <c r="Q1098" s="25" t="str">
        <f t="shared" si="179"/>
        <v/>
      </c>
      <c r="R1098" s="25" t="str">
        <f>IF(COUNTIF($Q$11:$Q1098, $Q1098)&gt;1, "", $Q1098)</f>
        <v/>
      </c>
      <c r="S1098" s="58" t="str">
        <f t="shared" si="180"/>
        <v/>
      </c>
      <c r="T1098" s="61" t="str">
        <f t="shared" si="181"/>
        <v/>
      </c>
      <c r="U1098" s="58" t="str">
        <f t="shared" si="182"/>
        <v/>
      </c>
      <c r="W1098" s="25" t="str">
        <f>IF(OR($P1098="", NOT($U1098="")), "", IF(COUNTIF($P$11:$P1098, $P1098)&gt;1, "", "X"))</f>
        <v/>
      </c>
      <c r="X1098" s="25" t="str">
        <f t="shared" si="183"/>
        <v/>
      </c>
      <c r="Z1098" s="25" t="str">
        <f t="shared" si="184"/>
        <v/>
      </c>
      <c r="AB1098" s="25" t="str">
        <f>IF($B1098="", "", IF(AND($B1098&gt;='Client Report'!$BA$3, $B1098&lt;='Client Report'!$BA$4), "X", ""))</f>
        <v/>
      </c>
      <c r="AC1098" s="25" t="str">
        <f>IF($O1098="", "", IF('Client Report'!$AG$3="", "X", IF(Expenses!$C1098='Client Report'!$AG$3, "X", "")))</f>
        <v/>
      </c>
      <c r="AD1098" s="66" t="str">
        <f t="shared" si="185"/>
        <v/>
      </c>
      <c r="AE1098" s="25" t="str">
        <f>IF($AD1098="", "", COUNTIF($AD$11:$AD$2510, "&lt;"&amp;$AD1098)+1+COUNTIF($AD$11:$AD1098, $AD1098)-1)</f>
        <v/>
      </c>
      <c r="AF1098" s="25" t="str">
        <f t="shared" si="186"/>
        <v/>
      </c>
    </row>
    <row r="1099" spans="1:32" x14ac:dyDescent="0.25">
      <c r="A1099" s="21"/>
      <c r="B1099" s="80"/>
      <c r="C1099" s="81"/>
      <c r="D1099" s="82"/>
      <c r="E1099" s="83"/>
      <c r="F1099" s="83"/>
      <c r="G1099" s="84"/>
      <c r="H1099" s="85"/>
      <c r="I1099" s="21"/>
      <c r="J1099" s="39" t="str">
        <f t="shared" si="176"/>
        <v/>
      </c>
      <c r="K1099" s="21"/>
      <c r="O1099" s="25" t="str">
        <f t="shared" si="177"/>
        <v/>
      </c>
      <c r="P1099" s="25" t="str">
        <f t="shared" si="178"/>
        <v/>
      </c>
      <c r="Q1099" s="25" t="str">
        <f t="shared" si="179"/>
        <v/>
      </c>
      <c r="R1099" s="25" t="str">
        <f>IF(COUNTIF($Q$11:$Q1099, $Q1099)&gt;1, "", $Q1099)</f>
        <v/>
      </c>
      <c r="S1099" s="58" t="str">
        <f t="shared" si="180"/>
        <v/>
      </c>
      <c r="T1099" s="61" t="str">
        <f t="shared" si="181"/>
        <v/>
      </c>
      <c r="U1099" s="58" t="str">
        <f t="shared" si="182"/>
        <v/>
      </c>
      <c r="W1099" s="25" t="str">
        <f>IF(OR($P1099="", NOT($U1099="")), "", IF(COUNTIF($P$11:$P1099, $P1099)&gt;1, "", "X"))</f>
        <v/>
      </c>
      <c r="X1099" s="25" t="str">
        <f t="shared" si="183"/>
        <v/>
      </c>
      <c r="Z1099" s="25" t="str">
        <f t="shared" si="184"/>
        <v/>
      </c>
      <c r="AB1099" s="25" t="str">
        <f>IF($B1099="", "", IF(AND($B1099&gt;='Client Report'!$BA$3, $B1099&lt;='Client Report'!$BA$4), "X", ""))</f>
        <v/>
      </c>
      <c r="AC1099" s="25" t="str">
        <f>IF($O1099="", "", IF('Client Report'!$AG$3="", "X", IF(Expenses!$C1099='Client Report'!$AG$3, "X", "")))</f>
        <v/>
      </c>
      <c r="AD1099" s="66" t="str">
        <f t="shared" si="185"/>
        <v/>
      </c>
      <c r="AE1099" s="25" t="str">
        <f>IF($AD1099="", "", COUNTIF($AD$11:$AD$2510, "&lt;"&amp;$AD1099)+1+COUNTIF($AD$11:$AD1099, $AD1099)-1)</f>
        <v/>
      </c>
      <c r="AF1099" s="25" t="str">
        <f t="shared" si="186"/>
        <v/>
      </c>
    </row>
    <row r="1100" spans="1:32" x14ac:dyDescent="0.25">
      <c r="A1100" s="21"/>
      <c r="B1100" s="80"/>
      <c r="C1100" s="81"/>
      <c r="D1100" s="82"/>
      <c r="E1100" s="83"/>
      <c r="F1100" s="83"/>
      <c r="G1100" s="84"/>
      <c r="H1100" s="85"/>
      <c r="I1100" s="21"/>
      <c r="J1100" s="39" t="str">
        <f t="shared" ref="J1100:J1163" si="187">IFERROR(IF($G1100="", "", IF($F1100="", $G1100, ROUND($G1100*$U1100, 2))), "")</f>
        <v/>
      </c>
      <c r="K1100" s="21"/>
      <c r="O1100" s="25" t="str">
        <f t="shared" ref="O1100:O1163" si="188">IF(COUNTIF($B1100:$H1100, "")&lt;7, "X", "")</f>
        <v/>
      </c>
      <c r="P1100" s="25" t="str">
        <f t="shared" ref="P1100:P1163" si="189">IF(AND(NOT($B1100=""), NOT($F1100="")), _xlfn.CONCAT($B1100, " - ", $F1100), "")</f>
        <v/>
      </c>
      <c r="Q1100" s="25" t="str">
        <f t="shared" ref="Q1100:Q1163" si="190">IF(AND(NOT($B1100=""), NOT($F1100=""), NOT($H1100="")), _xlfn.CONCAT($B1100, " - ", $F1100), "")</f>
        <v/>
      </c>
      <c r="R1100" s="25" t="str">
        <f>IF(COUNTIF($Q$11:$Q1100, $Q1100)&gt;1, "", $Q1100)</f>
        <v/>
      </c>
      <c r="S1100" s="58" t="str">
        <f t="shared" ref="S1100:S1163" si="191">IF($R1100="", "", $H1100)</f>
        <v/>
      </c>
      <c r="T1100" s="61" t="str">
        <f t="shared" ref="T1100:T1163" si="192">IF(P1100="", "", IFERROR(INDEX($S$11:$S$2510, MATCH($P1100, $R$11:$R$2510, 0)), ""))</f>
        <v/>
      </c>
      <c r="U1100" s="58" t="str">
        <f t="shared" ref="U1100:U1163" si="193">IF($P1100="", "", IF($H1100="", $T1100, $H1100))</f>
        <v/>
      </c>
      <c r="W1100" s="25" t="str">
        <f>IF(OR($P1100="", NOT($U1100="")), "", IF(COUNTIF($P$11:$P1100, $P1100)&gt;1, "", "X"))</f>
        <v/>
      </c>
      <c r="X1100" s="25" t="str">
        <f t="shared" ref="X1100:X1163" si="194">IF(T1100=U1100, "", "X")</f>
        <v/>
      </c>
      <c r="Z1100" s="25" t="str">
        <f t="shared" ref="Z1100:Z1163" si="195">IF(OR($B1100="", $C1100=""), "", _xlfn.CONCAT($C1100, " - ", TEXT($B1100, "mmm yyyy")))</f>
        <v/>
      </c>
      <c r="AB1100" s="25" t="str">
        <f>IF($B1100="", "", IF(AND($B1100&gt;='Client Report'!$BA$3, $B1100&lt;='Client Report'!$BA$4), "X", ""))</f>
        <v/>
      </c>
      <c r="AC1100" s="25" t="str">
        <f>IF($O1100="", "", IF('Client Report'!$AG$3="", "X", IF(Expenses!$C1100='Client Report'!$AG$3, "X", "")))</f>
        <v/>
      </c>
      <c r="AD1100" s="66" t="str">
        <f t="shared" ref="AD1100:AD1163" si="196">IF(OR($AB1100="", $AC1100=""), "", $B1100)</f>
        <v/>
      </c>
      <c r="AE1100" s="25" t="str">
        <f>IF($AD1100="", "", COUNTIF($AD$11:$AD$2510, "&lt;"&amp;$AD1100)+1+COUNTIF($AD$11:$AD1100, $AD1100)-1)</f>
        <v/>
      </c>
      <c r="AF1100" s="25" t="str">
        <f t="shared" ref="AF1100:AF1163" si="197">IF($AE1100="", "", "X")</f>
        <v/>
      </c>
    </row>
    <row r="1101" spans="1:32" x14ac:dyDescent="0.25">
      <c r="A1101" s="21"/>
      <c r="B1101" s="80"/>
      <c r="C1101" s="81"/>
      <c r="D1101" s="82"/>
      <c r="E1101" s="83"/>
      <c r="F1101" s="83"/>
      <c r="G1101" s="84"/>
      <c r="H1101" s="85"/>
      <c r="I1101" s="21"/>
      <c r="J1101" s="39" t="str">
        <f t="shared" si="187"/>
        <v/>
      </c>
      <c r="K1101" s="21"/>
      <c r="O1101" s="25" t="str">
        <f t="shared" si="188"/>
        <v/>
      </c>
      <c r="P1101" s="25" t="str">
        <f t="shared" si="189"/>
        <v/>
      </c>
      <c r="Q1101" s="25" t="str">
        <f t="shared" si="190"/>
        <v/>
      </c>
      <c r="R1101" s="25" t="str">
        <f>IF(COUNTIF($Q$11:$Q1101, $Q1101)&gt;1, "", $Q1101)</f>
        <v/>
      </c>
      <c r="S1101" s="58" t="str">
        <f t="shared" si="191"/>
        <v/>
      </c>
      <c r="T1101" s="61" t="str">
        <f t="shared" si="192"/>
        <v/>
      </c>
      <c r="U1101" s="58" t="str">
        <f t="shared" si="193"/>
        <v/>
      </c>
      <c r="W1101" s="25" t="str">
        <f>IF(OR($P1101="", NOT($U1101="")), "", IF(COUNTIF($P$11:$P1101, $P1101)&gt;1, "", "X"))</f>
        <v/>
      </c>
      <c r="X1101" s="25" t="str">
        <f t="shared" si="194"/>
        <v/>
      </c>
      <c r="Z1101" s="25" t="str">
        <f t="shared" si="195"/>
        <v/>
      </c>
      <c r="AB1101" s="25" t="str">
        <f>IF($B1101="", "", IF(AND($B1101&gt;='Client Report'!$BA$3, $B1101&lt;='Client Report'!$BA$4), "X", ""))</f>
        <v/>
      </c>
      <c r="AC1101" s="25" t="str">
        <f>IF($O1101="", "", IF('Client Report'!$AG$3="", "X", IF(Expenses!$C1101='Client Report'!$AG$3, "X", "")))</f>
        <v/>
      </c>
      <c r="AD1101" s="66" t="str">
        <f t="shared" si="196"/>
        <v/>
      </c>
      <c r="AE1101" s="25" t="str">
        <f>IF($AD1101="", "", COUNTIF($AD$11:$AD$2510, "&lt;"&amp;$AD1101)+1+COUNTIF($AD$11:$AD1101, $AD1101)-1)</f>
        <v/>
      </c>
      <c r="AF1101" s="25" t="str">
        <f t="shared" si="197"/>
        <v/>
      </c>
    </row>
    <row r="1102" spans="1:32" x14ac:dyDescent="0.25">
      <c r="A1102" s="21"/>
      <c r="B1102" s="80"/>
      <c r="C1102" s="81"/>
      <c r="D1102" s="82"/>
      <c r="E1102" s="83"/>
      <c r="F1102" s="83"/>
      <c r="G1102" s="84"/>
      <c r="H1102" s="85"/>
      <c r="I1102" s="21"/>
      <c r="J1102" s="39" t="str">
        <f t="shared" si="187"/>
        <v/>
      </c>
      <c r="K1102" s="21"/>
      <c r="O1102" s="25" t="str">
        <f t="shared" si="188"/>
        <v/>
      </c>
      <c r="P1102" s="25" t="str">
        <f t="shared" si="189"/>
        <v/>
      </c>
      <c r="Q1102" s="25" t="str">
        <f t="shared" si="190"/>
        <v/>
      </c>
      <c r="R1102" s="25" t="str">
        <f>IF(COUNTIF($Q$11:$Q1102, $Q1102)&gt;1, "", $Q1102)</f>
        <v/>
      </c>
      <c r="S1102" s="58" t="str">
        <f t="shared" si="191"/>
        <v/>
      </c>
      <c r="T1102" s="61" t="str">
        <f t="shared" si="192"/>
        <v/>
      </c>
      <c r="U1102" s="58" t="str">
        <f t="shared" si="193"/>
        <v/>
      </c>
      <c r="W1102" s="25" t="str">
        <f>IF(OR($P1102="", NOT($U1102="")), "", IF(COUNTIF($P$11:$P1102, $P1102)&gt;1, "", "X"))</f>
        <v/>
      </c>
      <c r="X1102" s="25" t="str">
        <f t="shared" si="194"/>
        <v/>
      </c>
      <c r="Z1102" s="25" t="str">
        <f t="shared" si="195"/>
        <v/>
      </c>
      <c r="AB1102" s="25" t="str">
        <f>IF($B1102="", "", IF(AND($B1102&gt;='Client Report'!$BA$3, $B1102&lt;='Client Report'!$BA$4), "X", ""))</f>
        <v/>
      </c>
      <c r="AC1102" s="25" t="str">
        <f>IF($O1102="", "", IF('Client Report'!$AG$3="", "X", IF(Expenses!$C1102='Client Report'!$AG$3, "X", "")))</f>
        <v/>
      </c>
      <c r="AD1102" s="66" t="str">
        <f t="shared" si="196"/>
        <v/>
      </c>
      <c r="AE1102" s="25" t="str">
        <f>IF($AD1102="", "", COUNTIF($AD$11:$AD$2510, "&lt;"&amp;$AD1102)+1+COUNTIF($AD$11:$AD1102, $AD1102)-1)</f>
        <v/>
      </c>
      <c r="AF1102" s="25" t="str">
        <f t="shared" si="197"/>
        <v/>
      </c>
    </row>
    <row r="1103" spans="1:32" x14ac:dyDescent="0.25">
      <c r="A1103" s="21"/>
      <c r="B1103" s="80"/>
      <c r="C1103" s="81"/>
      <c r="D1103" s="82"/>
      <c r="E1103" s="83"/>
      <c r="F1103" s="83"/>
      <c r="G1103" s="84"/>
      <c r="H1103" s="85"/>
      <c r="I1103" s="21"/>
      <c r="J1103" s="39" t="str">
        <f t="shared" si="187"/>
        <v/>
      </c>
      <c r="K1103" s="21"/>
      <c r="O1103" s="25" t="str">
        <f t="shared" si="188"/>
        <v/>
      </c>
      <c r="P1103" s="25" t="str">
        <f t="shared" si="189"/>
        <v/>
      </c>
      <c r="Q1103" s="25" t="str">
        <f t="shared" si="190"/>
        <v/>
      </c>
      <c r="R1103" s="25" t="str">
        <f>IF(COUNTIF($Q$11:$Q1103, $Q1103)&gt;1, "", $Q1103)</f>
        <v/>
      </c>
      <c r="S1103" s="58" t="str">
        <f t="shared" si="191"/>
        <v/>
      </c>
      <c r="T1103" s="61" t="str">
        <f t="shared" si="192"/>
        <v/>
      </c>
      <c r="U1103" s="58" t="str">
        <f t="shared" si="193"/>
        <v/>
      </c>
      <c r="W1103" s="25" t="str">
        <f>IF(OR($P1103="", NOT($U1103="")), "", IF(COUNTIF($P$11:$P1103, $P1103)&gt;1, "", "X"))</f>
        <v/>
      </c>
      <c r="X1103" s="25" t="str">
        <f t="shared" si="194"/>
        <v/>
      </c>
      <c r="Z1103" s="25" t="str">
        <f t="shared" si="195"/>
        <v/>
      </c>
      <c r="AB1103" s="25" t="str">
        <f>IF($B1103="", "", IF(AND($B1103&gt;='Client Report'!$BA$3, $B1103&lt;='Client Report'!$BA$4), "X", ""))</f>
        <v/>
      </c>
      <c r="AC1103" s="25" t="str">
        <f>IF($O1103="", "", IF('Client Report'!$AG$3="", "X", IF(Expenses!$C1103='Client Report'!$AG$3, "X", "")))</f>
        <v/>
      </c>
      <c r="AD1103" s="66" t="str">
        <f t="shared" si="196"/>
        <v/>
      </c>
      <c r="AE1103" s="25" t="str">
        <f>IF($AD1103="", "", COUNTIF($AD$11:$AD$2510, "&lt;"&amp;$AD1103)+1+COUNTIF($AD$11:$AD1103, $AD1103)-1)</f>
        <v/>
      </c>
      <c r="AF1103" s="25" t="str">
        <f t="shared" si="197"/>
        <v/>
      </c>
    </row>
    <row r="1104" spans="1:32" x14ac:dyDescent="0.25">
      <c r="A1104" s="21"/>
      <c r="B1104" s="80"/>
      <c r="C1104" s="81"/>
      <c r="D1104" s="82"/>
      <c r="E1104" s="83"/>
      <c r="F1104" s="83"/>
      <c r="G1104" s="84"/>
      <c r="H1104" s="85"/>
      <c r="I1104" s="21"/>
      <c r="J1104" s="39" t="str">
        <f t="shared" si="187"/>
        <v/>
      </c>
      <c r="K1104" s="21"/>
      <c r="O1104" s="25" t="str">
        <f t="shared" si="188"/>
        <v/>
      </c>
      <c r="P1104" s="25" t="str">
        <f t="shared" si="189"/>
        <v/>
      </c>
      <c r="Q1104" s="25" t="str">
        <f t="shared" si="190"/>
        <v/>
      </c>
      <c r="R1104" s="25" t="str">
        <f>IF(COUNTIF($Q$11:$Q1104, $Q1104)&gt;1, "", $Q1104)</f>
        <v/>
      </c>
      <c r="S1104" s="58" t="str">
        <f t="shared" si="191"/>
        <v/>
      </c>
      <c r="T1104" s="61" t="str">
        <f t="shared" si="192"/>
        <v/>
      </c>
      <c r="U1104" s="58" t="str">
        <f t="shared" si="193"/>
        <v/>
      </c>
      <c r="W1104" s="25" t="str">
        <f>IF(OR($P1104="", NOT($U1104="")), "", IF(COUNTIF($P$11:$P1104, $P1104)&gt;1, "", "X"))</f>
        <v/>
      </c>
      <c r="X1104" s="25" t="str">
        <f t="shared" si="194"/>
        <v/>
      </c>
      <c r="Z1104" s="25" t="str">
        <f t="shared" si="195"/>
        <v/>
      </c>
      <c r="AB1104" s="25" t="str">
        <f>IF($B1104="", "", IF(AND($B1104&gt;='Client Report'!$BA$3, $B1104&lt;='Client Report'!$BA$4), "X", ""))</f>
        <v/>
      </c>
      <c r="AC1104" s="25" t="str">
        <f>IF($O1104="", "", IF('Client Report'!$AG$3="", "X", IF(Expenses!$C1104='Client Report'!$AG$3, "X", "")))</f>
        <v/>
      </c>
      <c r="AD1104" s="66" t="str">
        <f t="shared" si="196"/>
        <v/>
      </c>
      <c r="AE1104" s="25" t="str">
        <f>IF($AD1104="", "", COUNTIF($AD$11:$AD$2510, "&lt;"&amp;$AD1104)+1+COUNTIF($AD$11:$AD1104, $AD1104)-1)</f>
        <v/>
      </c>
      <c r="AF1104" s="25" t="str">
        <f t="shared" si="197"/>
        <v/>
      </c>
    </row>
    <row r="1105" spans="1:32" x14ac:dyDescent="0.25">
      <c r="A1105" s="21"/>
      <c r="B1105" s="80"/>
      <c r="C1105" s="81"/>
      <c r="D1105" s="82"/>
      <c r="E1105" s="83"/>
      <c r="F1105" s="83"/>
      <c r="G1105" s="84"/>
      <c r="H1105" s="85"/>
      <c r="I1105" s="21"/>
      <c r="J1105" s="39" t="str">
        <f t="shared" si="187"/>
        <v/>
      </c>
      <c r="K1105" s="21"/>
      <c r="O1105" s="25" t="str">
        <f t="shared" si="188"/>
        <v/>
      </c>
      <c r="P1105" s="25" t="str">
        <f t="shared" si="189"/>
        <v/>
      </c>
      <c r="Q1105" s="25" t="str">
        <f t="shared" si="190"/>
        <v/>
      </c>
      <c r="R1105" s="25" t="str">
        <f>IF(COUNTIF($Q$11:$Q1105, $Q1105)&gt;1, "", $Q1105)</f>
        <v/>
      </c>
      <c r="S1105" s="58" t="str">
        <f t="shared" si="191"/>
        <v/>
      </c>
      <c r="T1105" s="61" t="str">
        <f t="shared" si="192"/>
        <v/>
      </c>
      <c r="U1105" s="58" t="str">
        <f t="shared" si="193"/>
        <v/>
      </c>
      <c r="W1105" s="25" t="str">
        <f>IF(OR($P1105="", NOT($U1105="")), "", IF(COUNTIF($P$11:$P1105, $P1105)&gt;1, "", "X"))</f>
        <v/>
      </c>
      <c r="X1105" s="25" t="str">
        <f t="shared" si="194"/>
        <v/>
      </c>
      <c r="Z1105" s="25" t="str">
        <f t="shared" si="195"/>
        <v/>
      </c>
      <c r="AB1105" s="25" t="str">
        <f>IF($B1105="", "", IF(AND($B1105&gt;='Client Report'!$BA$3, $B1105&lt;='Client Report'!$BA$4), "X", ""))</f>
        <v/>
      </c>
      <c r="AC1105" s="25" t="str">
        <f>IF($O1105="", "", IF('Client Report'!$AG$3="", "X", IF(Expenses!$C1105='Client Report'!$AG$3, "X", "")))</f>
        <v/>
      </c>
      <c r="AD1105" s="66" t="str">
        <f t="shared" si="196"/>
        <v/>
      </c>
      <c r="AE1105" s="25" t="str">
        <f>IF($AD1105="", "", COUNTIF($AD$11:$AD$2510, "&lt;"&amp;$AD1105)+1+COUNTIF($AD$11:$AD1105, $AD1105)-1)</f>
        <v/>
      </c>
      <c r="AF1105" s="25" t="str">
        <f t="shared" si="197"/>
        <v/>
      </c>
    </row>
    <row r="1106" spans="1:32" x14ac:dyDescent="0.25">
      <c r="A1106" s="21"/>
      <c r="B1106" s="80"/>
      <c r="C1106" s="81"/>
      <c r="D1106" s="82"/>
      <c r="E1106" s="83"/>
      <c r="F1106" s="83"/>
      <c r="G1106" s="84"/>
      <c r="H1106" s="85"/>
      <c r="I1106" s="21"/>
      <c r="J1106" s="39" t="str">
        <f t="shared" si="187"/>
        <v/>
      </c>
      <c r="K1106" s="21"/>
      <c r="O1106" s="25" t="str">
        <f t="shared" si="188"/>
        <v/>
      </c>
      <c r="P1106" s="25" t="str">
        <f t="shared" si="189"/>
        <v/>
      </c>
      <c r="Q1106" s="25" t="str">
        <f t="shared" si="190"/>
        <v/>
      </c>
      <c r="R1106" s="25" t="str">
        <f>IF(COUNTIF($Q$11:$Q1106, $Q1106)&gt;1, "", $Q1106)</f>
        <v/>
      </c>
      <c r="S1106" s="58" t="str">
        <f t="shared" si="191"/>
        <v/>
      </c>
      <c r="T1106" s="61" t="str">
        <f t="shared" si="192"/>
        <v/>
      </c>
      <c r="U1106" s="58" t="str">
        <f t="shared" si="193"/>
        <v/>
      </c>
      <c r="W1106" s="25" t="str">
        <f>IF(OR($P1106="", NOT($U1106="")), "", IF(COUNTIF($P$11:$P1106, $P1106)&gt;1, "", "X"))</f>
        <v/>
      </c>
      <c r="X1106" s="25" t="str">
        <f t="shared" si="194"/>
        <v/>
      </c>
      <c r="Z1106" s="25" t="str">
        <f t="shared" si="195"/>
        <v/>
      </c>
      <c r="AB1106" s="25" t="str">
        <f>IF($B1106="", "", IF(AND($B1106&gt;='Client Report'!$BA$3, $B1106&lt;='Client Report'!$BA$4), "X", ""))</f>
        <v/>
      </c>
      <c r="AC1106" s="25" t="str">
        <f>IF($O1106="", "", IF('Client Report'!$AG$3="", "X", IF(Expenses!$C1106='Client Report'!$AG$3, "X", "")))</f>
        <v/>
      </c>
      <c r="AD1106" s="66" t="str">
        <f t="shared" si="196"/>
        <v/>
      </c>
      <c r="AE1106" s="25" t="str">
        <f>IF($AD1106="", "", COUNTIF($AD$11:$AD$2510, "&lt;"&amp;$AD1106)+1+COUNTIF($AD$11:$AD1106, $AD1106)-1)</f>
        <v/>
      </c>
      <c r="AF1106" s="25" t="str">
        <f t="shared" si="197"/>
        <v/>
      </c>
    </row>
    <row r="1107" spans="1:32" x14ac:dyDescent="0.25">
      <c r="A1107" s="21"/>
      <c r="B1107" s="80"/>
      <c r="C1107" s="81"/>
      <c r="D1107" s="82"/>
      <c r="E1107" s="83"/>
      <c r="F1107" s="83"/>
      <c r="G1107" s="84"/>
      <c r="H1107" s="85"/>
      <c r="I1107" s="21"/>
      <c r="J1107" s="39" t="str">
        <f t="shared" si="187"/>
        <v/>
      </c>
      <c r="K1107" s="21"/>
      <c r="O1107" s="25" t="str">
        <f t="shared" si="188"/>
        <v/>
      </c>
      <c r="P1107" s="25" t="str">
        <f t="shared" si="189"/>
        <v/>
      </c>
      <c r="Q1107" s="25" t="str">
        <f t="shared" si="190"/>
        <v/>
      </c>
      <c r="R1107" s="25" t="str">
        <f>IF(COUNTIF($Q$11:$Q1107, $Q1107)&gt;1, "", $Q1107)</f>
        <v/>
      </c>
      <c r="S1107" s="58" t="str">
        <f t="shared" si="191"/>
        <v/>
      </c>
      <c r="T1107" s="61" t="str">
        <f t="shared" si="192"/>
        <v/>
      </c>
      <c r="U1107" s="58" t="str">
        <f t="shared" si="193"/>
        <v/>
      </c>
      <c r="W1107" s="25" t="str">
        <f>IF(OR($P1107="", NOT($U1107="")), "", IF(COUNTIF($P$11:$P1107, $P1107)&gt;1, "", "X"))</f>
        <v/>
      </c>
      <c r="X1107" s="25" t="str">
        <f t="shared" si="194"/>
        <v/>
      </c>
      <c r="Z1107" s="25" t="str">
        <f t="shared" si="195"/>
        <v/>
      </c>
      <c r="AB1107" s="25" t="str">
        <f>IF($B1107="", "", IF(AND($B1107&gt;='Client Report'!$BA$3, $B1107&lt;='Client Report'!$BA$4), "X", ""))</f>
        <v/>
      </c>
      <c r="AC1107" s="25" t="str">
        <f>IF($O1107="", "", IF('Client Report'!$AG$3="", "X", IF(Expenses!$C1107='Client Report'!$AG$3, "X", "")))</f>
        <v/>
      </c>
      <c r="AD1107" s="66" t="str">
        <f t="shared" si="196"/>
        <v/>
      </c>
      <c r="AE1107" s="25" t="str">
        <f>IF($AD1107="", "", COUNTIF($AD$11:$AD$2510, "&lt;"&amp;$AD1107)+1+COUNTIF($AD$11:$AD1107, $AD1107)-1)</f>
        <v/>
      </c>
      <c r="AF1107" s="25" t="str">
        <f t="shared" si="197"/>
        <v/>
      </c>
    </row>
    <row r="1108" spans="1:32" x14ac:dyDescent="0.25">
      <c r="A1108" s="21"/>
      <c r="B1108" s="80"/>
      <c r="C1108" s="81"/>
      <c r="D1108" s="82"/>
      <c r="E1108" s="83"/>
      <c r="F1108" s="83"/>
      <c r="G1108" s="84"/>
      <c r="H1108" s="85"/>
      <c r="I1108" s="21"/>
      <c r="J1108" s="39" t="str">
        <f t="shared" si="187"/>
        <v/>
      </c>
      <c r="K1108" s="21"/>
      <c r="O1108" s="25" t="str">
        <f t="shared" si="188"/>
        <v/>
      </c>
      <c r="P1108" s="25" t="str">
        <f t="shared" si="189"/>
        <v/>
      </c>
      <c r="Q1108" s="25" t="str">
        <f t="shared" si="190"/>
        <v/>
      </c>
      <c r="R1108" s="25" t="str">
        <f>IF(COUNTIF($Q$11:$Q1108, $Q1108)&gt;1, "", $Q1108)</f>
        <v/>
      </c>
      <c r="S1108" s="58" t="str">
        <f t="shared" si="191"/>
        <v/>
      </c>
      <c r="T1108" s="61" t="str">
        <f t="shared" si="192"/>
        <v/>
      </c>
      <c r="U1108" s="58" t="str">
        <f t="shared" si="193"/>
        <v/>
      </c>
      <c r="W1108" s="25" t="str">
        <f>IF(OR($P1108="", NOT($U1108="")), "", IF(COUNTIF($P$11:$P1108, $P1108)&gt;1, "", "X"))</f>
        <v/>
      </c>
      <c r="X1108" s="25" t="str">
        <f t="shared" si="194"/>
        <v/>
      </c>
      <c r="Z1108" s="25" t="str">
        <f t="shared" si="195"/>
        <v/>
      </c>
      <c r="AB1108" s="25" t="str">
        <f>IF($B1108="", "", IF(AND($B1108&gt;='Client Report'!$BA$3, $B1108&lt;='Client Report'!$BA$4), "X", ""))</f>
        <v/>
      </c>
      <c r="AC1108" s="25" t="str">
        <f>IF($O1108="", "", IF('Client Report'!$AG$3="", "X", IF(Expenses!$C1108='Client Report'!$AG$3, "X", "")))</f>
        <v/>
      </c>
      <c r="AD1108" s="66" t="str">
        <f t="shared" si="196"/>
        <v/>
      </c>
      <c r="AE1108" s="25" t="str">
        <f>IF($AD1108="", "", COUNTIF($AD$11:$AD$2510, "&lt;"&amp;$AD1108)+1+COUNTIF($AD$11:$AD1108, $AD1108)-1)</f>
        <v/>
      </c>
      <c r="AF1108" s="25" t="str">
        <f t="shared" si="197"/>
        <v/>
      </c>
    </row>
    <row r="1109" spans="1:32" x14ac:dyDescent="0.25">
      <c r="A1109" s="21"/>
      <c r="B1109" s="80"/>
      <c r="C1109" s="81"/>
      <c r="D1109" s="82"/>
      <c r="E1109" s="83"/>
      <c r="F1109" s="83"/>
      <c r="G1109" s="84"/>
      <c r="H1109" s="85"/>
      <c r="I1109" s="21"/>
      <c r="J1109" s="39" t="str">
        <f t="shared" si="187"/>
        <v/>
      </c>
      <c r="K1109" s="21"/>
      <c r="O1109" s="25" t="str">
        <f t="shared" si="188"/>
        <v/>
      </c>
      <c r="P1109" s="25" t="str">
        <f t="shared" si="189"/>
        <v/>
      </c>
      <c r="Q1109" s="25" t="str">
        <f t="shared" si="190"/>
        <v/>
      </c>
      <c r="R1109" s="25" t="str">
        <f>IF(COUNTIF($Q$11:$Q1109, $Q1109)&gt;1, "", $Q1109)</f>
        <v/>
      </c>
      <c r="S1109" s="58" t="str">
        <f t="shared" si="191"/>
        <v/>
      </c>
      <c r="T1109" s="61" t="str">
        <f t="shared" si="192"/>
        <v/>
      </c>
      <c r="U1109" s="58" t="str">
        <f t="shared" si="193"/>
        <v/>
      </c>
      <c r="W1109" s="25" t="str">
        <f>IF(OR($P1109="", NOT($U1109="")), "", IF(COUNTIF($P$11:$P1109, $P1109)&gt;1, "", "X"))</f>
        <v/>
      </c>
      <c r="X1109" s="25" t="str">
        <f t="shared" si="194"/>
        <v/>
      </c>
      <c r="Z1109" s="25" t="str">
        <f t="shared" si="195"/>
        <v/>
      </c>
      <c r="AB1109" s="25" t="str">
        <f>IF($B1109="", "", IF(AND($B1109&gt;='Client Report'!$BA$3, $B1109&lt;='Client Report'!$BA$4), "X", ""))</f>
        <v/>
      </c>
      <c r="AC1109" s="25" t="str">
        <f>IF($O1109="", "", IF('Client Report'!$AG$3="", "X", IF(Expenses!$C1109='Client Report'!$AG$3, "X", "")))</f>
        <v/>
      </c>
      <c r="AD1109" s="66" t="str">
        <f t="shared" si="196"/>
        <v/>
      </c>
      <c r="AE1109" s="25" t="str">
        <f>IF($AD1109="", "", COUNTIF($AD$11:$AD$2510, "&lt;"&amp;$AD1109)+1+COUNTIF($AD$11:$AD1109, $AD1109)-1)</f>
        <v/>
      </c>
      <c r="AF1109" s="25" t="str">
        <f t="shared" si="197"/>
        <v/>
      </c>
    </row>
    <row r="1110" spans="1:32" x14ac:dyDescent="0.25">
      <c r="A1110" s="21"/>
      <c r="B1110" s="80"/>
      <c r="C1110" s="81"/>
      <c r="D1110" s="82"/>
      <c r="E1110" s="83"/>
      <c r="F1110" s="83"/>
      <c r="G1110" s="84"/>
      <c r="H1110" s="85"/>
      <c r="I1110" s="21"/>
      <c r="J1110" s="39" t="str">
        <f t="shared" si="187"/>
        <v/>
      </c>
      <c r="K1110" s="21"/>
      <c r="O1110" s="25" t="str">
        <f t="shared" si="188"/>
        <v/>
      </c>
      <c r="P1110" s="25" t="str">
        <f t="shared" si="189"/>
        <v/>
      </c>
      <c r="Q1110" s="25" t="str">
        <f t="shared" si="190"/>
        <v/>
      </c>
      <c r="R1110" s="25" t="str">
        <f>IF(COUNTIF($Q$11:$Q1110, $Q1110)&gt;1, "", $Q1110)</f>
        <v/>
      </c>
      <c r="S1110" s="58" t="str">
        <f t="shared" si="191"/>
        <v/>
      </c>
      <c r="T1110" s="61" t="str">
        <f t="shared" si="192"/>
        <v/>
      </c>
      <c r="U1110" s="58" t="str">
        <f t="shared" si="193"/>
        <v/>
      </c>
      <c r="W1110" s="25" t="str">
        <f>IF(OR($P1110="", NOT($U1110="")), "", IF(COUNTIF($P$11:$P1110, $P1110)&gt;1, "", "X"))</f>
        <v/>
      </c>
      <c r="X1110" s="25" t="str">
        <f t="shared" si="194"/>
        <v/>
      </c>
      <c r="Z1110" s="25" t="str">
        <f t="shared" si="195"/>
        <v/>
      </c>
      <c r="AB1110" s="25" t="str">
        <f>IF($B1110="", "", IF(AND($B1110&gt;='Client Report'!$BA$3, $B1110&lt;='Client Report'!$BA$4), "X", ""))</f>
        <v/>
      </c>
      <c r="AC1110" s="25" t="str">
        <f>IF($O1110="", "", IF('Client Report'!$AG$3="", "X", IF(Expenses!$C1110='Client Report'!$AG$3, "X", "")))</f>
        <v/>
      </c>
      <c r="AD1110" s="66" t="str">
        <f t="shared" si="196"/>
        <v/>
      </c>
      <c r="AE1110" s="25" t="str">
        <f>IF($AD1110="", "", COUNTIF($AD$11:$AD$2510, "&lt;"&amp;$AD1110)+1+COUNTIF($AD$11:$AD1110, $AD1110)-1)</f>
        <v/>
      </c>
      <c r="AF1110" s="25" t="str">
        <f t="shared" si="197"/>
        <v/>
      </c>
    </row>
    <row r="1111" spans="1:32" x14ac:dyDescent="0.25">
      <c r="A1111" s="21"/>
      <c r="B1111" s="80"/>
      <c r="C1111" s="81"/>
      <c r="D1111" s="82"/>
      <c r="E1111" s="83"/>
      <c r="F1111" s="83"/>
      <c r="G1111" s="84"/>
      <c r="H1111" s="85"/>
      <c r="I1111" s="21"/>
      <c r="J1111" s="39" t="str">
        <f t="shared" si="187"/>
        <v/>
      </c>
      <c r="K1111" s="21"/>
      <c r="O1111" s="25" t="str">
        <f t="shared" si="188"/>
        <v/>
      </c>
      <c r="P1111" s="25" t="str">
        <f t="shared" si="189"/>
        <v/>
      </c>
      <c r="Q1111" s="25" t="str">
        <f t="shared" si="190"/>
        <v/>
      </c>
      <c r="R1111" s="25" t="str">
        <f>IF(COUNTIF($Q$11:$Q1111, $Q1111)&gt;1, "", $Q1111)</f>
        <v/>
      </c>
      <c r="S1111" s="58" t="str">
        <f t="shared" si="191"/>
        <v/>
      </c>
      <c r="T1111" s="61" t="str">
        <f t="shared" si="192"/>
        <v/>
      </c>
      <c r="U1111" s="58" t="str">
        <f t="shared" si="193"/>
        <v/>
      </c>
      <c r="W1111" s="25" t="str">
        <f>IF(OR($P1111="", NOT($U1111="")), "", IF(COUNTIF($P$11:$P1111, $P1111)&gt;1, "", "X"))</f>
        <v/>
      </c>
      <c r="X1111" s="25" t="str">
        <f t="shared" si="194"/>
        <v/>
      </c>
      <c r="Z1111" s="25" t="str">
        <f t="shared" si="195"/>
        <v/>
      </c>
      <c r="AB1111" s="25" t="str">
        <f>IF($B1111="", "", IF(AND($B1111&gt;='Client Report'!$BA$3, $B1111&lt;='Client Report'!$BA$4), "X", ""))</f>
        <v/>
      </c>
      <c r="AC1111" s="25" t="str">
        <f>IF($O1111="", "", IF('Client Report'!$AG$3="", "X", IF(Expenses!$C1111='Client Report'!$AG$3, "X", "")))</f>
        <v/>
      </c>
      <c r="AD1111" s="66" t="str">
        <f t="shared" si="196"/>
        <v/>
      </c>
      <c r="AE1111" s="25" t="str">
        <f>IF($AD1111="", "", COUNTIF($AD$11:$AD$2510, "&lt;"&amp;$AD1111)+1+COUNTIF($AD$11:$AD1111, $AD1111)-1)</f>
        <v/>
      </c>
      <c r="AF1111" s="25" t="str">
        <f t="shared" si="197"/>
        <v/>
      </c>
    </row>
    <row r="1112" spans="1:32" x14ac:dyDescent="0.25">
      <c r="A1112" s="21"/>
      <c r="B1112" s="80"/>
      <c r="C1112" s="81"/>
      <c r="D1112" s="82"/>
      <c r="E1112" s="83"/>
      <c r="F1112" s="83"/>
      <c r="G1112" s="84"/>
      <c r="H1112" s="85"/>
      <c r="I1112" s="21"/>
      <c r="J1112" s="39" t="str">
        <f t="shared" si="187"/>
        <v/>
      </c>
      <c r="K1112" s="21"/>
      <c r="O1112" s="25" t="str">
        <f t="shared" si="188"/>
        <v/>
      </c>
      <c r="P1112" s="25" t="str">
        <f t="shared" si="189"/>
        <v/>
      </c>
      <c r="Q1112" s="25" t="str">
        <f t="shared" si="190"/>
        <v/>
      </c>
      <c r="R1112" s="25" t="str">
        <f>IF(COUNTIF($Q$11:$Q1112, $Q1112)&gt;1, "", $Q1112)</f>
        <v/>
      </c>
      <c r="S1112" s="58" t="str">
        <f t="shared" si="191"/>
        <v/>
      </c>
      <c r="T1112" s="61" t="str">
        <f t="shared" si="192"/>
        <v/>
      </c>
      <c r="U1112" s="58" t="str">
        <f t="shared" si="193"/>
        <v/>
      </c>
      <c r="W1112" s="25" t="str">
        <f>IF(OR($P1112="", NOT($U1112="")), "", IF(COUNTIF($P$11:$P1112, $P1112)&gt;1, "", "X"))</f>
        <v/>
      </c>
      <c r="X1112" s="25" t="str">
        <f t="shared" si="194"/>
        <v/>
      </c>
      <c r="Z1112" s="25" t="str">
        <f t="shared" si="195"/>
        <v/>
      </c>
      <c r="AB1112" s="25" t="str">
        <f>IF($B1112="", "", IF(AND($B1112&gt;='Client Report'!$BA$3, $B1112&lt;='Client Report'!$BA$4), "X", ""))</f>
        <v/>
      </c>
      <c r="AC1112" s="25" t="str">
        <f>IF($O1112="", "", IF('Client Report'!$AG$3="", "X", IF(Expenses!$C1112='Client Report'!$AG$3, "X", "")))</f>
        <v/>
      </c>
      <c r="AD1112" s="66" t="str">
        <f t="shared" si="196"/>
        <v/>
      </c>
      <c r="AE1112" s="25" t="str">
        <f>IF($AD1112="", "", COUNTIF($AD$11:$AD$2510, "&lt;"&amp;$AD1112)+1+COUNTIF($AD$11:$AD1112, $AD1112)-1)</f>
        <v/>
      </c>
      <c r="AF1112" s="25" t="str">
        <f t="shared" si="197"/>
        <v/>
      </c>
    </row>
    <row r="1113" spans="1:32" x14ac:dyDescent="0.25">
      <c r="A1113" s="21"/>
      <c r="B1113" s="80"/>
      <c r="C1113" s="81"/>
      <c r="D1113" s="82"/>
      <c r="E1113" s="83"/>
      <c r="F1113" s="83"/>
      <c r="G1113" s="84"/>
      <c r="H1113" s="85"/>
      <c r="I1113" s="21"/>
      <c r="J1113" s="39" t="str">
        <f t="shared" si="187"/>
        <v/>
      </c>
      <c r="K1113" s="21"/>
      <c r="O1113" s="25" t="str">
        <f t="shared" si="188"/>
        <v/>
      </c>
      <c r="P1113" s="25" t="str">
        <f t="shared" si="189"/>
        <v/>
      </c>
      <c r="Q1113" s="25" t="str">
        <f t="shared" si="190"/>
        <v/>
      </c>
      <c r="R1113" s="25" t="str">
        <f>IF(COUNTIF($Q$11:$Q1113, $Q1113)&gt;1, "", $Q1113)</f>
        <v/>
      </c>
      <c r="S1113" s="58" t="str">
        <f t="shared" si="191"/>
        <v/>
      </c>
      <c r="T1113" s="61" t="str">
        <f t="shared" si="192"/>
        <v/>
      </c>
      <c r="U1113" s="58" t="str">
        <f t="shared" si="193"/>
        <v/>
      </c>
      <c r="W1113" s="25" t="str">
        <f>IF(OR($P1113="", NOT($U1113="")), "", IF(COUNTIF($P$11:$P1113, $P1113)&gt;1, "", "X"))</f>
        <v/>
      </c>
      <c r="X1113" s="25" t="str">
        <f t="shared" si="194"/>
        <v/>
      </c>
      <c r="Z1113" s="25" t="str">
        <f t="shared" si="195"/>
        <v/>
      </c>
      <c r="AB1113" s="25" t="str">
        <f>IF($B1113="", "", IF(AND($B1113&gt;='Client Report'!$BA$3, $B1113&lt;='Client Report'!$BA$4), "X", ""))</f>
        <v/>
      </c>
      <c r="AC1113" s="25" t="str">
        <f>IF($O1113="", "", IF('Client Report'!$AG$3="", "X", IF(Expenses!$C1113='Client Report'!$AG$3, "X", "")))</f>
        <v/>
      </c>
      <c r="AD1113" s="66" t="str">
        <f t="shared" si="196"/>
        <v/>
      </c>
      <c r="AE1113" s="25" t="str">
        <f>IF($AD1113="", "", COUNTIF($AD$11:$AD$2510, "&lt;"&amp;$AD1113)+1+COUNTIF($AD$11:$AD1113, $AD1113)-1)</f>
        <v/>
      </c>
      <c r="AF1113" s="25" t="str">
        <f t="shared" si="197"/>
        <v/>
      </c>
    </row>
    <row r="1114" spans="1:32" x14ac:dyDescent="0.25">
      <c r="A1114" s="21"/>
      <c r="B1114" s="80"/>
      <c r="C1114" s="81"/>
      <c r="D1114" s="82"/>
      <c r="E1114" s="83"/>
      <c r="F1114" s="83"/>
      <c r="G1114" s="84"/>
      <c r="H1114" s="85"/>
      <c r="I1114" s="21"/>
      <c r="J1114" s="39" t="str">
        <f t="shared" si="187"/>
        <v/>
      </c>
      <c r="K1114" s="21"/>
      <c r="O1114" s="25" t="str">
        <f t="shared" si="188"/>
        <v/>
      </c>
      <c r="P1114" s="25" t="str">
        <f t="shared" si="189"/>
        <v/>
      </c>
      <c r="Q1114" s="25" t="str">
        <f t="shared" si="190"/>
        <v/>
      </c>
      <c r="R1114" s="25" t="str">
        <f>IF(COUNTIF($Q$11:$Q1114, $Q1114)&gt;1, "", $Q1114)</f>
        <v/>
      </c>
      <c r="S1114" s="58" t="str">
        <f t="shared" si="191"/>
        <v/>
      </c>
      <c r="T1114" s="61" t="str">
        <f t="shared" si="192"/>
        <v/>
      </c>
      <c r="U1114" s="58" t="str">
        <f t="shared" si="193"/>
        <v/>
      </c>
      <c r="W1114" s="25" t="str">
        <f>IF(OR($P1114="", NOT($U1114="")), "", IF(COUNTIF($P$11:$P1114, $P1114)&gt;1, "", "X"))</f>
        <v/>
      </c>
      <c r="X1114" s="25" t="str">
        <f t="shared" si="194"/>
        <v/>
      </c>
      <c r="Z1114" s="25" t="str">
        <f t="shared" si="195"/>
        <v/>
      </c>
      <c r="AB1114" s="25" t="str">
        <f>IF($B1114="", "", IF(AND($B1114&gt;='Client Report'!$BA$3, $B1114&lt;='Client Report'!$BA$4), "X", ""))</f>
        <v/>
      </c>
      <c r="AC1114" s="25" t="str">
        <f>IF($O1114="", "", IF('Client Report'!$AG$3="", "X", IF(Expenses!$C1114='Client Report'!$AG$3, "X", "")))</f>
        <v/>
      </c>
      <c r="AD1114" s="66" t="str">
        <f t="shared" si="196"/>
        <v/>
      </c>
      <c r="AE1114" s="25" t="str">
        <f>IF($AD1114="", "", COUNTIF($AD$11:$AD$2510, "&lt;"&amp;$AD1114)+1+COUNTIF($AD$11:$AD1114, $AD1114)-1)</f>
        <v/>
      </c>
      <c r="AF1114" s="25" t="str">
        <f t="shared" si="197"/>
        <v/>
      </c>
    </row>
    <row r="1115" spans="1:32" x14ac:dyDescent="0.25">
      <c r="A1115" s="21"/>
      <c r="B1115" s="80"/>
      <c r="C1115" s="81"/>
      <c r="D1115" s="82"/>
      <c r="E1115" s="83"/>
      <c r="F1115" s="83"/>
      <c r="G1115" s="84"/>
      <c r="H1115" s="85"/>
      <c r="I1115" s="21"/>
      <c r="J1115" s="39" t="str">
        <f t="shared" si="187"/>
        <v/>
      </c>
      <c r="K1115" s="21"/>
      <c r="O1115" s="25" t="str">
        <f t="shared" si="188"/>
        <v/>
      </c>
      <c r="P1115" s="25" t="str">
        <f t="shared" si="189"/>
        <v/>
      </c>
      <c r="Q1115" s="25" t="str">
        <f t="shared" si="190"/>
        <v/>
      </c>
      <c r="R1115" s="25" t="str">
        <f>IF(COUNTIF($Q$11:$Q1115, $Q1115)&gt;1, "", $Q1115)</f>
        <v/>
      </c>
      <c r="S1115" s="58" t="str">
        <f t="shared" si="191"/>
        <v/>
      </c>
      <c r="T1115" s="61" t="str">
        <f t="shared" si="192"/>
        <v/>
      </c>
      <c r="U1115" s="58" t="str">
        <f t="shared" si="193"/>
        <v/>
      </c>
      <c r="W1115" s="25" t="str">
        <f>IF(OR($P1115="", NOT($U1115="")), "", IF(COUNTIF($P$11:$P1115, $P1115)&gt;1, "", "X"))</f>
        <v/>
      </c>
      <c r="X1115" s="25" t="str">
        <f t="shared" si="194"/>
        <v/>
      </c>
      <c r="Z1115" s="25" t="str">
        <f t="shared" si="195"/>
        <v/>
      </c>
      <c r="AB1115" s="25" t="str">
        <f>IF($B1115="", "", IF(AND($B1115&gt;='Client Report'!$BA$3, $B1115&lt;='Client Report'!$BA$4), "X", ""))</f>
        <v/>
      </c>
      <c r="AC1115" s="25" t="str">
        <f>IF($O1115="", "", IF('Client Report'!$AG$3="", "X", IF(Expenses!$C1115='Client Report'!$AG$3, "X", "")))</f>
        <v/>
      </c>
      <c r="AD1115" s="66" t="str">
        <f t="shared" si="196"/>
        <v/>
      </c>
      <c r="AE1115" s="25" t="str">
        <f>IF($AD1115="", "", COUNTIF($AD$11:$AD$2510, "&lt;"&amp;$AD1115)+1+COUNTIF($AD$11:$AD1115, $AD1115)-1)</f>
        <v/>
      </c>
      <c r="AF1115" s="25" t="str">
        <f t="shared" si="197"/>
        <v/>
      </c>
    </row>
    <row r="1116" spans="1:32" x14ac:dyDescent="0.25">
      <c r="A1116" s="21"/>
      <c r="B1116" s="80"/>
      <c r="C1116" s="81"/>
      <c r="D1116" s="82"/>
      <c r="E1116" s="83"/>
      <c r="F1116" s="83"/>
      <c r="G1116" s="84"/>
      <c r="H1116" s="85"/>
      <c r="I1116" s="21"/>
      <c r="J1116" s="39" t="str">
        <f t="shared" si="187"/>
        <v/>
      </c>
      <c r="K1116" s="21"/>
      <c r="O1116" s="25" t="str">
        <f t="shared" si="188"/>
        <v/>
      </c>
      <c r="P1116" s="25" t="str">
        <f t="shared" si="189"/>
        <v/>
      </c>
      <c r="Q1116" s="25" t="str">
        <f t="shared" si="190"/>
        <v/>
      </c>
      <c r="R1116" s="25" t="str">
        <f>IF(COUNTIF($Q$11:$Q1116, $Q1116)&gt;1, "", $Q1116)</f>
        <v/>
      </c>
      <c r="S1116" s="58" t="str">
        <f t="shared" si="191"/>
        <v/>
      </c>
      <c r="T1116" s="61" t="str">
        <f t="shared" si="192"/>
        <v/>
      </c>
      <c r="U1116" s="58" t="str">
        <f t="shared" si="193"/>
        <v/>
      </c>
      <c r="W1116" s="25" t="str">
        <f>IF(OR($P1116="", NOT($U1116="")), "", IF(COUNTIF($P$11:$P1116, $P1116)&gt;1, "", "X"))</f>
        <v/>
      </c>
      <c r="X1116" s="25" t="str">
        <f t="shared" si="194"/>
        <v/>
      </c>
      <c r="Z1116" s="25" t="str">
        <f t="shared" si="195"/>
        <v/>
      </c>
      <c r="AB1116" s="25" t="str">
        <f>IF($B1116="", "", IF(AND($B1116&gt;='Client Report'!$BA$3, $B1116&lt;='Client Report'!$BA$4), "X", ""))</f>
        <v/>
      </c>
      <c r="AC1116" s="25" t="str">
        <f>IF($O1116="", "", IF('Client Report'!$AG$3="", "X", IF(Expenses!$C1116='Client Report'!$AG$3, "X", "")))</f>
        <v/>
      </c>
      <c r="AD1116" s="66" t="str">
        <f t="shared" si="196"/>
        <v/>
      </c>
      <c r="AE1116" s="25" t="str">
        <f>IF($AD1116="", "", COUNTIF($AD$11:$AD$2510, "&lt;"&amp;$AD1116)+1+COUNTIF($AD$11:$AD1116, $AD1116)-1)</f>
        <v/>
      </c>
      <c r="AF1116" s="25" t="str">
        <f t="shared" si="197"/>
        <v/>
      </c>
    </row>
    <row r="1117" spans="1:32" x14ac:dyDescent="0.25">
      <c r="A1117" s="21"/>
      <c r="B1117" s="80"/>
      <c r="C1117" s="81"/>
      <c r="D1117" s="82"/>
      <c r="E1117" s="83"/>
      <c r="F1117" s="83"/>
      <c r="G1117" s="84"/>
      <c r="H1117" s="85"/>
      <c r="I1117" s="21"/>
      <c r="J1117" s="39" t="str">
        <f t="shared" si="187"/>
        <v/>
      </c>
      <c r="K1117" s="21"/>
      <c r="O1117" s="25" t="str">
        <f t="shared" si="188"/>
        <v/>
      </c>
      <c r="P1117" s="25" t="str">
        <f t="shared" si="189"/>
        <v/>
      </c>
      <c r="Q1117" s="25" t="str">
        <f t="shared" si="190"/>
        <v/>
      </c>
      <c r="R1117" s="25" t="str">
        <f>IF(COUNTIF($Q$11:$Q1117, $Q1117)&gt;1, "", $Q1117)</f>
        <v/>
      </c>
      <c r="S1117" s="58" t="str">
        <f t="shared" si="191"/>
        <v/>
      </c>
      <c r="T1117" s="61" t="str">
        <f t="shared" si="192"/>
        <v/>
      </c>
      <c r="U1117" s="58" t="str">
        <f t="shared" si="193"/>
        <v/>
      </c>
      <c r="W1117" s="25" t="str">
        <f>IF(OR($P1117="", NOT($U1117="")), "", IF(COUNTIF($P$11:$P1117, $P1117)&gt;1, "", "X"))</f>
        <v/>
      </c>
      <c r="X1117" s="25" t="str">
        <f t="shared" si="194"/>
        <v/>
      </c>
      <c r="Z1117" s="25" t="str">
        <f t="shared" si="195"/>
        <v/>
      </c>
      <c r="AB1117" s="25" t="str">
        <f>IF($B1117="", "", IF(AND($B1117&gt;='Client Report'!$BA$3, $B1117&lt;='Client Report'!$BA$4), "X", ""))</f>
        <v/>
      </c>
      <c r="AC1117" s="25" t="str">
        <f>IF($O1117="", "", IF('Client Report'!$AG$3="", "X", IF(Expenses!$C1117='Client Report'!$AG$3, "X", "")))</f>
        <v/>
      </c>
      <c r="AD1117" s="66" t="str">
        <f t="shared" si="196"/>
        <v/>
      </c>
      <c r="AE1117" s="25" t="str">
        <f>IF($AD1117="", "", COUNTIF($AD$11:$AD$2510, "&lt;"&amp;$AD1117)+1+COUNTIF($AD$11:$AD1117, $AD1117)-1)</f>
        <v/>
      </c>
      <c r="AF1117" s="25" t="str">
        <f t="shared" si="197"/>
        <v/>
      </c>
    </row>
    <row r="1118" spans="1:32" x14ac:dyDescent="0.25">
      <c r="A1118" s="21"/>
      <c r="B1118" s="80"/>
      <c r="C1118" s="81"/>
      <c r="D1118" s="82"/>
      <c r="E1118" s="83"/>
      <c r="F1118" s="83"/>
      <c r="G1118" s="84"/>
      <c r="H1118" s="85"/>
      <c r="I1118" s="21"/>
      <c r="J1118" s="39" t="str">
        <f t="shared" si="187"/>
        <v/>
      </c>
      <c r="K1118" s="21"/>
      <c r="O1118" s="25" t="str">
        <f t="shared" si="188"/>
        <v/>
      </c>
      <c r="P1118" s="25" t="str">
        <f t="shared" si="189"/>
        <v/>
      </c>
      <c r="Q1118" s="25" t="str">
        <f t="shared" si="190"/>
        <v/>
      </c>
      <c r="R1118" s="25" t="str">
        <f>IF(COUNTIF($Q$11:$Q1118, $Q1118)&gt;1, "", $Q1118)</f>
        <v/>
      </c>
      <c r="S1118" s="58" t="str">
        <f t="shared" si="191"/>
        <v/>
      </c>
      <c r="T1118" s="61" t="str">
        <f t="shared" si="192"/>
        <v/>
      </c>
      <c r="U1118" s="58" t="str">
        <f t="shared" si="193"/>
        <v/>
      </c>
      <c r="W1118" s="25" t="str">
        <f>IF(OR($P1118="", NOT($U1118="")), "", IF(COUNTIF($P$11:$P1118, $P1118)&gt;1, "", "X"))</f>
        <v/>
      </c>
      <c r="X1118" s="25" t="str">
        <f t="shared" si="194"/>
        <v/>
      </c>
      <c r="Z1118" s="25" t="str">
        <f t="shared" si="195"/>
        <v/>
      </c>
      <c r="AB1118" s="25" t="str">
        <f>IF($B1118="", "", IF(AND($B1118&gt;='Client Report'!$BA$3, $B1118&lt;='Client Report'!$BA$4), "X", ""))</f>
        <v/>
      </c>
      <c r="AC1118" s="25" t="str">
        <f>IF($O1118="", "", IF('Client Report'!$AG$3="", "X", IF(Expenses!$C1118='Client Report'!$AG$3, "X", "")))</f>
        <v/>
      </c>
      <c r="AD1118" s="66" t="str">
        <f t="shared" si="196"/>
        <v/>
      </c>
      <c r="AE1118" s="25" t="str">
        <f>IF($AD1118="", "", COUNTIF($AD$11:$AD$2510, "&lt;"&amp;$AD1118)+1+COUNTIF($AD$11:$AD1118, $AD1118)-1)</f>
        <v/>
      </c>
      <c r="AF1118" s="25" t="str">
        <f t="shared" si="197"/>
        <v/>
      </c>
    </row>
    <row r="1119" spans="1:32" x14ac:dyDescent="0.25">
      <c r="A1119" s="21"/>
      <c r="B1119" s="80"/>
      <c r="C1119" s="81"/>
      <c r="D1119" s="82"/>
      <c r="E1119" s="83"/>
      <c r="F1119" s="83"/>
      <c r="G1119" s="84"/>
      <c r="H1119" s="85"/>
      <c r="I1119" s="21"/>
      <c r="J1119" s="39" t="str">
        <f t="shared" si="187"/>
        <v/>
      </c>
      <c r="K1119" s="21"/>
      <c r="O1119" s="25" t="str">
        <f t="shared" si="188"/>
        <v/>
      </c>
      <c r="P1119" s="25" t="str">
        <f t="shared" si="189"/>
        <v/>
      </c>
      <c r="Q1119" s="25" t="str">
        <f t="shared" si="190"/>
        <v/>
      </c>
      <c r="R1119" s="25" t="str">
        <f>IF(COUNTIF($Q$11:$Q1119, $Q1119)&gt;1, "", $Q1119)</f>
        <v/>
      </c>
      <c r="S1119" s="58" t="str">
        <f t="shared" si="191"/>
        <v/>
      </c>
      <c r="T1119" s="61" t="str">
        <f t="shared" si="192"/>
        <v/>
      </c>
      <c r="U1119" s="58" t="str">
        <f t="shared" si="193"/>
        <v/>
      </c>
      <c r="W1119" s="25" t="str">
        <f>IF(OR($P1119="", NOT($U1119="")), "", IF(COUNTIF($P$11:$P1119, $P1119)&gt;1, "", "X"))</f>
        <v/>
      </c>
      <c r="X1119" s="25" t="str">
        <f t="shared" si="194"/>
        <v/>
      </c>
      <c r="Z1119" s="25" t="str">
        <f t="shared" si="195"/>
        <v/>
      </c>
      <c r="AB1119" s="25" t="str">
        <f>IF($B1119="", "", IF(AND($B1119&gt;='Client Report'!$BA$3, $B1119&lt;='Client Report'!$BA$4), "X", ""))</f>
        <v/>
      </c>
      <c r="AC1119" s="25" t="str">
        <f>IF($O1119="", "", IF('Client Report'!$AG$3="", "X", IF(Expenses!$C1119='Client Report'!$AG$3, "X", "")))</f>
        <v/>
      </c>
      <c r="AD1119" s="66" t="str">
        <f t="shared" si="196"/>
        <v/>
      </c>
      <c r="AE1119" s="25" t="str">
        <f>IF($AD1119="", "", COUNTIF($AD$11:$AD$2510, "&lt;"&amp;$AD1119)+1+COUNTIF($AD$11:$AD1119, $AD1119)-1)</f>
        <v/>
      </c>
      <c r="AF1119" s="25" t="str">
        <f t="shared" si="197"/>
        <v/>
      </c>
    </row>
    <row r="1120" spans="1:32" x14ac:dyDescent="0.25">
      <c r="A1120" s="21"/>
      <c r="B1120" s="80"/>
      <c r="C1120" s="81"/>
      <c r="D1120" s="82"/>
      <c r="E1120" s="83"/>
      <c r="F1120" s="83"/>
      <c r="G1120" s="84"/>
      <c r="H1120" s="85"/>
      <c r="I1120" s="21"/>
      <c r="J1120" s="39" t="str">
        <f t="shared" si="187"/>
        <v/>
      </c>
      <c r="K1120" s="21"/>
      <c r="O1120" s="25" t="str">
        <f t="shared" si="188"/>
        <v/>
      </c>
      <c r="P1120" s="25" t="str">
        <f t="shared" si="189"/>
        <v/>
      </c>
      <c r="Q1120" s="25" t="str">
        <f t="shared" si="190"/>
        <v/>
      </c>
      <c r="R1120" s="25" t="str">
        <f>IF(COUNTIF($Q$11:$Q1120, $Q1120)&gt;1, "", $Q1120)</f>
        <v/>
      </c>
      <c r="S1120" s="58" t="str">
        <f t="shared" si="191"/>
        <v/>
      </c>
      <c r="T1120" s="61" t="str">
        <f t="shared" si="192"/>
        <v/>
      </c>
      <c r="U1120" s="58" t="str">
        <f t="shared" si="193"/>
        <v/>
      </c>
      <c r="W1120" s="25" t="str">
        <f>IF(OR($P1120="", NOT($U1120="")), "", IF(COUNTIF($P$11:$P1120, $P1120)&gt;1, "", "X"))</f>
        <v/>
      </c>
      <c r="X1120" s="25" t="str">
        <f t="shared" si="194"/>
        <v/>
      </c>
      <c r="Z1120" s="25" t="str">
        <f t="shared" si="195"/>
        <v/>
      </c>
      <c r="AB1120" s="25" t="str">
        <f>IF($B1120="", "", IF(AND($B1120&gt;='Client Report'!$BA$3, $B1120&lt;='Client Report'!$BA$4), "X", ""))</f>
        <v/>
      </c>
      <c r="AC1120" s="25" t="str">
        <f>IF($O1120="", "", IF('Client Report'!$AG$3="", "X", IF(Expenses!$C1120='Client Report'!$AG$3, "X", "")))</f>
        <v/>
      </c>
      <c r="AD1120" s="66" t="str">
        <f t="shared" si="196"/>
        <v/>
      </c>
      <c r="AE1120" s="25" t="str">
        <f>IF($AD1120="", "", COUNTIF($AD$11:$AD$2510, "&lt;"&amp;$AD1120)+1+COUNTIF($AD$11:$AD1120, $AD1120)-1)</f>
        <v/>
      </c>
      <c r="AF1120" s="25" t="str">
        <f t="shared" si="197"/>
        <v/>
      </c>
    </row>
    <row r="1121" spans="1:32" x14ac:dyDescent="0.25">
      <c r="A1121" s="21"/>
      <c r="B1121" s="80"/>
      <c r="C1121" s="81"/>
      <c r="D1121" s="82"/>
      <c r="E1121" s="83"/>
      <c r="F1121" s="83"/>
      <c r="G1121" s="84"/>
      <c r="H1121" s="85"/>
      <c r="I1121" s="21"/>
      <c r="J1121" s="39" t="str">
        <f t="shared" si="187"/>
        <v/>
      </c>
      <c r="K1121" s="21"/>
      <c r="O1121" s="25" t="str">
        <f t="shared" si="188"/>
        <v/>
      </c>
      <c r="P1121" s="25" t="str">
        <f t="shared" si="189"/>
        <v/>
      </c>
      <c r="Q1121" s="25" t="str">
        <f t="shared" si="190"/>
        <v/>
      </c>
      <c r="R1121" s="25" t="str">
        <f>IF(COUNTIF($Q$11:$Q1121, $Q1121)&gt;1, "", $Q1121)</f>
        <v/>
      </c>
      <c r="S1121" s="58" t="str">
        <f t="shared" si="191"/>
        <v/>
      </c>
      <c r="T1121" s="61" t="str">
        <f t="shared" si="192"/>
        <v/>
      </c>
      <c r="U1121" s="58" t="str">
        <f t="shared" si="193"/>
        <v/>
      </c>
      <c r="W1121" s="25" t="str">
        <f>IF(OR($P1121="", NOT($U1121="")), "", IF(COUNTIF($P$11:$P1121, $P1121)&gt;1, "", "X"))</f>
        <v/>
      </c>
      <c r="X1121" s="25" t="str">
        <f t="shared" si="194"/>
        <v/>
      </c>
      <c r="Z1121" s="25" t="str">
        <f t="shared" si="195"/>
        <v/>
      </c>
      <c r="AB1121" s="25" t="str">
        <f>IF($B1121="", "", IF(AND($B1121&gt;='Client Report'!$BA$3, $B1121&lt;='Client Report'!$BA$4), "X", ""))</f>
        <v/>
      </c>
      <c r="AC1121" s="25" t="str">
        <f>IF($O1121="", "", IF('Client Report'!$AG$3="", "X", IF(Expenses!$C1121='Client Report'!$AG$3, "X", "")))</f>
        <v/>
      </c>
      <c r="AD1121" s="66" t="str">
        <f t="shared" si="196"/>
        <v/>
      </c>
      <c r="AE1121" s="25" t="str">
        <f>IF($AD1121="", "", COUNTIF($AD$11:$AD$2510, "&lt;"&amp;$AD1121)+1+COUNTIF($AD$11:$AD1121, $AD1121)-1)</f>
        <v/>
      </c>
      <c r="AF1121" s="25" t="str">
        <f t="shared" si="197"/>
        <v/>
      </c>
    </row>
    <row r="1122" spans="1:32" x14ac:dyDescent="0.25">
      <c r="A1122" s="21"/>
      <c r="B1122" s="80"/>
      <c r="C1122" s="81"/>
      <c r="D1122" s="82"/>
      <c r="E1122" s="83"/>
      <c r="F1122" s="83"/>
      <c r="G1122" s="84"/>
      <c r="H1122" s="85"/>
      <c r="I1122" s="21"/>
      <c r="J1122" s="39" t="str">
        <f t="shared" si="187"/>
        <v/>
      </c>
      <c r="K1122" s="21"/>
      <c r="O1122" s="25" t="str">
        <f t="shared" si="188"/>
        <v/>
      </c>
      <c r="P1122" s="25" t="str">
        <f t="shared" si="189"/>
        <v/>
      </c>
      <c r="Q1122" s="25" t="str">
        <f t="shared" si="190"/>
        <v/>
      </c>
      <c r="R1122" s="25" t="str">
        <f>IF(COUNTIF($Q$11:$Q1122, $Q1122)&gt;1, "", $Q1122)</f>
        <v/>
      </c>
      <c r="S1122" s="58" t="str">
        <f t="shared" si="191"/>
        <v/>
      </c>
      <c r="T1122" s="61" t="str">
        <f t="shared" si="192"/>
        <v/>
      </c>
      <c r="U1122" s="58" t="str">
        <f t="shared" si="193"/>
        <v/>
      </c>
      <c r="W1122" s="25" t="str">
        <f>IF(OR($P1122="", NOT($U1122="")), "", IF(COUNTIF($P$11:$P1122, $P1122)&gt;1, "", "X"))</f>
        <v/>
      </c>
      <c r="X1122" s="25" t="str">
        <f t="shared" si="194"/>
        <v/>
      </c>
      <c r="Z1122" s="25" t="str">
        <f t="shared" si="195"/>
        <v/>
      </c>
      <c r="AB1122" s="25" t="str">
        <f>IF($B1122="", "", IF(AND($B1122&gt;='Client Report'!$BA$3, $B1122&lt;='Client Report'!$BA$4), "X", ""))</f>
        <v/>
      </c>
      <c r="AC1122" s="25" t="str">
        <f>IF($O1122="", "", IF('Client Report'!$AG$3="", "X", IF(Expenses!$C1122='Client Report'!$AG$3, "X", "")))</f>
        <v/>
      </c>
      <c r="AD1122" s="66" t="str">
        <f t="shared" si="196"/>
        <v/>
      </c>
      <c r="AE1122" s="25" t="str">
        <f>IF($AD1122="", "", COUNTIF($AD$11:$AD$2510, "&lt;"&amp;$AD1122)+1+COUNTIF($AD$11:$AD1122, $AD1122)-1)</f>
        <v/>
      </c>
      <c r="AF1122" s="25" t="str">
        <f t="shared" si="197"/>
        <v/>
      </c>
    </row>
    <row r="1123" spans="1:32" x14ac:dyDescent="0.25">
      <c r="A1123" s="21"/>
      <c r="B1123" s="80"/>
      <c r="C1123" s="81"/>
      <c r="D1123" s="82"/>
      <c r="E1123" s="83"/>
      <c r="F1123" s="83"/>
      <c r="G1123" s="84"/>
      <c r="H1123" s="85"/>
      <c r="I1123" s="21"/>
      <c r="J1123" s="39" t="str">
        <f t="shared" si="187"/>
        <v/>
      </c>
      <c r="K1123" s="21"/>
      <c r="O1123" s="25" t="str">
        <f t="shared" si="188"/>
        <v/>
      </c>
      <c r="P1123" s="25" t="str">
        <f t="shared" si="189"/>
        <v/>
      </c>
      <c r="Q1123" s="25" t="str">
        <f t="shared" si="190"/>
        <v/>
      </c>
      <c r="R1123" s="25" t="str">
        <f>IF(COUNTIF($Q$11:$Q1123, $Q1123)&gt;1, "", $Q1123)</f>
        <v/>
      </c>
      <c r="S1123" s="58" t="str">
        <f t="shared" si="191"/>
        <v/>
      </c>
      <c r="T1123" s="61" t="str">
        <f t="shared" si="192"/>
        <v/>
      </c>
      <c r="U1123" s="58" t="str">
        <f t="shared" si="193"/>
        <v/>
      </c>
      <c r="W1123" s="25" t="str">
        <f>IF(OR($P1123="", NOT($U1123="")), "", IF(COUNTIF($P$11:$P1123, $P1123)&gt;1, "", "X"))</f>
        <v/>
      </c>
      <c r="X1123" s="25" t="str">
        <f t="shared" si="194"/>
        <v/>
      </c>
      <c r="Z1123" s="25" t="str">
        <f t="shared" si="195"/>
        <v/>
      </c>
      <c r="AB1123" s="25" t="str">
        <f>IF($B1123="", "", IF(AND($B1123&gt;='Client Report'!$BA$3, $B1123&lt;='Client Report'!$BA$4), "X", ""))</f>
        <v/>
      </c>
      <c r="AC1123" s="25" t="str">
        <f>IF($O1123="", "", IF('Client Report'!$AG$3="", "X", IF(Expenses!$C1123='Client Report'!$AG$3, "X", "")))</f>
        <v/>
      </c>
      <c r="AD1123" s="66" t="str">
        <f t="shared" si="196"/>
        <v/>
      </c>
      <c r="AE1123" s="25" t="str">
        <f>IF($AD1123="", "", COUNTIF($AD$11:$AD$2510, "&lt;"&amp;$AD1123)+1+COUNTIF($AD$11:$AD1123, $AD1123)-1)</f>
        <v/>
      </c>
      <c r="AF1123" s="25" t="str">
        <f t="shared" si="197"/>
        <v/>
      </c>
    </row>
    <row r="1124" spans="1:32" x14ac:dyDescent="0.25">
      <c r="A1124" s="21"/>
      <c r="B1124" s="80"/>
      <c r="C1124" s="81"/>
      <c r="D1124" s="82"/>
      <c r="E1124" s="83"/>
      <c r="F1124" s="83"/>
      <c r="G1124" s="84"/>
      <c r="H1124" s="85"/>
      <c r="I1124" s="21"/>
      <c r="J1124" s="39" t="str">
        <f t="shared" si="187"/>
        <v/>
      </c>
      <c r="K1124" s="21"/>
      <c r="O1124" s="25" t="str">
        <f t="shared" si="188"/>
        <v/>
      </c>
      <c r="P1124" s="25" t="str">
        <f t="shared" si="189"/>
        <v/>
      </c>
      <c r="Q1124" s="25" t="str">
        <f t="shared" si="190"/>
        <v/>
      </c>
      <c r="R1124" s="25" t="str">
        <f>IF(COUNTIF($Q$11:$Q1124, $Q1124)&gt;1, "", $Q1124)</f>
        <v/>
      </c>
      <c r="S1124" s="58" t="str">
        <f t="shared" si="191"/>
        <v/>
      </c>
      <c r="T1124" s="61" t="str">
        <f t="shared" si="192"/>
        <v/>
      </c>
      <c r="U1124" s="58" t="str">
        <f t="shared" si="193"/>
        <v/>
      </c>
      <c r="W1124" s="25" t="str">
        <f>IF(OR($P1124="", NOT($U1124="")), "", IF(COUNTIF($P$11:$P1124, $P1124)&gt;1, "", "X"))</f>
        <v/>
      </c>
      <c r="X1124" s="25" t="str">
        <f t="shared" si="194"/>
        <v/>
      </c>
      <c r="Z1124" s="25" t="str">
        <f t="shared" si="195"/>
        <v/>
      </c>
      <c r="AB1124" s="25" t="str">
        <f>IF($B1124="", "", IF(AND($B1124&gt;='Client Report'!$BA$3, $B1124&lt;='Client Report'!$BA$4), "X", ""))</f>
        <v/>
      </c>
      <c r="AC1124" s="25" t="str">
        <f>IF($O1124="", "", IF('Client Report'!$AG$3="", "X", IF(Expenses!$C1124='Client Report'!$AG$3, "X", "")))</f>
        <v/>
      </c>
      <c r="AD1124" s="66" t="str">
        <f t="shared" si="196"/>
        <v/>
      </c>
      <c r="AE1124" s="25" t="str">
        <f>IF($AD1124="", "", COUNTIF($AD$11:$AD$2510, "&lt;"&amp;$AD1124)+1+COUNTIF($AD$11:$AD1124, $AD1124)-1)</f>
        <v/>
      </c>
      <c r="AF1124" s="25" t="str">
        <f t="shared" si="197"/>
        <v/>
      </c>
    </row>
    <row r="1125" spans="1:32" x14ac:dyDescent="0.25">
      <c r="A1125" s="21"/>
      <c r="B1125" s="80"/>
      <c r="C1125" s="81"/>
      <c r="D1125" s="82"/>
      <c r="E1125" s="83"/>
      <c r="F1125" s="83"/>
      <c r="G1125" s="84"/>
      <c r="H1125" s="85"/>
      <c r="I1125" s="21"/>
      <c r="J1125" s="39" t="str">
        <f t="shared" si="187"/>
        <v/>
      </c>
      <c r="K1125" s="21"/>
      <c r="O1125" s="25" t="str">
        <f t="shared" si="188"/>
        <v/>
      </c>
      <c r="P1125" s="25" t="str">
        <f t="shared" si="189"/>
        <v/>
      </c>
      <c r="Q1125" s="25" t="str">
        <f t="shared" si="190"/>
        <v/>
      </c>
      <c r="R1125" s="25" t="str">
        <f>IF(COUNTIF($Q$11:$Q1125, $Q1125)&gt;1, "", $Q1125)</f>
        <v/>
      </c>
      <c r="S1125" s="58" t="str">
        <f t="shared" si="191"/>
        <v/>
      </c>
      <c r="T1125" s="61" t="str">
        <f t="shared" si="192"/>
        <v/>
      </c>
      <c r="U1125" s="58" t="str">
        <f t="shared" si="193"/>
        <v/>
      </c>
      <c r="W1125" s="25" t="str">
        <f>IF(OR($P1125="", NOT($U1125="")), "", IF(COUNTIF($P$11:$P1125, $P1125)&gt;1, "", "X"))</f>
        <v/>
      </c>
      <c r="X1125" s="25" t="str">
        <f t="shared" si="194"/>
        <v/>
      </c>
      <c r="Z1125" s="25" t="str">
        <f t="shared" si="195"/>
        <v/>
      </c>
      <c r="AB1125" s="25" t="str">
        <f>IF($B1125="", "", IF(AND($B1125&gt;='Client Report'!$BA$3, $B1125&lt;='Client Report'!$BA$4), "X", ""))</f>
        <v/>
      </c>
      <c r="AC1125" s="25" t="str">
        <f>IF($O1125="", "", IF('Client Report'!$AG$3="", "X", IF(Expenses!$C1125='Client Report'!$AG$3, "X", "")))</f>
        <v/>
      </c>
      <c r="AD1125" s="66" t="str">
        <f t="shared" si="196"/>
        <v/>
      </c>
      <c r="AE1125" s="25" t="str">
        <f>IF($AD1125="", "", COUNTIF($AD$11:$AD$2510, "&lt;"&amp;$AD1125)+1+COUNTIF($AD$11:$AD1125, $AD1125)-1)</f>
        <v/>
      </c>
      <c r="AF1125" s="25" t="str">
        <f t="shared" si="197"/>
        <v/>
      </c>
    </row>
    <row r="1126" spans="1:32" x14ac:dyDescent="0.25">
      <c r="A1126" s="21"/>
      <c r="B1126" s="80"/>
      <c r="C1126" s="81"/>
      <c r="D1126" s="82"/>
      <c r="E1126" s="83"/>
      <c r="F1126" s="83"/>
      <c r="G1126" s="84"/>
      <c r="H1126" s="85"/>
      <c r="I1126" s="21"/>
      <c r="J1126" s="39" t="str">
        <f t="shared" si="187"/>
        <v/>
      </c>
      <c r="K1126" s="21"/>
      <c r="O1126" s="25" t="str">
        <f t="shared" si="188"/>
        <v/>
      </c>
      <c r="P1126" s="25" t="str">
        <f t="shared" si="189"/>
        <v/>
      </c>
      <c r="Q1126" s="25" t="str">
        <f t="shared" si="190"/>
        <v/>
      </c>
      <c r="R1126" s="25" t="str">
        <f>IF(COUNTIF($Q$11:$Q1126, $Q1126)&gt;1, "", $Q1126)</f>
        <v/>
      </c>
      <c r="S1126" s="58" t="str">
        <f t="shared" si="191"/>
        <v/>
      </c>
      <c r="T1126" s="61" t="str">
        <f t="shared" si="192"/>
        <v/>
      </c>
      <c r="U1126" s="58" t="str">
        <f t="shared" si="193"/>
        <v/>
      </c>
      <c r="W1126" s="25" t="str">
        <f>IF(OR($P1126="", NOT($U1126="")), "", IF(COUNTIF($P$11:$P1126, $P1126)&gt;1, "", "X"))</f>
        <v/>
      </c>
      <c r="X1126" s="25" t="str">
        <f t="shared" si="194"/>
        <v/>
      </c>
      <c r="Z1126" s="25" t="str">
        <f t="shared" si="195"/>
        <v/>
      </c>
      <c r="AB1126" s="25" t="str">
        <f>IF($B1126="", "", IF(AND($B1126&gt;='Client Report'!$BA$3, $B1126&lt;='Client Report'!$BA$4), "X", ""))</f>
        <v/>
      </c>
      <c r="AC1126" s="25" t="str">
        <f>IF($O1126="", "", IF('Client Report'!$AG$3="", "X", IF(Expenses!$C1126='Client Report'!$AG$3, "X", "")))</f>
        <v/>
      </c>
      <c r="AD1126" s="66" t="str">
        <f t="shared" si="196"/>
        <v/>
      </c>
      <c r="AE1126" s="25" t="str">
        <f>IF($AD1126="", "", COUNTIF($AD$11:$AD$2510, "&lt;"&amp;$AD1126)+1+COUNTIF($AD$11:$AD1126, $AD1126)-1)</f>
        <v/>
      </c>
      <c r="AF1126" s="25" t="str">
        <f t="shared" si="197"/>
        <v/>
      </c>
    </row>
    <row r="1127" spans="1:32" x14ac:dyDescent="0.25">
      <c r="A1127" s="21"/>
      <c r="B1127" s="80"/>
      <c r="C1127" s="81"/>
      <c r="D1127" s="82"/>
      <c r="E1127" s="83"/>
      <c r="F1127" s="83"/>
      <c r="G1127" s="84"/>
      <c r="H1127" s="85"/>
      <c r="I1127" s="21"/>
      <c r="J1127" s="39" t="str">
        <f t="shared" si="187"/>
        <v/>
      </c>
      <c r="K1127" s="21"/>
      <c r="O1127" s="25" t="str">
        <f t="shared" si="188"/>
        <v/>
      </c>
      <c r="P1127" s="25" t="str">
        <f t="shared" si="189"/>
        <v/>
      </c>
      <c r="Q1127" s="25" t="str">
        <f t="shared" si="190"/>
        <v/>
      </c>
      <c r="R1127" s="25" t="str">
        <f>IF(COUNTIF($Q$11:$Q1127, $Q1127)&gt;1, "", $Q1127)</f>
        <v/>
      </c>
      <c r="S1127" s="58" t="str">
        <f t="shared" si="191"/>
        <v/>
      </c>
      <c r="T1127" s="61" t="str">
        <f t="shared" si="192"/>
        <v/>
      </c>
      <c r="U1127" s="58" t="str">
        <f t="shared" si="193"/>
        <v/>
      </c>
      <c r="W1127" s="25" t="str">
        <f>IF(OR($P1127="", NOT($U1127="")), "", IF(COUNTIF($P$11:$P1127, $P1127)&gt;1, "", "X"))</f>
        <v/>
      </c>
      <c r="X1127" s="25" t="str">
        <f t="shared" si="194"/>
        <v/>
      </c>
      <c r="Z1127" s="25" t="str">
        <f t="shared" si="195"/>
        <v/>
      </c>
      <c r="AB1127" s="25" t="str">
        <f>IF($B1127="", "", IF(AND($B1127&gt;='Client Report'!$BA$3, $B1127&lt;='Client Report'!$BA$4), "X", ""))</f>
        <v/>
      </c>
      <c r="AC1127" s="25" t="str">
        <f>IF($O1127="", "", IF('Client Report'!$AG$3="", "X", IF(Expenses!$C1127='Client Report'!$AG$3, "X", "")))</f>
        <v/>
      </c>
      <c r="AD1127" s="66" t="str">
        <f t="shared" si="196"/>
        <v/>
      </c>
      <c r="AE1127" s="25" t="str">
        <f>IF($AD1127="", "", COUNTIF($AD$11:$AD$2510, "&lt;"&amp;$AD1127)+1+COUNTIF($AD$11:$AD1127, $AD1127)-1)</f>
        <v/>
      </c>
      <c r="AF1127" s="25" t="str">
        <f t="shared" si="197"/>
        <v/>
      </c>
    </row>
    <row r="1128" spans="1:32" x14ac:dyDescent="0.25">
      <c r="A1128" s="21"/>
      <c r="B1128" s="80"/>
      <c r="C1128" s="81"/>
      <c r="D1128" s="82"/>
      <c r="E1128" s="83"/>
      <c r="F1128" s="83"/>
      <c r="G1128" s="84"/>
      <c r="H1128" s="85"/>
      <c r="I1128" s="21"/>
      <c r="J1128" s="39" t="str">
        <f t="shared" si="187"/>
        <v/>
      </c>
      <c r="K1128" s="21"/>
      <c r="O1128" s="25" t="str">
        <f t="shared" si="188"/>
        <v/>
      </c>
      <c r="P1128" s="25" t="str">
        <f t="shared" si="189"/>
        <v/>
      </c>
      <c r="Q1128" s="25" t="str">
        <f t="shared" si="190"/>
        <v/>
      </c>
      <c r="R1128" s="25" t="str">
        <f>IF(COUNTIF($Q$11:$Q1128, $Q1128)&gt;1, "", $Q1128)</f>
        <v/>
      </c>
      <c r="S1128" s="58" t="str">
        <f t="shared" si="191"/>
        <v/>
      </c>
      <c r="T1128" s="61" t="str">
        <f t="shared" si="192"/>
        <v/>
      </c>
      <c r="U1128" s="58" t="str">
        <f t="shared" si="193"/>
        <v/>
      </c>
      <c r="W1128" s="25" t="str">
        <f>IF(OR($P1128="", NOT($U1128="")), "", IF(COUNTIF($P$11:$P1128, $P1128)&gt;1, "", "X"))</f>
        <v/>
      </c>
      <c r="X1128" s="25" t="str">
        <f t="shared" si="194"/>
        <v/>
      </c>
      <c r="Z1128" s="25" t="str">
        <f t="shared" si="195"/>
        <v/>
      </c>
      <c r="AB1128" s="25" t="str">
        <f>IF($B1128="", "", IF(AND($B1128&gt;='Client Report'!$BA$3, $B1128&lt;='Client Report'!$BA$4), "X", ""))</f>
        <v/>
      </c>
      <c r="AC1128" s="25" t="str">
        <f>IF($O1128="", "", IF('Client Report'!$AG$3="", "X", IF(Expenses!$C1128='Client Report'!$AG$3, "X", "")))</f>
        <v/>
      </c>
      <c r="AD1128" s="66" t="str">
        <f t="shared" si="196"/>
        <v/>
      </c>
      <c r="AE1128" s="25" t="str">
        <f>IF($AD1128="", "", COUNTIF($AD$11:$AD$2510, "&lt;"&amp;$AD1128)+1+COUNTIF($AD$11:$AD1128, $AD1128)-1)</f>
        <v/>
      </c>
      <c r="AF1128" s="25" t="str">
        <f t="shared" si="197"/>
        <v/>
      </c>
    </row>
    <row r="1129" spans="1:32" x14ac:dyDescent="0.25">
      <c r="A1129" s="21"/>
      <c r="B1129" s="80"/>
      <c r="C1129" s="81"/>
      <c r="D1129" s="82"/>
      <c r="E1129" s="83"/>
      <c r="F1129" s="83"/>
      <c r="G1129" s="84"/>
      <c r="H1129" s="85"/>
      <c r="I1129" s="21"/>
      <c r="J1129" s="39" t="str">
        <f t="shared" si="187"/>
        <v/>
      </c>
      <c r="K1129" s="21"/>
      <c r="O1129" s="25" t="str">
        <f t="shared" si="188"/>
        <v/>
      </c>
      <c r="P1129" s="25" t="str">
        <f t="shared" si="189"/>
        <v/>
      </c>
      <c r="Q1129" s="25" t="str">
        <f t="shared" si="190"/>
        <v/>
      </c>
      <c r="R1129" s="25" t="str">
        <f>IF(COUNTIF($Q$11:$Q1129, $Q1129)&gt;1, "", $Q1129)</f>
        <v/>
      </c>
      <c r="S1129" s="58" t="str">
        <f t="shared" si="191"/>
        <v/>
      </c>
      <c r="T1129" s="61" t="str">
        <f t="shared" si="192"/>
        <v/>
      </c>
      <c r="U1129" s="58" t="str">
        <f t="shared" si="193"/>
        <v/>
      </c>
      <c r="W1129" s="25" t="str">
        <f>IF(OR($P1129="", NOT($U1129="")), "", IF(COUNTIF($P$11:$P1129, $P1129)&gt;1, "", "X"))</f>
        <v/>
      </c>
      <c r="X1129" s="25" t="str">
        <f t="shared" si="194"/>
        <v/>
      </c>
      <c r="Z1129" s="25" t="str">
        <f t="shared" si="195"/>
        <v/>
      </c>
      <c r="AB1129" s="25" t="str">
        <f>IF($B1129="", "", IF(AND($B1129&gt;='Client Report'!$BA$3, $B1129&lt;='Client Report'!$BA$4), "X", ""))</f>
        <v/>
      </c>
      <c r="AC1129" s="25" t="str">
        <f>IF($O1129="", "", IF('Client Report'!$AG$3="", "X", IF(Expenses!$C1129='Client Report'!$AG$3, "X", "")))</f>
        <v/>
      </c>
      <c r="AD1129" s="66" t="str">
        <f t="shared" si="196"/>
        <v/>
      </c>
      <c r="AE1129" s="25" t="str">
        <f>IF($AD1129="", "", COUNTIF($AD$11:$AD$2510, "&lt;"&amp;$AD1129)+1+COUNTIF($AD$11:$AD1129, $AD1129)-1)</f>
        <v/>
      </c>
      <c r="AF1129" s="25" t="str">
        <f t="shared" si="197"/>
        <v/>
      </c>
    </row>
    <row r="1130" spans="1:32" x14ac:dyDescent="0.25">
      <c r="A1130" s="21"/>
      <c r="B1130" s="80"/>
      <c r="C1130" s="81"/>
      <c r="D1130" s="82"/>
      <c r="E1130" s="83"/>
      <c r="F1130" s="83"/>
      <c r="G1130" s="84"/>
      <c r="H1130" s="85"/>
      <c r="I1130" s="21"/>
      <c r="J1130" s="39" t="str">
        <f t="shared" si="187"/>
        <v/>
      </c>
      <c r="K1130" s="21"/>
      <c r="O1130" s="25" t="str">
        <f t="shared" si="188"/>
        <v/>
      </c>
      <c r="P1130" s="25" t="str">
        <f t="shared" si="189"/>
        <v/>
      </c>
      <c r="Q1130" s="25" t="str">
        <f t="shared" si="190"/>
        <v/>
      </c>
      <c r="R1130" s="25" t="str">
        <f>IF(COUNTIF($Q$11:$Q1130, $Q1130)&gt;1, "", $Q1130)</f>
        <v/>
      </c>
      <c r="S1130" s="58" t="str">
        <f t="shared" si="191"/>
        <v/>
      </c>
      <c r="T1130" s="61" t="str">
        <f t="shared" si="192"/>
        <v/>
      </c>
      <c r="U1130" s="58" t="str">
        <f t="shared" si="193"/>
        <v/>
      </c>
      <c r="W1130" s="25" t="str">
        <f>IF(OR($P1130="", NOT($U1130="")), "", IF(COUNTIF($P$11:$P1130, $P1130)&gt;1, "", "X"))</f>
        <v/>
      </c>
      <c r="X1130" s="25" t="str">
        <f t="shared" si="194"/>
        <v/>
      </c>
      <c r="Z1130" s="25" t="str">
        <f t="shared" si="195"/>
        <v/>
      </c>
      <c r="AB1130" s="25" t="str">
        <f>IF($B1130="", "", IF(AND($B1130&gt;='Client Report'!$BA$3, $B1130&lt;='Client Report'!$BA$4), "X", ""))</f>
        <v/>
      </c>
      <c r="AC1130" s="25" t="str">
        <f>IF($O1130="", "", IF('Client Report'!$AG$3="", "X", IF(Expenses!$C1130='Client Report'!$AG$3, "X", "")))</f>
        <v/>
      </c>
      <c r="AD1130" s="66" t="str">
        <f t="shared" si="196"/>
        <v/>
      </c>
      <c r="AE1130" s="25" t="str">
        <f>IF($AD1130="", "", COUNTIF($AD$11:$AD$2510, "&lt;"&amp;$AD1130)+1+COUNTIF($AD$11:$AD1130, $AD1130)-1)</f>
        <v/>
      </c>
      <c r="AF1130" s="25" t="str">
        <f t="shared" si="197"/>
        <v/>
      </c>
    </row>
    <row r="1131" spans="1:32" x14ac:dyDescent="0.25">
      <c r="A1131" s="21"/>
      <c r="B1131" s="80"/>
      <c r="C1131" s="81"/>
      <c r="D1131" s="82"/>
      <c r="E1131" s="83"/>
      <c r="F1131" s="83"/>
      <c r="G1131" s="84"/>
      <c r="H1131" s="85"/>
      <c r="I1131" s="21"/>
      <c r="J1131" s="39" t="str">
        <f t="shared" si="187"/>
        <v/>
      </c>
      <c r="K1131" s="21"/>
      <c r="O1131" s="25" t="str">
        <f t="shared" si="188"/>
        <v/>
      </c>
      <c r="P1131" s="25" t="str">
        <f t="shared" si="189"/>
        <v/>
      </c>
      <c r="Q1131" s="25" t="str">
        <f t="shared" si="190"/>
        <v/>
      </c>
      <c r="R1131" s="25" t="str">
        <f>IF(COUNTIF($Q$11:$Q1131, $Q1131)&gt;1, "", $Q1131)</f>
        <v/>
      </c>
      <c r="S1131" s="58" t="str">
        <f t="shared" si="191"/>
        <v/>
      </c>
      <c r="T1131" s="61" t="str">
        <f t="shared" si="192"/>
        <v/>
      </c>
      <c r="U1131" s="58" t="str">
        <f t="shared" si="193"/>
        <v/>
      </c>
      <c r="W1131" s="25" t="str">
        <f>IF(OR($P1131="", NOT($U1131="")), "", IF(COUNTIF($P$11:$P1131, $P1131)&gt;1, "", "X"))</f>
        <v/>
      </c>
      <c r="X1131" s="25" t="str">
        <f t="shared" si="194"/>
        <v/>
      </c>
      <c r="Z1131" s="25" t="str">
        <f t="shared" si="195"/>
        <v/>
      </c>
      <c r="AB1131" s="25" t="str">
        <f>IF($B1131="", "", IF(AND($B1131&gt;='Client Report'!$BA$3, $B1131&lt;='Client Report'!$BA$4), "X", ""))</f>
        <v/>
      </c>
      <c r="AC1131" s="25" t="str">
        <f>IF($O1131="", "", IF('Client Report'!$AG$3="", "X", IF(Expenses!$C1131='Client Report'!$AG$3, "X", "")))</f>
        <v/>
      </c>
      <c r="AD1131" s="66" t="str">
        <f t="shared" si="196"/>
        <v/>
      </c>
      <c r="AE1131" s="25" t="str">
        <f>IF($AD1131="", "", COUNTIF($AD$11:$AD$2510, "&lt;"&amp;$AD1131)+1+COUNTIF($AD$11:$AD1131, $AD1131)-1)</f>
        <v/>
      </c>
      <c r="AF1131" s="25" t="str">
        <f t="shared" si="197"/>
        <v/>
      </c>
    </row>
    <row r="1132" spans="1:32" x14ac:dyDescent="0.25">
      <c r="A1132" s="21"/>
      <c r="B1132" s="80"/>
      <c r="C1132" s="81"/>
      <c r="D1132" s="82"/>
      <c r="E1132" s="83"/>
      <c r="F1132" s="83"/>
      <c r="G1132" s="84"/>
      <c r="H1132" s="85"/>
      <c r="I1132" s="21"/>
      <c r="J1132" s="39" t="str">
        <f t="shared" si="187"/>
        <v/>
      </c>
      <c r="K1132" s="21"/>
      <c r="O1132" s="25" t="str">
        <f t="shared" si="188"/>
        <v/>
      </c>
      <c r="P1132" s="25" t="str">
        <f t="shared" si="189"/>
        <v/>
      </c>
      <c r="Q1132" s="25" t="str">
        <f t="shared" si="190"/>
        <v/>
      </c>
      <c r="R1132" s="25" t="str">
        <f>IF(COUNTIF($Q$11:$Q1132, $Q1132)&gt;1, "", $Q1132)</f>
        <v/>
      </c>
      <c r="S1132" s="58" t="str">
        <f t="shared" si="191"/>
        <v/>
      </c>
      <c r="T1132" s="61" t="str">
        <f t="shared" si="192"/>
        <v/>
      </c>
      <c r="U1132" s="58" t="str">
        <f t="shared" si="193"/>
        <v/>
      </c>
      <c r="W1132" s="25" t="str">
        <f>IF(OR($P1132="", NOT($U1132="")), "", IF(COUNTIF($P$11:$P1132, $P1132)&gt;1, "", "X"))</f>
        <v/>
      </c>
      <c r="X1132" s="25" t="str">
        <f t="shared" si="194"/>
        <v/>
      </c>
      <c r="Z1132" s="25" t="str">
        <f t="shared" si="195"/>
        <v/>
      </c>
      <c r="AB1132" s="25" t="str">
        <f>IF($B1132="", "", IF(AND($B1132&gt;='Client Report'!$BA$3, $B1132&lt;='Client Report'!$BA$4), "X", ""))</f>
        <v/>
      </c>
      <c r="AC1132" s="25" t="str">
        <f>IF($O1132="", "", IF('Client Report'!$AG$3="", "X", IF(Expenses!$C1132='Client Report'!$AG$3, "X", "")))</f>
        <v/>
      </c>
      <c r="AD1132" s="66" t="str">
        <f t="shared" si="196"/>
        <v/>
      </c>
      <c r="AE1132" s="25" t="str">
        <f>IF($AD1132="", "", COUNTIF($AD$11:$AD$2510, "&lt;"&amp;$AD1132)+1+COUNTIF($AD$11:$AD1132, $AD1132)-1)</f>
        <v/>
      </c>
      <c r="AF1132" s="25" t="str">
        <f t="shared" si="197"/>
        <v/>
      </c>
    </row>
    <row r="1133" spans="1:32" x14ac:dyDescent="0.25">
      <c r="A1133" s="21"/>
      <c r="B1133" s="80"/>
      <c r="C1133" s="81"/>
      <c r="D1133" s="82"/>
      <c r="E1133" s="83"/>
      <c r="F1133" s="83"/>
      <c r="G1133" s="84"/>
      <c r="H1133" s="85"/>
      <c r="I1133" s="21"/>
      <c r="J1133" s="39" t="str">
        <f t="shared" si="187"/>
        <v/>
      </c>
      <c r="K1133" s="21"/>
      <c r="O1133" s="25" t="str">
        <f t="shared" si="188"/>
        <v/>
      </c>
      <c r="P1133" s="25" t="str">
        <f t="shared" si="189"/>
        <v/>
      </c>
      <c r="Q1133" s="25" t="str">
        <f t="shared" si="190"/>
        <v/>
      </c>
      <c r="R1133" s="25" t="str">
        <f>IF(COUNTIF($Q$11:$Q1133, $Q1133)&gt;1, "", $Q1133)</f>
        <v/>
      </c>
      <c r="S1133" s="58" t="str">
        <f t="shared" si="191"/>
        <v/>
      </c>
      <c r="T1133" s="61" t="str">
        <f t="shared" si="192"/>
        <v/>
      </c>
      <c r="U1133" s="58" t="str">
        <f t="shared" si="193"/>
        <v/>
      </c>
      <c r="W1133" s="25" t="str">
        <f>IF(OR($P1133="", NOT($U1133="")), "", IF(COUNTIF($P$11:$P1133, $P1133)&gt;1, "", "X"))</f>
        <v/>
      </c>
      <c r="X1133" s="25" t="str">
        <f t="shared" si="194"/>
        <v/>
      </c>
      <c r="Z1133" s="25" t="str">
        <f t="shared" si="195"/>
        <v/>
      </c>
      <c r="AB1133" s="25" t="str">
        <f>IF($B1133="", "", IF(AND($B1133&gt;='Client Report'!$BA$3, $B1133&lt;='Client Report'!$BA$4), "X", ""))</f>
        <v/>
      </c>
      <c r="AC1133" s="25" t="str">
        <f>IF($O1133="", "", IF('Client Report'!$AG$3="", "X", IF(Expenses!$C1133='Client Report'!$AG$3, "X", "")))</f>
        <v/>
      </c>
      <c r="AD1133" s="66" t="str">
        <f t="shared" si="196"/>
        <v/>
      </c>
      <c r="AE1133" s="25" t="str">
        <f>IF($AD1133="", "", COUNTIF($AD$11:$AD$2510, "&lt;"&amp;$AD1133)+1+COUNTIF($AD$11:$AD1133, $AD1133)-1)</f>
        <v/>
      </c>
      <c r="AF1133" s="25" t="str">
        <f t="shared" si="197"/>
        <v/>
      </c>
    </row>
    <row r="1134" spans="1:32" x14ac:dyDescent="0.25">
      <c r="A1134" s="21"/>
      <c r="B1134" s="80"/>
      <c r="C1134" s="81"/>
      <c r="D1134" s="82"/>
      <c r="E1134" s="83"/>
      <c r="F1134" s="83"/>
      <c r="G1134" s="84"/>
      <c r="H1134" s="85"/>
      <c r="I1134" s="21"/>
      <c r="J1134" s="39" t="str">
        <f t="shared" si="187"/>
        <v/>
      </c>
      <c r="K1134" s="21"/>
      <c r="O1134" s="25" t="str">
        <f t="shared" si="188"/>
        <v/>
      </c>
      <c r="P1134" s="25" t="str">
        <f t="shared" si="189"/>
        <v/>
      </c>
      <c r="Q1134" s="25" t="str">
        <f t="shared" si="190"/>
        <v/>
      </c>
      <c r="R1134" s="25" t="str">
        <f>IF(COUNTIF($Q$11:$Q1134, $Q1134)&gt;1, "", $Q1134)</f>
        <v/>
      </c>
      <c r="S1134" s="58" t="str">
        <f t="shared" si="191"/>
        <v/>
      </c>
      <c r="T1134" s="61" t="str">
        <f t="shared" si="192"/>
        <v/>
      </c>
      <c r="U1134" s="58" t="str">
        <f t="shared" si="193"/>
        <v/>
      </c>
      <c r="W1134" s="25" t="str">
        <f>IF(OR($P1134="", NOT($U1134="")), "", IF(COUNTIF($P$11:$P1134, $P1134)&gt;1, "", "X"))</f>
        <v/>
      </c>
      <c r="X1134" s="25" t="str">
        <f t="shared" si="194"/>
        <v/>
      </c>
      <c r="Z1134" s="25" t="str">
        <f t="shared" si="195"/>
        <v/>
      </c>
      <c r="AB1134" s="25" t="str">
        <f>IF($B1134="", "", IF(AND($B1134&gt;='Client Report'!$BA$3, $B1134&lt;='Client Report'!$BA$4), "X", ""))</f>
        <v/>
      </c>
      <c r="AC1134" s="25" t="str">
        <f>IF($O1134="", "", IF('Client Report'!$AG$3="", "X", IF(Expenses!$C1134='Client Report'!$AG$3, "X", "")))</f>
        <v/>
      </c>
      <c r="AD1134" s="66" t="str">
        <f t="shared" si="196"/>
        <v/>
      </c>
      <c r="AE1134" s="25" t="str">
        <f>IF($AD1134="", "", COUNTIF($AD$11:$AD$2510, "&lt;"&amp;$AD1134)+1+COUNTIF($AD$11:$AD1134, $AD1134)-1)</f>
        <v/>
      </c>
      <c r="AF1134" s="25" t="str">
        <f t="shared" si="197"/>
        <v/>
      </c>
    </row>
    <row r="1135" spans="1:32" x14ac:dyDescent="0.25">
      <c r="A1135" s="21"/>
      <c r="B1135" s="80"/>
      <c r="C1135" s="81"/>
      <c r="D1135" s="82"/>
      <c r="E1135" s="83"/>
      <c r="F1135" s="83"/>
      <c r="G1135" s="84"/>
      <c r="H1135" s="85"/>
      <c r="I1135" s="21"/>
      <c r="J1135" s="39" t="str">
        <f t="shared" si="187"/>
        <v/>
      </c>
      <c r="K1135" s="21"/>
      <c r="O1135" s="25" t="str">
        <f t="shared" si="188"/>
        <v/>
      </c>
      <c r="P1135" s="25" t="str">
        <f t="shared" si="189"/>
        <v/>
      </c>
      <c r="Q1135" s="25" t="str">
        <f t="shared" si="190"/>
        <v/>
      </c>
      <c r="R1135" s="25" t="str">
        <f>IF(COUNTIF($Q$11:$Q1135, $Q1135)&gt;1, "", $Q1135)</f>
        <v/>
      </c>
      <c r="S1135" s="58" t="str">
        <f t="shared" si="191"/>
        <v/>
      </c>
      <c r="T1135" s="61" t="str">
        <f t="shared" si="192"/>
        <v/>
      </c>
      <c r="U1135" s="58" t="str">
        <f t="shared" si="193"/>
        <v/>
      </c>
      <c r="W1135" s="25" t="str">
        <f>IF(OR($P1135="", NOT($U1135="")), "", IF(COUNTIF($P$11:$P1135, $P1135)&gt;1, "", "X"))</f>
        <v/>
      </c>
      <c r="X1135" s="25" t="str">
        <f t="shared" si="194"/>
        <v/>
      </c>
      <c r="Z1135" s="25" t="str">
        <f t="shared" si="195"/>
        <v/>
      </c>
      <c r="AB1135" s="25" t="str">
        <f>IF($B1135="", "", IF(AND($B1135&gt;='Client Report'!$BA$3, $B1135&lt;='Client Report'!$BA$4), "X", ""))</f>
        <v/>
      </c>
      <c r="AC1135" s="25" t="str">
        <f>IF($O1135="", "", IF('Client Report'!$AG$3="", "X", IF(Expenses!$C1135='Client Report'!$AG$3, "X", "")))</f>
        <v/>
      </c>
      <c r="AD1135" s="66" t="str">
        <f t="shared" si="196"/>
        <v/>
      </c>
      <c r="AE1135" s="25" t="str">
        <f>IF($AD1135="", "", COUNTIF($AD$11:$AD$2510, "&lt;"&amp;$AD1135)+1+COUNTIF($AD$11:$AD1135, $AD1135)-1)</f>
        <v/>
      </c>
      <c r="AF1135" s="25" t="str">
        <f t="shared" si="197"/>
        <v/>
      </c>
    </row>
    <row r="1136" spans="1:32" x14ac:dyDescent="0.25">
      <c r="A1136" s="21"/>
      <c r="B1136" s="80"/>
      <c r="C1136" s="81"/>
      <c r="D1136" s="82"/>
      <c r="E1136" s="83"/>
      <c r="F1136" s="83"/>
      <c r="G1136" s="84"/>
      <c r="H1136" s="85"/>
      <c r="I1136" s="21"/>
      <c r="J1136" s="39" t="str">
        <f t="shared" si="187"/>
        <v/>
      </c>
      <c r="K1136" s="21"/>
      <c r="O1136" s="25" t="str">
        <f t="shared" si="188"/>
        <v/>
      </c>
      <c r="P1136" s="25" t="str">
        <f t="shared" si="189"/>
        <v/>
      </c>
      <c r="Q1136" s="25" t="str">
        <f t="shared" si="190"/>
        <v/>
      </c>
      <c r="R1136" s="25" t="str">
        <f>IF(COUNTIF($Q$11:$Q1136, $Q1136)&gt;1, "", $Q1136)</f>
        <v/>
      </c>
      <c r="S1136" s="58" t="str">
        <f t="shared" si="191"/>
        <v/>
      </c>
      <c r="T1136" s="61" t="str">
        <f t="shared" si="192"/>
        <v/>
      </c>
      <c r="U1136" s="58" t="str">
        <f t="shared" si="193"/>
        <v/>
      </c>
      <c r="W1136" s="25" t="str">
        <f>IF(OR($P1136="", NOT($U1136="")), "", IF(COUNTIF($P$11:$P1136, $P1136)&gt;1, "", "X"))</f>
        <v/>
      </c>
      <c r="X1136" s="25" t="str">
        <f t="shared" si="194"/>
        <v/>
      </c>
      <c r="Z1136" s="25" t="str">
        <f t="shared" si="195"/>
        <v/>
      </c>
      <c r="AB1136" s="25" t="str">
        <f>IF($B1136="", "", IF(AND($B1136&gt;='Client Report'!$BA$3, $B1136&lt;='Client Report'!$BA$4), "X", ""))</f>
        <v/>
      </c>
      <c r="AC1136" s="25" t="str">
        <f>IF($O1136="", "", IF('Client Report'!$AG$3="", "X", IF(Expenses!$C1136='Client Report'!$AG$3, "X", "")))</f>
        <v/>
      </c>
      <c r="AD1136" s="66" t="str">
        <f t="shared" si="196"/>
        <v/>
      </c>
      <c r="AE1136" s="25" t="str">
        <f>IF($AD1136="", "", COUNTIF($AD$11:$AD$2510, "&lt;"&amp;$AD1136)+1+COUNTIF($AD$11:$AD1136, $AD1136)-1)</f>
        <v/>
      </c>
      <c r="AF1136" s="25" t="str">
        <f t="shared" si="197"/>
        <v/>
      </c>
    </row>
    <row r="1137" spans="1:32" x14ac:dyDescent="0.25">
      <c r="A1137" s="21"/>
      <c r="B1137" s="80"/>
      <c r="C1137" s="81"/>
      <c r="D1137" s="82"/>
      <c r="E1137" s="83"/>
      <c r="F1137" s="83"/>
      <c r="G1137" s="84"/>
      <c r="H1137" s="85"/>
      <c r="I1137" s="21"/>
      <c r="J1137" s="39" t="str">
        <f t="shared" si="187"/>
        <v/>
      </c>
      <c r="K1137" s="21"/>
      <c r="O1137" s="25" t="str">
        <f t="shared" si="188"/>
        <v/>
      </c>
      <c r="P1137" s="25" t="str">
        <f t="shared" si="189"/>
        <v/>
      </c>
      <c r="Q1137" s="25" t="str">
        <f t="shared" si="190"/>
        <v/>
      </c>
      <c r="R1137" s="25" t="str">
        <f>IF(COUNTIF($Q$11:$Q1137, $Q1137)&gt;1, "", $Q1137)</f>
        <v/>
      </c>
      <c r="S1137" s="58" t="str">
        <f t="shared" si="191"/>
        <v/>
      </c>
      <c r="T1137" s="61" t="str">
        <f t="shared" si="192"/>
        <v/>
      </c>
      <c r="U1137" s="58" t="str">
        <f t="shared" si="193"/>
        <v/>
      </c>
      <c r="W1137" s="25" t="str">
        <f>IF(OR($P1137="", NOT($U1137="")), "", IF(COUNTIF($P$11:$P1137, $P1137)&gt;1, "", "X"))</f>
        <v/>
      </c>
      <c r="X1137" s="25" t="str">
        <f t="shared" si="194"/>
        <v/>
      </c>
      <c r="Z1137" s="25" t="str">
        <f t="shared" si="195"/>
        <v/>
      </c>
      <c r="AB1137" s="25" t="str">
        <f>IF($B1137="", "", IF(AND($B1137&gt;='Client Report'!$BA$3, $B1137&lt;='Client Report'!$BA$4), "X", ""))</f>
        <v/>
      </c>
      <c r="AC1137" s="25" t="str">
        <f>IF($O1137="", "", IF('Client Report'!$AG$3="", "X", IF(Expenses!$C1137='Client Report'!$AG$3, "X", "")))</f>
        <v/>
      </c>
      <c r="AD1137" s="66" t="str">
        <f t="shared" si="196"/>
        <v/>
      </c>
      <c r="AE1137" s="25" t="str">
        <f>IF($AD1137="", "", COUNTIF($AD$11:$AD$2510, "&lt;"&amp;$AD1137)+1+COUNTIF($AD$11:$AD1137, $AD1137)-1)</f>
        <v/>
      </c>
      <c r="AF1137" s="25" t="str">
        <f t="shared" si="197"/>
        <v/>
      </c>
    </row>
    <row r="1138" spans="1:32" x14ac:dyDescent="0.25">
      <c r="A1138" s="21"/>
      <c r="B1138" s="80"/>
      <c r="C1138" s="81"/>
      <c r="D1138" s="82"/>
      <c r="E1138" s="83"/>
      <c r="F1138" s="83"/>
      <c r="G1138" s="84"/>
      <c r="H1138" s="85"/>
      <c r="I1138" s="21"/>
      <c r="J1138" s="39" t="str">
        <f t="shared" si="187"/>
        <v/>
      </c>
      <c r="K1138" s="21"/>
      <c r="O1138" s="25" t="str">
        <f t="shared" si="188"/>
        <v/>
      </c>
      <c r="P1138" s="25" t="str">
        <f t="shared" si="189"/>
        <v/>
      </c>
      <c r="Q1138" s="25" t="str">
        <f t="shared" si="190"/>
        <v/>
      </c>
      <c r="R1138" s="25" t="str">
        <f>IF(COUNTIF($Q$11:$Q1138, $Q1138)&gt;1, "", $Q1138)</f>
        <v/>
      </c>
      <c r="S1138" s="58" t="str">
        <f t="shared" si="191"/>
        <v/>
      </c>
      <c r="T1138" s="61" t="str">
        <f t="shared" si="192"/>
        <v/>
      </c>
      <c r="U1138" s="58" t="str">
        <f t="shared" si="193"/>
        <v/>
      </c>
      <c r="W1138" s="25" t="str">
        <f>IF(OR($P1138="", NOT($U1138="")), "", IF(COUNTIF($P$11:$P1138, $P1138)&gt;1, "", "X"))</f>
        <v/>
      </c>
      <c r="X1138" s="25" t="str">
        <f t="shared" si="194"/>
        <v/>
      </c>
      <c r="Z1138" s="25" t="str">
        <f t="shared" si="195"/>
        <v/>
      </c>
      <c r="AB1138" s="25" t="str">
        <f>IF($B1138="", "", IF(AND($B1138&gt;='Client Report'!$BA$3, $B1138&lt;='Client Report'!$BA$4), "X", ""))</f>
        <v/>
      </c>
      <c r="AC1138" s="25" t="str">
        <f>IF($O1138="", "", IF('Client Report'!$AG$3="", "X", IF(Expenses!$C1138='Client Report'!$AG$3, "X", "")))</f>
        <v/>
      </c>
      <c r="AD1138" s="66" t="str">
        <f t="shared" si="196"/>
        <v/>
      </c>
      <c r="AE1138" s="25" t="str">
        <f>IF($AD1138="", "", COUNTIF($AD$11:$AD$2510, "&lt;"&amp;$AD1138)+1+COUNTIF($AD$11:$AD1138, $AD1138)-1)</f>
        <v/>
      </c>
      <c r="AF1138" s="25" t="str">
        <f t="shared" si="197"/>
        <v/>
      </c>
    </row>
    <row r="1139" spans="1:32" x14ac:dyDescent="0.25">
      <c r="A1139" s="21"/>
      <c r="B1139" s="80"/>
      <c r="C1139" s="81"/>
      <c r="D1139" s="82"/>
      <c r="E1139" s="83"/>
      <c r="F1139" s="83"/>
      <c r="G1139" s="84"/>
      <c r="H1139" s="85"/>
      <c r="I1139" s="21"/>
      <c r="J1139" s="39" t="str">
        <f t="shared" si="187"/>
        <v/>
      </c>
      <c r="K1139" s="21"/>
      <c r="O1139" s="25" t="str">
        <f t="shared" si="188"/>
        <v/>
      </c>
      <c r="P1139" s="25" t="str">
        <f t="shared" si="189"/>
        <v/>
      </c>
      <c r="Q1139" s="25" t="str">
        <f t="shared" si="190"/>
        <v/>
      </c>
      <c r="R1139" s="25" t="str">
        <f>IF(COUNTIF($Q$11:$Q1139, $Q1139)&gt;1, "", $Q1139)</f>
        <v/>
      </c>
      <c r="S1139" s="58" t="str">
        <f t="shared" si="191"/>
        <v/>
      </c>
      <c r="T1139" s="61" t="str">
        <f t="shared" si="192"/>
        <v/>
      </c>
      <c r="U1139" s="58" t="str">
        <f t="shared" si="193"/>
        <v/>
      </c>
      <c r="W1139" s="25" t="str">
        <f>IF(OR($P1139="", NOT($U1139="")), "", IF(COUNTIF($P$11:$P1139, $P1139)&gt;1, "", "X"))</f>
        <v/>
      </c>
      <c r="X1139" s="25" t="str">
        <f t="shared" si="194"/>
        <v/>
      </c>
      <c r="Z1139" s="25" t="str">
        <f t="shared" si="195"/>
        <v/>
      </c>
      <c r="AB1139" s="25" t="str">
        <f>IF($B1139="", "", IF(AND($B1139&gt;='Client Report'!$BA$3, $B1139&lt;='Client Report'!$BA$4), "X", ""))</f>
        <v/>
      </c>
      <c r="AC1139" s="25" t="str">
        <f>IF($O1139="", "", IF('Client Report'!$AG$3="", "X", IF(Expenses!$C1139='Client Report'!$AG$3, "X", "")))</f>
        <v/>
      </c>
      <c r="AD1139" s="66" t="str">
        <f t="shared" si="196"/>
        <v/>
      </c>
      <c r="AE1139" s="25" t="str">
        <f>IF($AD1139="", "", COUNTIF($AD$11:$AD$2510, "&lt;"&amp;$AD1139)+1+COUNTIF($AD$11:$AD1139, $AD1139)-1)</f>
        <v/>
      </c>
      <c r="AF1139" s="25" t="str">
        <f t="shared" si="197"/>
        <v/>
      </c>
    </row>
    <row r="1140" spans="1:32" x14ac:dyDescent="0.25">
      <c r="A1140" s="21"/>
      <c r="B1140" s="80"/>
      <c r="C1140" s="81"/>
      <c r="D1140" s="82"/>
      <c r="E1140" s="83"/>
      <c r="F1140" s="83"/>
      <c r="G1140" s="84"/>
      <c r="H1140" s="85"/>
      <c r="I1140" s="21"/>
      <c r="J1140" s="39" t="str">
        <f t="shared" si="187"/>
        <v/>
      </c>
      <c r="K1140" s="21"/>
      <c r="O1140" s="25" t="str">
        <f t="shared" si="188"/>
        <v/>
      </c>
      <c r="P1140" s="25" t="str">
        <f t="shared" si="189"/>
        <v/>
      </c>
      <c r="Q1140" s="25" t="str">
        <f t="shared" si="190"/>
        <v/>
      </c>
      <c r="R1140" s="25" t="str">
        <f>IF(COUNTIF($Q$11:$Q1140, $Q1140)&gt;1, "", $Q1140)</f>
        <v/>
      </c>
      <c r="S1140" s="58" t="str">
        <f t="shared" si="191"/>
        <v/>
      </c>
      <c r="T1140" s="61" t="str">
        <f t="shared" si="192"/>
        <v/>
      </c>
      <c r="U1140" s="58" t="str">
        <f t="shared" si="193"/>
        <v/>
      </c>
      <c r="W1140" s="25" t="str">
        <f>IF(OR($P1140="", NOT($U1140="")), "", IF(COUNTIF($P$11:$P1140, $P1140)&gt;1, "", "X"))</f>
        <v/>
      </c>
      <c r="X1140" s="25" t="str">
        <f t="shared" si="194"/>
        <v/>
      </c>
      <c r="Z1140" s="25" t="str">
        <f t="shared" si="195"/>
        <v/>
      </c>
      <c r="AB1140" s="25" t="str">
        <f>IF($B1140="", "", IF(AND($B1140&gt;='Client Report'!$BA$3, $B1140&lt;='Client Report'!$BA$4), "X", ""))</f>
        <v/>
      </c>
      <c r="AC1140" s="25" t="str">
        <f>IF($O1140="", "", IF('Client Report'!$AG$3="", "X", IF(Expenses!$C1140='Client Report'!$AG$3, "X", "")))</f>
        <v/>
      </c>
      <c r="AD1140" s="66" t="str">
        <f t="shared" si="196"/>
        <v/>
      </c>
      <c r="AE1140" s="25" t="str">
        <f>IF($AD1140="", "", COUNTIF($AD$11:$AD$2510, "&lt;"&amp;$AD1140)+1+COUNTIF($AD$11:$AD1140, $AD1140)-1)</f>
        <v/>
      </c>
      <c r="AF1140" s="25" t="str">
        <f t="shared" si="197"/>
        <v/>
      </c>
    </row>
    <row r="1141" spans="1:32" x14ac:dyDescent="0.25">
      <c r="A1141" s="21"/>
      <c r="B1141" s="80"/>
      <c r="C1141" s="81"/>
      <c r="D1141" s="82"/>
      <c r="E1141" s="83"/>
      <c r="F1141" s="83"/>
      <c r="G1141" s="84"/>
      <c r="H1141" s="85"/>
      <c r="I1141" s="21"/>
      <c r="J1141" s="39" t="str">
        <f t="shared" si="187"/>
        <v/>
      </c>
      <c r="K1141" s="21"/>
      <c r="O1141" s="25" t="str">
        <f t="shared" si="188"/>
        <v/>
      </c>
      <c r="P1141" s="25" t="str">
        <f t="shared" si="189"/>
        <v/>
      </c>
      <c r="Q1141" s="25" t="str">
        <f t="shared" si="190"/>
        <v/>
      </c>
      <c r="R1141" s="25" t="str">
        <f>IF(COUNTIF($Q$11:$Q1141, $Q1141)&gt;1, "", $Q1141)</f>
        <v/>
      </c>
      <c r="S1141" s="58" t="str">
        <f t="shared" si="191"/>
        <v/>
      </c>
      <c r="T1141" s="61" t="str">
        <f t="shared" si="192"/>
        <v/>
      </c>
      <c r="U1141" s="58" t="str">
        <f t="shared" si="193"/>
        <v/>
      </c>
      <c r="W1141" s="25" t="str">
        <f>IF(OR($P1141="", NOT($U1141="")), "", IF(COUNTIF($P$11:$P1141, $P1141)&gt;1, "", "X"))</f>
        <v/>
      </c>
      <c r="X1141" s="25" t="str">
        <f t="shared" si="194"/>
        <v/>
      </c>
      <c r="Z1141" s="25" t="str">
        <f t="shared" si="195"/>
        <v/>
      </c>
      <c r="AB1141" s="25" t="str">
        <f>IF($B1141="", "", IF(AND($B1141&gt;='Client Report'!$BA$3, $B1141&lt;='Client Report'!$BA$4), "X", ""))</f>
        <v/>
      </c>
      <c r="AC1141" s="25" t="str">
        <f>IF($O1141="", "", IF('Client Report'!$AG$3="", "X", IF(Expenses!$C1141='Client Report'!$AG$3, "X", "")))</f>
        <v/>
      </c>
      <c r="AD1141" s="66" t="str">
        <f t="shared" si="196"/>
        <v/>
      </c>
      <c r="AE1141" s="25" t="str">
        <f>IF($AD1141="", "", COUNTIF($AD$11:$AD$2510, "&lt;"&amp;$AD1141)+1+COUNTIF($AD$11:$AD1141, $AD1141)-1)</f>
        <v/>
      </c>
      <c r="AF1141" s="25" t="str">
        <f t="shared" si="197"/>
        <v/>
      </c>
    </row>
    <row r="1142" spans="1:32" x14ac:dyDescent="0.25">
      <c r="A1142" s="21"/>
      <c r="B1142" s="80"/>
      <c r="C1142" s="81"/>
      <c r="D1142" s="82"/>
      <c r="E1142" s="83"/>
      <c r="F1142" s="83"/>
      <c r="G1142" s="84"/>
      <c r="H1142" s="85"/>
      <c r="I1142" s="21"/>
      <c r="J1142" s="39" t="str">
        <f t="shared" si="187"/>
        <v/>
      </c>
      <c r="K1142" s="21"/>
      <c r="O1142" s="25" t="str">
        <f t="shared" si="188"/>
        <v/>
      </c>
      <c r="P1142" s="25" t="str">
        <f t="shared" si="189"/>
        <v/>
      </c>
      <c r="Q1142" s="25" t="str">
        <f t="shared" si="190"/>
        <v/>
      </c>
      <c r="R1142" s="25" t="str">
        <f>IF(COUNTIF($Q$11:$Q1142, $Q1142)&gt;1, "", $Q1142)</f>
        <v/>
      </c>
      <c r="S1142" s="58" t="str">
        <f t="shared" si="191"/>
        <v/>
      </c>
      <c r="T1142" s="61" t="str">
        <f t="shared" si="192"/>
        <v/>
      </c>
      <c r="U1142" s="58" t="str">
        <f t="shared" si="193"/>
        <v/>
      </c>
      <c r="W1142" s="25" t="str">
        <f>IF(OR($P1142="", NOT($U1142="")), "", IF(COUNTIF($P$11:$P1142, $P1142)&gt;1, "", "X"))</f>
        <v/>
      </c>
      <c r="X1142" s="25" t="str">
        <f t="shared" si="194"/>
        <v/>
      </c>
      <c r="Z1142" s="25" t="str">
        <f t="shared" si="195"/>
        <v/>
      </c>
      <c r="AB1142" s="25" t="str">
        <f>IF($B1142="", "", IF(AND($B1142&gt;='Client Report'!$BA$3, $B1142&lt;='Client Report'!$BA$4), "X", ""))</f>
        <v/>
      </c>
      <c r="AC1142" s="25" t="str">
        <f>IF($O1142="", "", IF('Client Report'!$AG$3="", "X", IF(Expenses!$C1142='Client Report'!$AG$3, "X", "")))</f>
        <v/>
      </c>
      <c r="AD1142" s="66" t="str">
        <f t="shared" si="196"/>
        <v/>
      </c>
      <c r="AE1142" s="25" t="str">
        <f>IF($AD1142="", "", COUNTIF($AD$11:$AD$2510, "&lt;"&amp;$AD1142)+1+COUNTIF($AD$11:$AD1142, $AD1142)-1)</f>
        <v/>
      </c>
      <c r="AF1142" s="25" t="str">
        <f t="shared" si="197"/>
        <v/>
      </c>
    </row>
    <row r="1143" spans="1:32" x14ac:dyDescent="0.25">
      <c r="A1143" s="21"/>
      <c r="B1143" s="80"/>
      <c r="C1143" s="81"/>
      <c r="D1143" s="82"/>
      <c r="E1143" s="83"/>
      <c r="F1143" s="83"/>
      <c r="G1143" s="84"/>
      <c r="H1143" s="85"/>
      <c r="I1143" s="21"/>
      <c r="J1143" s="39" t="str">
        <f t="shared" si="187"/>
        <v/>
      </c>
      <c r="K1143" s="21"/>
      <c r="O1143" s="25" t="str">
        <f t="shared" si="188"/>
        <v/>
      </c>
      <c r="P1143" s="25" t="str">
        <f t="shared" si="189"/>
        <v/>
      </c>
      <c r="Q1143" s="25" t="str">
        <f t="shared" si="190"/>
        <v/>
      </c>
      <c r="R1143" s="25" t="str">
        <f>IF(COUNTIF($Q$11:$Q1143, $Q1143)&gt;1, "", $Q1143)</f>
        <v/>
      </c>
      <c r="S1143" s="58" t="str">
        <f t="shared" si="191"/>
        <v/>
      </c>
      <c r="T1143" s="61" t="str">
        <f t="shared" si="192"/>
        <v/>
      </c>
      <c r="U1143" s="58" t="str">
        <f t="shared" si="193"/>
        <v/>
      </c>
      <c r="W1143" s="25" t="str">
        <f>IF(OR($P1143="", NOT($U1143="")), "", IF(COUNTIF($P$11:$P1143, $P1143)&gt;1, "", "X"))</f>
        <v/>
      </c>
      <c r="X1143" s="25" t="str">
        <f t="shared" si="194"/>
        <v/>
      </c>
      <c r="Z1143" s="25" t="str">
        <f t="shared" si="195"/>
        <v/>
      </c>
      <c r="AB1143" s="25" t="str">
        <f>IF($B1143="", "", IF(AND($B1143&gt;='Client Report'!$BA$3, $B1143&lt;='Client Report'!$BA$4), "X", ""))</f>
        <v/>
      </c>
      <c r="AC1143" s="25" t="str">
        <f>IF($O1143="", "", IF('Client Report'!$AG$3="", "X", IF(Expenses!$C1143='Client Report'!$AG$3, "X", "")))</f>
        <v/>
      </c>
      <c r="AD1143" s="66" t="str">
        <f t="shared" si="196"/>
        <v/>
      </c>
      <c r="AE1143" s="25" t="str">
        <f>IF($AD1143="", "", COUNTIF($AD$11:$AD$2510, "&lt;"&amp;$AD1143)+1+COUNTIF($AD$11:$AD1143, $AD1143)-1)</f>
        <v/>
      </c>
      <c r="AF1143" s="25" t="str">
        <f t="shared" si="197"/>
        <v/>
      </c>
    </row>
    <row r="1144" spans="1:32" x14ac:dyDescent="0.25">
      <c r="A1144" s="21"/>
      <c r="B1144" s="80"/>
      <c r="C1144" s="81"/>
      <c r="D1144" s="82"/>
      <c r="E1144" s="83"/>
      <c r="F1144" s="83"/>
      <c r="G1144" s="84"/>
      <c r="H1144" s="85"/>
      <c r="I1144" s="21"/>
      <c r="J1144" s="39" t="str">
        <f t="shared" si="187"/>
        <v/>
      </c>
      <c r="K1144" s="21"/>
      <c r="O1144" s="25" t="str">
        <f t="shared" si="188"/>
        <v/>
      </c>
      <c r="P1144" s="25" t="str">
        <f t="shared" si="189"/>
        <v/>
      </c>
      <c r="Q1144" s="25" t="str">
        <f t="shared" si="190"/>
        <v/>
      </c>
      <c r="R1144" s="25" t="str">
        <f>IF(COUNTIF($Q$11:$Q1144, $Q1144)&gt;1, "", $Q1144)</f>
        <v/>
      </c>
      <c r="S1144" s="58" t="str">
        <f t="shared" si="191"/>
        <v/>
      </c>
      <c r="T1144" s="61" t="str">
        <f t="shared" si="192"/>
        <v/>
      </c>
      <c r="U1144" s="58" t="str">
        <f t="shared" si="193"/>
        <v/>
      </c>
      <c r="W1144" s="25" t="str">
        <f>IF(OR($P1144="", NOT($U1144="")), "", IF(COUNTIF($P$11:$P1144, $P1144)&gt;1, "", "X"))</f>
        <v/>
      </c>
      <c r="X1144" s="25" t="str">
        <f t="shared" si="194"/>
        <v/>
      </c>
      <c r="Z1144" s="25" t="str">
        <f t="shared" si="195"/>
        <v/>
      </c>
      <c r="AB1144" s="25" t="str">
        <f>IF($B1144="", "", IF(AND($B1144&gt;='Client Report'!$BA$3, $B1144&lt;='Client Report'!$BA$4), "X", ""))</f>
        <v/>
      </c>
      <c r="AC1144" s="25" t="str">
        <f>IF($O1144="", "", IF('Client Report'!$AG$3="", "X", IF(Expenses!$C1144='Client Report'!$AG$3, "X", "")))</f>
        <v/>
      </c>
      <c r="AD1144" s="66" t="str">
        <f t="shared" si="196"/>
        <v/>
      </c>
      <c r="AE1144" s="25" t="str">
        <f>IF($AD1144="", "", COUNTIF($AD$11:$AD$2510, "&lt;"&amp;$AD1144)+1+COUNTIF($AD$11:$AD1144, $AD1144)-1)</f>
        <v/>
      </c>
      <c r="AF1144" s="25" t="str">
        <f t="shared" si="197"/>
        <v/>
      </c>
    </row>
    <row r="1145" spans="1:32" x14ac:dyDescent="0.25">
      <c r="A1145" s="21"/>
      <c r="B1145" s="80"/>
      <c r="C1145" s="81"/>
      <c r="D1145" s="82"/>
      <c r="E1145" s="83"/>
      <c r="F1145" s="83"/>
      <c r="G1145" s="84"/>
      <c r="H1145" s="85"/>
      <c r="I1145" s="21"/>
      <c r="J1145" s="39" t="str">
        <f t="shared" si="187"/>
        <v/>
      </c>
      <c r="K1145" s="21"/>
      <c r="O1145" s="25" t="str">
        <f t="shared" si="188"/>
        <v/>
      </c>
      <c r="P1145" s="25" t="str">
        <f t="shared" si="189"/>
        <v/>
      </c>
      <c r="Q1145" s="25" t="str">
        <f t="shared" si="190"/>
        <v/>
      </c>
      <c r="R1145" s="25" t="str">
        <f>IF(COUNTIF($Q$11:$Q1145, $Q1145)&gt;1, "", $Q1145)</f>
        <v/>
      </c>
      <c r="S1145" s="58" t="str">
        <f t="shared" si="191"/>
        <v/>
      </c>
      <c r="T1145" s="61" t="str">
        <f t="shared" si="192"/>
        <v/>
      </c>
      <c r="U1145" s="58" t="str">
        <f t="shared" si="193"/>
        <v/>
      </c>
      <c r="W1145" s="25" t="str">
        <f>IF(OR($P1145="", NOT($U1145="")), "", IF(COUNTIF($P$11:$P1145, $P1145)&gt;1, "", "X"))</f>
        <v/>
      </c>
      <c r="X1145" s="25" t="str">
        <f t="shared" si="194"/>
        <v/>
      </c>
      <c r="Z1145" s="25" t="str">
        <f t="shared" si="195"/>
        <v/>
      </c>
      <c r="AB1145" s="25" t="str">
        <f>IF($B1145="", "", IF(AND($B1145&gt;='Client Report'!$BA$3, $B1145&lt;='Client Report'!$BA$4), "X", ""))</f>
        <v/>
      </c>
      <c r="AC1145" s="25" t="str">
        <f>IF($O1145="", "", IF('Client Report'!$AG$3="", "X", IF(Expenses!$C1145='Client Report'!$AG$3, "X", "")))</f>
        <v/>
      </c>
      <c r="AD1145" s="66" t="str">
        <f t="shared" si="196"/>
        <v/>
      </c>
      <c r="AE1145" s="25" t="str">
        <f>IF($AD1145="", "", COUNTIF($AD$11:$AD$2510, "&lt;"&amp;$AD1145)+1+COUNTIF($AD$11:$AD1145, $AD1145)-1)</f>
        <v/>
      </c>
      <c r="AF1145" s="25" t="str">
        <f t="shared" si="197"/>
        <v/>
      </c>
    </row>
    <row r="1146" spans="1:32" x14ac:dyDescent="0.25">
      <c r="A1146" s="21"/>
      <c r="B1146" s="80"/>
      <c r="C1146" s="81"/>
      <c r="D1146" s="82"/>
      <c r="E1146" s="83"/>
      <c r="F1146" s="83"/>
      <c r="G1146" s="84"/>
      <c r="H1146" s="85"/>
      <c r="I1146" s="21"/>
      <c r="J1146" s="39" t="str">
        <f t="shared" si="187"/>
        <v/>
      </c>
      <c r="K1146" s="21"/>
      <c r="O1146" s="25" t="str">
        <f t="shared" si="188"/>
        <v/>
      </c>
      <c r="P1146" s="25" t="str">
        <f t="shared" si="189"/>
        <v/>
      </c>
      <c r="Q1146" s="25" t="str">
        <f t="shared" si="190"/>
        <v/>
      </c>
      <c r="R1146" s="25" t="str">
        <f>IF(COUNTIF($Q$11:$Q1146, $Q1146)&gt;1, "", $Q1146)</f>
        <v/>
      </c>
      <c r="S1146" s="58" t="str">
        <f t="shared" si="191"/>
        <v/>
      </c>
      <c r="T1146" s="61" t="str">
        <f t="shared" si="192"/>
        <v/>
      </c>
      <c r="U1146" s="58" t="str">
        <f t="shared" si="193"/>
        <v/>
      </c>
      <c r="W1146" s="25" t="str">
        <f>IF(OR($P1146="", NOT($U1146="")), "", IF(COUNTIF($P$11:$P1146, $P1146)&gt;1, "", "X"))</f>
        <v/>
      </c>
      <c r="X1146" s="25" t="str">
        <f t="shared" si="194"/>
        <v/>
      </c>
      <c r="Z1146" s="25" t="str">
        <f t="shared" si="195"/>
        <v/>
      </c>
      <c r="AB1146" s="25" t="str">
        <f>IF($B1146="", "", IF(AND($B1146&gt;='Client Report'!$BA$3, $B1146&lt;='Client Report'!$BA$4), "X", ""))</f>
        <v/>
      </c>
      <c r="AC1146" s="25" t="str">
        <f>IF($O1146="", "", IF('Client Report'!$AG$3="", "X", IF(Expenses!$C1146='Client Report'!$AG$3, "X", "")))</f>
        <v/>
      </c>
      <c r="AD1146" s="66" t="str">
        <f t="shared" si="196"/>
        <v/>
      </c>
      <c r="AE1146" s="25" t="str">
        <f>IF($AD1146="", "", COUNTIF($AD$11:$AD$2510, "&lt;"&amp;$AD1146)+1+COUNTIF($AD$11:$AD1146, $AD1146)-1)</f>
        <v/>
      </c>
      <c r="AF1146" s="25" t="str">
        <f t="shared" si="197"/>
        <v/>
      </c>
    </row>
    <row r="1147" spans="1:32" x14ac:dyDescent="0.25">
      <c r="A1147" s="21"/>
      <c r="B1147" s="80"/>
      <c r="C1147" s="81"/>
      <c r="D1147" s="82"/>
      <c r="E1147" s="83"/>
      <c r="F1147" s="83"/>
      <c r="G1147" s="84"/>
      <c r="H1147" s="85"/>
      <c r="I1147" s="21"/>
      <c r="J1147" s="39" t="str">
        <f t="shared" si="187"/>
        <v/>
      </c>
      <c r="K1147" s="21"/>
      <c r="O1147" s="25" t="str">
        <f t="shared" si="188"/>
        <v/>
      </c>
      <c r="P1147" s="25" t="str">
        <f t="shared" si="189"/>
        <v/>
      </c>
      <c r="Q1147" s="25" t="str">
        <f t="shared" si="190"/>
        <v/>
      </c>
      <c r="R1147" s="25" t="str">
        <f>IF(COUNTIF($Q$11:$Q1147, $Q1147)&gt;1, "", $Q1147)</f>
        <v/>
      </c>
      <c r="S1147" s="58" t="str">
        <f t="shared" si="191"/>
        <v/>
      </c>
      <c r="T1147" s="61" t="str">
        <f t="shared" si="192"/>
        <v/>
      </c>
      <c r="U1147" s="58" t="str">
        <f t="shared" si="193"/>
        <v/>
      </c>
      <c r="W1147" s="25" t="str">
        <f>IF(OR($P1147="", NOT($U1147="")), "", IF(COUNTIF($P$11:$P1147, $P1147)&gt;1, "", "X"))</f>
        <v/>
      </c>
      <c r="X1147" s="25" t="str">
        <f t="shared" si="194"/>
        <v/>
      </c>
      <c r="Z1147" s="25" t="str">
        <f t="shared" si="195"/>
        <v/>
      </c>
      <c r="AB1147" s="25" t="str">
        <f>IF($B1147="", "", IF(AND($B1147&gt;='Client Report'!$BA$3, $B1147&lt;='Client Report'!$BA$4), "X", ""))</f>
        <v/>
      </c>
      <c r="AC1147" s="25" t="str">
        <f>IF($O1147="", "", IF('Client Report'!$AG$3="", "X", IF(Expenses!$C1147='Client Report'!$AG$3, "X", "")))</f>
        <v/>
      </c>
      <c r="AD1147" s="66" t="str">
        <f t="shared" si="196"/>
        <v/>
      </c>
      <c r="AE1147" s="25" t="str">
        <f>IF($AD1147="", "", COUNTIF($AD$11:$AD$2510, "&lt;"&amp;$AD1147)+1+COUNTIF($AD$11:$AD1147, $AD1147)-1)</f>
        <v/>
      </c>
      <c r="AF1147" s="25" t="str">
        <f t="shared" si="197"/>
        <v/>
      </c>
    </row>
    <row r="1148" spans="1:32" x14ac:dyDescent="0.25">
      <c r="A1148" s="21"/>
      <c r="B1148" s="80"/>
      <c r="C1148" s="81"/>
      <c r="D1148" s="82"/>
      <c r="E1148" s="83"/>
      <c r="F1148" s="83"/>
      <c r="G1148" s="84"/>
      <c r="H1148" s="85"/>
      <c r="I1148" s="21"/>
      <c r="J1148" s="39" t="str">
        <f t="shared" si="187"/>
        <v/>
      </c>
      <c r="K1148" s="21"/>
      <c r="O1148" s="25" t="str">
        <f t="shared" si="188"/>
        <v/>
      </c>
      <c r="P1148" s="25" t="str">
        <f t="shared" si="189"/>
        <v/>
      </c>
      <c r="Q1148" s="25" t="str">
        <f t="shared" si="190"/>
        <v/>
      </c>
      <c r="R1148" s="25" t="str">
        <f>IF(COUNTIF($Q$11:$Q1148, $Q1148)&gt;1, "", $Q1148)</f>
        <v/>
      </c>
      <c r="S1148" s="58" t="str">
        <f t="shared" si="191"/>
        <v/>
      </c>
      <c r="T1148" s="61" t="str">
        <f t="shared" si="192"/>
        <v/>
      </c>
      <c r="U1148" s="58" t="str">
        <f t="shared" si="193"/>
        <v/>
      </c>
      <c r="W1148" s="25" t="str">
        <f>IF(OR($P1148="", NOT($U1148="")), "", IF(COUNTIF($P$11:$P1148, $P1148)&gt;1, "", "X"))</f>
        <v/>
      </c>
      <c r="X1148" s="25" t="str">
        <f t="shared" si="194"/>
        <v/>
      </c>
      <c r="Z1148" s="25" t="str">
        <f t="shared" si="195"/>
        <v/>
      </c>
      <c r="AB1148" s="25" t="str">
        <f>IF($B1148="", "", IF(AND($B1148&gt;='Client Report'!$BA$3, $B1148&lt;='Client Report'!$BA$4), "X", ""))</f>
        <v/>
      </c>
      <c r="AC1148" s="25" t="str">
        <f>IF($O1148="", "", IF('Client Report'!$AG$3="", "X", IF(Expenses!$C1148='Client Report'!$AG$3, "X", "")))</f>
        <v/>
      </c>
      <c r="AD1148" s="66" t="str">
        <f t="shared" si="196"/>
        <v/>
      </c>
      <c r="AE1148" s="25" t="str">
        <f>IF($AD1148="", "", COUNTIF($AD$11:$AD$2510, "&lt;"&amp;$AD1148)+1+COUNTIF($AD$11:$AD1148, $AD1148)-1)</f>
        <v/>
      </c>
      <c r="AF1148" s="25" t="str">
        <f t="shared" si="197"/>
        <v/>
      </c>
    </row>
    <row r="1149" spans="1:32" x14ac:dyDescent="0.25">
      <c r="A1149" s="21"/>
      <c r="B1149" s="80"/>
      <c r="C1149" s="81"/>
      <c r="D1149" s="82"/>
      <c r="E1149" s="83"/>
      <c r="F1149" s="83"/>
      <c r="G1149" s="84"/>
      <c r="H1149" s="85"/>
      <c r="I1149" s="21"/>
      <c r="J1149" s="39" t="str">
        <f t="shared" si="187"/>
        <v/>
      </c>
      <c r="K1149" s="21"/>
      <c r="O1149" s="25" t="str">
        <f t="shared" si="188"/>
        <v/>
      </c>
      <c r="P1149" s="25" t="str">
        <f t="shared" si="189"/>
        <v/>
      </c>
      <c r="Q1149" s="25" t="str">
        <f t="shared" si="190"/>
        <v/>
      </c>
      <c r="R1149" s="25" t="str">
        <f>IF(COUNTIF($Q$11:$Q1149, $Q1149)&gt;1, "", $Q1149)</f>
        <v/>
      </c>
      <c r="S1149" s="58" t="str">
        <f t="shared" si="191"/>
        <v/>
      </c>
      <c r="T1149" s="61" t="str">
        <f t="shared" si="192"/>
        <v/>
      </c>
      <c r="U1149" s="58" t="str">
        <f t="shared" si="193"/>
        <v/>
      </c>
      <c r="W1149" s="25" t="str">
        <f>IF(OR($P1149="", NOT($U1149="")), "", IF(COUNTIF($P$11:$P1149, $P1149)&gt;1, "", "X"))</f>
        <v/>
      </c>
      <c r="X1149" s="25" t="str">
        <f t="shared" si="194"/>
        <v/>
      </c>
      <c r="Z1149" s="25" t="str">
        <f t="shared" si="195"/>
        <v/>
      </c>
      <c r="AB1149" s="25" t="str">
        <f>IF($B1149="", "", IF(AND($B1149&gt;='Client Report'!$BA$3, $B1149&lt;='Client Report'!$BA$4), "X", ""))</f>
        <v/>
      </c>
      <c r="AC1149" s="25" t="str">
        <f>IF($O1149="", "", IF('Client Report'!$AG$3="", "X", IF(Expenses!$C1149='Client Report'!$AG$3, "X", "")))</f>
        <v/>
      </c>
      <c r="AD1149" s="66" t="str">
        <f t="shared" si="196"/>
        <v/>
      </c>
      <c r="AE1149" s="25" t="str">
        <f>IF($AD1149="", "", COUNTIF($AD$11:$AD$2510, "&lt;"&amp;$AD1149)+1+COUNTIF($AD$11:$AD1149, $AD1149)-1)</f>
        <v/>
      </c>
      <c r="AF1149" s="25" t="str">
        <f t="shared" si="197"/>
        <v/>
      </c>
    </row>
    <row r="1150" spans="1:32" x14ac:dyDescent="0.25">
      <c r="A1150" s="21"/>
      <c r="B1150" s="80"/>
      <c r="C1150" s="81"/>
      <c r="D1150" s="82"/>
      <c r="E1150" s="83"/>
      <c r="F1150" s="83"/>
      <c r="G1150" s="84"/>
      <c r="H1150" s="85"/>
      <c r="I1150" s="21"/>
      <c r="J1150" s="39" t="str">
        <f t="shared" si="187"/>
        <v/>
      </c>
      <c r="K1150" s="21"/>
      <c r="O1150" s="25" t="str">
        <f t="shared" si="188"/>
        <v/>
      </c>
      <c r="P1150" s="25" t="str">
        <f t="shared" si="189"/>
        <v/>
      </c>
      <c r="Q1150" s="25" t="str">
        <f t="shared" si="190"/>
        <v/>
      </c>
      <c r="R1150" s="25" t="str">
        <f>IF(COUNTIF($Q$11:$Q1150, $Q1150)&gt;1, "", $Q1150)</f>
        <v/>
      </c>
      <c r="S1150" s="58" t="str">
        <f t="shared" si="191"/>
        <v/>
      </c>
      <c r="T1150" s="61" t="str">
        <f t="shared" si="192"/>
        <v/>
      </c>
      <c r="U1150" s="58" t="str">
        <f t="shared" si="193"/>
        <v/>
      </c>
      <c r="W1150" s="25" t="str">
        <f>IF(OR($P1150="", NOT($U1150="")), "", IF(COUNTIF($P$11:$P1150, $P1150)&gt;1, "", "X"))</f>
        <v/>
      </c>
      <c r="X1150" s="25" t="str">
        <f t="shared" si="194"/>
        <v/>
      </c>
      <c r="Z1150" s="25" t="str">
        <f t="shared" si="195"/>
        <v/>
      </c>
      <c r="AB1150" s="25" t="str">
        <f>IF($B1150="", "", IF(AND($B1150&gt;='Client Report'!$BA$3, $B1150&lt;='Client Report'!$BA$4), "X", ""))</f>
        <v/>
      </c>
      <c r="AC1150" s="25" t="str">
        <f>IF($O1150="", "", IF('Client Report'!$AG$3="", "X", IF(Expenses!$C1150='Client Report'!$AG$3, "X", "")))</f>
        <v/>
      </c>
      <c r="AD1150" s="66" t="str">
        <f t="shared" si="196"/>
        <v/>
      </c>
      <c r="AE1150" s="25" t="str">
        <f>IF($AD1150="", "", COUNTIF($AD$11:$AD$2510, "&lt;"&amp;$AD1150)+1+COUNTIF($AD$11:$AD1150, $AD1150)-1)</f>
        <v/>
      </c>
      <c r="AF1150" s="25" t="str">
        <f t="shared" si="197"/>
        <v/>
      </c>
    </row>
    <row r="1151" spans="1:32" x14ac:dyDescent="0.25">
      <c r="A1151" s="21"/>
      <c r="B1151" s="80"/>
      <c r="C1151" s="81"/>
      <c r="D1151" s="82"/>
      <c r="E1151" s="83"/>
      <c r="F1151" s="83"/>
      <c r="G1151" s="84"/>
      <c r="H1151" s="85"/>
      <c r="I1151" s="21"/>
      <c r="J1151" s="39" t="str">
        <f t="shared" si="187"/>
        <v/>
      </c>
      <c r="K1151" s="21"/>
      <c r="O1151" s="25" t="str">
        <f t="shared" si="188"/>
        <v/>
      </c>
      <c r="P1151" s="25" t="str">
        <f t="shared" si="189"/>
        <v/>
      </c>
      <c r="Q1151" s="25" t="str">
        <f t="shared" si="190"/>
        <v/>
      </c>
      <c r="R1151" s="25" t="str">
        <f>IF(COUNTIF($Q$11:$Q1151, $Q1151)&gt;1, "", $Q1151)</f>
        <v/>
      </c>
      <c r="S1151" s="58" t="str">
        <f t="shared" si="191"/>
        <v/>
      </c>
      <c r="T1151" s="61" t="str">
        <f t="shared" si="192"/>
        <v/>
      </c>
      <c r="U1151" s="58" t="str">
        <f t="shared" si="193"/>
        <v/>
      </c>
      <c r="W1151" s="25" t="str">
        <f>IF(OR($P1151="", NOT($U1151="")), "", IF(COUNTIF($P$11:$P1151, $P1151)&gt;1, "", "X"))</f>
        <v/>
      </c>
      <c r="X1151" s="25" t="str">
        <f t="shared" si="194"/>
        <v/>
      </c>
      <c r="Z1151" s="25" t="str">
        <f t="shared" si="195"/>
        <v/>
      </c>
      <c r="AB1151" s="25" t="str">
        <f>IF($B1151="", "", IF(AND($B1151&gt;='Client Report'!$BA$3, $B1151&lt;='Client Report'!$BA$4), "X", ""))</f>
        <v/>
      </c>
      <c r="AC1151" s="25" t="str">
        <f>IF($O1151="", "", IF('Client Report'!$AG$3="", "X", IF(Expenses!$C1151='Client Report'!$AG$3, "X", "")))</f>
        <v/>
      </c>
      <c r="AD1151" s="66" t="str">
        <f t="shared" si="196"/>
        <v/>
      </c>
      <c r="AE1151" s="25" t="str">
        <f>IF($AD1151="", "", COUNTIF($AD$11:$AD$2510, "&lt;"&amp;$AD1151)+1+COUNTIF($AD$11:$AD1151, $AD1151)-1)</f>
        <v/>
      </c>
      <c r="AF1151" s="25" t="str">
        <f t="shared" si="197"/>
        <v/>
      </c>
    </row>
    <row r="1152" spans="1:32" x14ac:dyDescent="0.25">
      <c r="A1152" s="21"/>
      <c r="B1152" s="80"/>
      <c r="C1152" s="81"/>
      <c r="D1152" s="82"/>
      <c r="E1152" s="83"/>
      <c r="F1152" s="83"/>
      <c r="G1152" s="84"/>
      <c r="H1152" s="85"/>
      <c r="I1152" s="21"/>
      <c r="J1152" s="39" t="str">
        <f t="shared" si="187"/>
        <v/>
      </c>
      <c r="K1152" s="21"/>
      <c r="O1152" s="25" t="str">
        <f t="shared" si="188"/>
        <v/>
      </c>
      <c r="P1152" s="25" t="str">
        <f t="shared" si="189"/>
        <v/>
      </c>
      <c r="Q1152" s="25" t="str">
        <f t="shared" si="190"/>
        <v/>
      </c>
      <c r="R1152" s="25" t="str">
        <f>IF(COUNTIF($Q$11:$Q1152, $Q1152)&gt;1, "", $Q1152)</f>
        <v/>
      </c>
      <c r="S1152" s="58" t="str">
        <f t="shared" si="191"/>
        <v/>
      </c>
      <c r="T1152" s="61" t="str">
        <f t="shared" si="192"/>
        <v/>
      </c>
      <c r="U1152" s="58" t="str">
        <f t="shared" si="193"/>
        <v/>
      </c>
      <c r="W1152" s="25" t="str">
        <f>IF(OR($P1152="", NOT($U1152="")), "", IF(COUNTIF($P$11:$P1152, $P1152)&gt;1, "", "X"))</f>
        <v/>
      </c>
      <c r="X1152" s="25" t="str">
        <f t="shared" si="194"/>
        <v/>
      </c>
      <c r="Z1152" s="25" t="str">
        <f t="shared" si="195"/>
        <v/>
      </c>
      <c r="AB1152" s="25" t="str">
        <f>IF($B1152="", "", IF(AND($B1152&gt;='Client Report'!$BA$3, $B1152&lt;='Client Report'!$BA$4), "X", ""))</f>
        <v/>
      </c>
      <c r="AC1152" s="25" t="str">
        <f>IF($O1152="", "", IF('Client Report'!$AG$3="", "X", IF(Expenses!$C1152='Client Report'!$AG$3, "X", "")))</f>
        <v/>
      </c>
      <c r="AD1152" s="66" t="str">
        <f t="shared" si="196"/>
        <v/>
      </c>
      <c r="AE1152" s="25" t="str">
        <f>IF($AD1152="", "", COUNTIF($AD$11:$AD$2510, "&lt;"&amp;$AD1152)+1+COUNTIF($AD$11:$AD1152, $AD1152)-1)</f>
        <v/>
      </c>
      <c r="AF1152" s="25" t="str">
        <f t="shared" si="197"/>
        <v/>
      </c>
    </row>
    <row r="1153" spans="1:32" x14ac:dyDescent="0.25">
      <c r="A1153" s="21"/>
      <c r="B1153" s="80"/>
      <c r="C1153" s="81"/>
      <c r="D1153" s="82"/>
      <c r="E1153" s="83"/>
      <c r="F1153" s="83"/>
      <c r="G1153" s="84"/>
      <c r="H1153" s="85"/>
      <c r="I1153" s="21"/>
      <c r="J1153" s="39" t="str">
        <f t="shared" si="187"/>
        <v/>
      </c>
      <c r="K1153" s="21"/>
      <c r="O1153" s="25" t="str">
        <f t="shared" si="188"/>
        <v/>
      </c>
      <c r="P1153" s="25" t="str">
        <f t="shared" si="189"/>
        <v/>
      </c>
      <c r="Q1153" s="25" t="str">
        <f t="shared" si="190"/>
        <v/>
      </c>
      <c r="R1153" s="25" t="str">
        <f>IF(COUNTIF($Q$11:$Q1153, $Q1153)&gt;1, "", $Q1153)</f>
        <v/>
      </c>
      <c r="S1153" s="58" t="str">
        <f t="shared" si="191"/>
        <v/>
      </c>
      <c r="T1153" s="61" t="str">
        <f t="shared" si="192"/>
        <v/>
      </c>
      <c r="U1153" s="58" t="str">
        <f t="shared" si="193"/>
        <v/>
      </c>
      <c r="W1153" s="25" t="str">
        <f>IF(OR($P1153="", NOT($U1153="")), "", IF(COUNTIF($P$11:$P1153, $P1153)&gt;1, "", "X"))</f>
        <v/>
      </c>
      <c r="X1153" s="25" t="str">
        <f t="shared" si="194"/>
        <v/>
      </c>
      <c r="Z1153" s="25" t="str">
        <f t="shared" si="195"/>
        <v/>
      </c>
      <c r="AB1153" s="25" t="str">
        <f>IF($B1153="", "", IF(AND($B1153&gt;='Client Report'!$BA$3, $B1153&lt;='Client Report'!$BA$4), "X", ""))</f>
        <v/>
      </c>
      <c r="AC1153" s="25" t="str">
        <f>IF($O1153="", "", IF('Client Report'!$AG$3="", "X", IF(Expenses!$C1153='Client Report'!$AG$3, "X", "")))</f>
        <v/>
      </c>
      <c r="AD1153" s="66" t="str">
        <f t="shared" si="196"/>
        <v/>
      </c>
      <c r="AE1153" s="25" t="str">
        <f>IF($AD1153="", "", COUNTIF($AD$11:$AD$2510, "&lt;"&amp;$AD1153)+1+COUNTIF($AD$11:$AD1153, $AD1153)-1)</f>
        <v/>
      </c>
      <c r="AF1153" s="25" t="str">
        <f t="shared" si="197"/>
        <v/>
      </c>
    </row>
    <row r="1154" spans="1:32" x14ac:dyDescent="0.25">
      <c r="A1154" s="21"/>
      <c r="B1154" s="80"/>
      <c r="C1154" s="81"/>
      <c r="D1154" s="82"/>
      <c r="E1154" s="83"/>
      <c r="F1154" s="83"/>
      <c r="G1154" s="84"/>
      <c r="H1154" s="85"/>
      <c r="I1154" s="21"/>
      <c r="J1154" s="39" t="str">
        <f t="shared" si="187"/>
        <v/>
      </c>
      <c r="K1154" s="21"/>
      <c r="O1154" s="25" t="str">
        <f t="shared" si="188"/>
        <v/>
      </c>
      <c r="P1154" s="25" t="str">
        <f t="shared" si="189"/>
        <v/>
      </c>
      <c r="Q1154" s="25" t="str">
        <f t="shared" si="190"/>
        <v/>
      </c>
      <c r="R1154" s="25" t="str">
        <f>IF(COUNTIF($Q$11:$Q1154, $Q1154)&gt;1, "", $Q1154)</f>
        <v/>
      </c>
      <c r="S1154" s="58" t="str">
        <f t="shared" si="191"/>
        <v/>
      </c>
      <c r="T1154" s="61" t="str">
        <f t="shared" si="192"/>
        <v/>
      </c>
      <c r="U1154" s="58" t="str">
        <f t="shared" si="193"/>
        <v/>
      </c>
      <c r="W1154" s="25" t="str">
        <f>IF(OR($P1154="", NOT($U1154="")), "", IF(COUNTIF($P$11:$P1154, $P1154)&gt;1, "", "X"))</f>
        <v/>
      </c>
      <c r="X1154" s="25" t="str">
        <f t="shared" si="194"/>
        <v/>
      </c>
      <c r="Z1154" s="25" t="str">
        <f t="shared" si="195"/>
        <v/>
      </c>
      <c r="AB1154" s="25" t="str">
        <f>IF($B1154="", "", IF(AND($B1154&gt;='Client Report'!$BA$3, $B1154&lt;='Client Report'!$BA$4), "X", ""))</f>
        <v/>
      </c>
      <c r="AC1154" s="25" t="str">
        <f>IF($O1154="", "", IF('Client Report'!$AG$3="", "X", IF(Expenses!$C1154='Client Report'!$AG$3, "X", "")))</f>
        <v/>
      </c>
      <c r="AD1154" s="66" t="str">
        <f t="shared" si="196"/>
        <v/>
      </c>
      <c r="AE1154" s="25" t="str">
        <f>IF($AD1154="", "", COUNTIF($AD$11:$AD$2510, "&lt;"&amp;$AD1154)+1+COUNTIF($AD$11:$AD1154, $AD1154)-1)</f>
        <v/>
      </c>
      <c r="AF1154" s="25" t="str">
        <f t="shared" si="197"/>
        <v/>
      </c>
    </row>
    <row r="1155" spans="1:32" x14ac:dyDescent="0.25">
      <c r="A1155" s="21"/>
      <c r="B1155" s="80"/>
      <c r="C1155" s="81"/>
      <c r="D1155" s="82"/>
      <c r="E1155" s="83"/>
      <c r="F1155" s="83"/>
      <c r="G1155" s="84"/>
      <c r="H1155" s="85"/>
      <c r="I1155" s="21"/>
      <c r="J1155" s="39" t="str">
        <f t="shared" si="187"/>
        <v/>
      </c>
      <c r="K1155" s="21"/>
      <c r="O1155" s="25" t="str">
        <f t="shared" si="188"/>
        <v/>
      </c>
      <c r="P1155" s="25" t="str">
        <f t="shared" si="189"/>
        <v/>
      </c>
      <c r="Q1155" s="25" t="str">
        <f t="shared" si="190"/>
        <v/>
      </c>
      <c r="R1155" s="25" t="str">
        <f>IF(COUNTIF($Q$11:$Q1155, $Q1155)&gt;1, "", $Q1155)</f>
        <v/>
      </c>
      <c r="S1155" s="58" t="str">
        <f t="shared" si="191"/>
        <v/>
      </c>
      <c r="T1155" s="61" t="str">
        <f t="shared" si="192"/>
        <v/>
      </c>
      <c r="U1155" s="58" t="str">
        <f t="shared" si="193"/>
        <v/>
      </c>
      <c r="W1155" s="25" t="str">
        <f>IF(OR($P1155="", NOT($U1155="")), "", IF(COUNTIF($P$11:$P1155, $P1155)&gt;1, "", "X"))</f>
        <v/>
      </c>
      <c r="X1155" s="25" t="str">
        <f t="shared" si="194"/>
        <v/>
      </c>
      <c r="Z1155" s="25" t="str">
        <f t="shared" si="195"/>
        <v/>
      </c>
      <c r="AB1155" s="25" t="str">
        <f>IF($B1155="", "", IF(AND($B1155&gt;='Client Report'!$BA$3, $B1155&lt;='Client Report'!$BA$4), "X", ""))</f>
        <v/>
      </c>
      <c r="AC1155" s="25" t="str">
        <f>IF($O1155="", "", IF('Client Report'!$AG$3="", "X", IF(Expenses!$C1155='Client Report'!$AG$3, "X", "")))</f>
        <v/>
      </c>
      <c r="AD1155" s="66" t="str">
        <f t="shared" si="196"/>
        <v/>
      </c>
      <c r="AE1155" s="25" t="str">
        <f>IF($AD1155="", "", COUNTIF($AD$11:$AD$2510, "&lt;"&amp;$AD1155)+1+COUNTIF($AD$11:$AD1155, $AD1155)-1)</f>
        <v/>
      </c>
      <c r="AF1155" s="25" t="str">
        <f t="shared" si="197"/>
        <v/>
      </c>
    </row>
    <row r="1156" spans="1:32" x14ac:dyDescent="0.25">
      <c r="A1156" s="21"/>
      <c r="B1156" s="80"/>
      <c r="C1156" s="81"/>
      <c r="D1156" s="82"/>
      <c r="E1156" s="83"/>
      <c r="F1156" s="83"/>
      <c r="G1156" s="84"/>
      <c r="H1156" s="85"/>
      <c r="I1156" s="21"/>
      <c r="J1156" s="39" t="str">
        <f t="shared" si="187"/>
        <v/>
      </c>
      <c r="K1156" s="21"/>
      <c r="O1156" s="25" t="str">
        <f t="shared" si="188"/>
        <v/>
      </c>
      <c r="P1156" s="25" t="str">
        <f t="shared" si="189"/>
        <v/>
      </c>
      <c r="Q1156" s="25" t="str">
        <f t="shared" si="190"/>
        <v/>
      </c>
      <c r="R1156" s="25" t="str">
        <f>IF(COUNTIF($Q$11:$Q1156, $Q1156)&gt;1, "", $Q1156)</f>
        <v/>
      </c>
      <c r="S1156" s="58" t="str">
        <f t="shared" si="191"/>
        <v/>
      </c>
      <c r="T1156" s="61" t="str">
        <f t="shared" si="192"/>
        <v/>
      </c>
      <c r="U1156" s="58" t="str">
        <f t="shared" si="193"/>
        <v/>
      </c>
      <c r="W1156" s="25" t="str">
        <f>IF(OR($P1156="", NOT($U1156="")), "", IF(COUNTIF($P$11:$P1156, $P1156)&gt;1, "", "X"))</f>
        <v/>
      </c>
      <c r="X1156" s="25" t="str">
        <f t="shared" si="194"/>
        <v/>
      </c>
      <c r="Z1156" s="25" t="str">
        <f t="shared" si="195"/>
        <v/>
      </c>
      <c r="AB1156" s="25" t="str">
        <f>IF($B1156="", "", IF(AND($B1156&gt;='Client Report'!$BA$3, $B1156&lt;='Client Report'!$BA$4), "X", ""))</f>
        <v/>
      </c>
      <c r="AC1156" s="25" t="str">
        <f>IF($O1156="", "", IF('Client Report'!$AG$3="", "X", IF(Expenses!$C1156='Client Report'!$AG$3, "X", "")))</f>
        <v/>
      </c>
      <c r="AD1156" s="66" t="str">
        <f t="shared" si="196"/>
        <v/>
      </c>
      <c r="AE1156" s="25" t="str">
        <f>IF($AD1156="", "", COUNTIF($AD$11:$AD$2510, "&lt;"&amp;$AD1156)+1+COUNTIF($AD$11:$AD1156, $AD1156)-1)</f>
        <v/>
      </c>
      <c r="AF1156" s="25" t="str">
        <f t="shared" si="197"/>
        <v/>
      </c>
    </row>
    <row r="1157" spans="1:32" x14ac:dyDescent="0.25">
      <c r="A1157" s="21"/>
      <c r="B1157" s="80"/>
      <c r="C1157" s="81"/>
      <c r="D1157" s="82"/>
      <c r="E1157" s="83"/>
      <c r="F1157" s="83"/>
      <c r="G1157" s="84"/>
      <c r="H1157" s="85"/>
      <c r="I1157" s="21"/>
      <c r="J1157" s="39" t="str">
        <f t="shared" si="187"/>
        <v/>
      </c>
      <c r="K1157" s="21"/>
      <c r="O1157" s="25" t="str">
        <f t="shared" si="188"/>
        <v/>
      </c>
      <c r="P1157" s="25" t="str">
        <f t="shared" si="189"/>
        <v/>
      </c>
      <c r="Q1157" s="25" t="str">
        <f t="shared" si="190"/>
        <v/>
      </c>
      <c r="R1157" s="25" t="str">
        <f>IF(COUNTIF($Q$11:$Q1157, $Q1157)&gt;1, "", $Q1157)</f>
        <v/>
      </c>
      <c r="S1157" s="58" t="str">
        <f t="shared" si="191"/>
        <v/>
      </c>
      <c r="T1157" s="61" t="str">
        <f t="shared" si="192"/>
        <v/>
      </c>
      <c r="U1157" s="58" t="str">
        <f t="shared" si="193"/>
        <v/>
      </c>
      <c r="W1157" s="25" t="str">
        <f>IF(OR($P1157="", NOT($U1157="")), "", IF(COUNTIF($P$11:$P1157, $P1157)&gt;1, "", "X"))</f>
        <v/>
      </c>
      <c r="X1157" s="25" t="str">
        <f t="shared" si="194"/>
        <v/>
      </c>
      <c r="Z1157" s="25" t="str">
        <f t="shared" si="195"/>
        <v/>
      </c>
      <c r="AB1157" s="25" t="str">
        <f>IF($B1157="", "", IF(AND($B1157&gt;='Client Report'!$BA$3, $B1157&lt;='Client Report'!$BA$4), "X", ""))</f>
        <v/>
      </c>
      <c r="AC1157" s="25" t="str">
        <f>IF($O1157="", "", IF('Client Report'!$AG$3="", "X", IF(Expenses!$C1157='Client Report'!$AG$3, "X", "")))</f>
        <v/>
      </c>
      <c r="AD1157" s="66" t="str">
        <f t="shared" si="196"/>
        <v/>
      </c>
      <c r="AE1157" s="25" t="str">
        <f>IF($AD1157="", "", COUNTIF($AD$11:$AD$2510, "&lt;"&amp;$AD1157)+1+COUNTIF($AD$11:$AD1157, $AD1157)-1)</f>
        <v/>
      </c>
      <c r="AF1157" s="25" t="str">
        <f t="shared" si="197"/>
        <v/>
      </c>
    </row>
    <row r="1158" spans="1:32" x14ac:dyDescent="0.25">
      <c r="A1158" s="21"/>
      <c r="B1158" s="80"/>
      <c r="C1158" s="81"/>
      <c r="D1158" s="82"/>
      <c r="E1158" s="83"/>
      <c r="F1158" s="83"/>
      <c r="G1158" s="84"/>
      <c r="H1158" s="85"/>
      <c r="I1158" s="21"/>
      <c r="J1158" s="39" t="str">
        <f t="shared" si="187"/>
        <v/>
      </c>
      <c r="K1158" s="21"/>
      <c r="O1158" s="25" t="str">
        <f t="shared" si="188"/>
        <v/>
      </c>
      <c r="P1158" s="25" t="str">
        <f t="shared" si="189"/>
        <v/>
      </c>
      <c r="Q1158" s="25" t="str">
        <f t="shared" si="190"/>
        <v/>
      </c>
      <c r="R1158" s="25" t="str">
        <f>IF(COUNTIF($Q$11:$Q1158, $Q1158)&gt;1, "", $Q1158)</f>
        <v/>
      </c>
      <c r="S1158" s="58" t="str">
        <f t="shared" si="191"/>
        <v/>
      </c>
      <c r="T1158" s="61" t="str">
        <f t="shared" si="192"/>
        <v/>
      </c>
      <c r="U1158" s="58" t="str">
        <f t="shared" si="193"/>
        <v/>
      </c>
      <c r="W1158" s="25" t="str">
        <f>IF(OR($P1158="", NOT($U1158="")), "", IF(COUNTIF($P$11:$P1158, $P1158)&gt;1, "", "X"))</f>
        <v/>
      </c>
      <c r="X1158" s="25" t="str">
        <f t="shared" si="194"/>
        <v/>
      </c>
      <c r="Z1158" s="25" t="str">
        <f t="shared" si="195"/>
        <v/>
      </c>
      <c r="AB1158" s="25" t="str">
        <f>IF($B1158="", "", IF(AND($B1158&gt;='Client Report'!$BA$3, $B1158&lt;='Client Report'!$BA$4), "X", ""))</f>
        <v/>
      </c>
      <c r="AC1158" s="25" t="str">
        <f>IF($O1158="", "", IF('Client Report'!$AG$3="", "X", IF(Expenses!$C1158='Client Report'!$AG$3, "X", "")))</f>
        <v/>
      </c>
      <c r="AD1158" s="66" t="str">
        <f t="shared" si="196"/>
        <v/>
      </c>
      <c r="AE1158" s="25" t="str">
        <f>IF($AD1158="", "", COUNTIF($AD$11:$AD$2510, "&lt;"&amp;$AD1158)+1+COUNTIF($AD$11:$AD1158, $AD1158)-1)</f>
        <v/>
      </c>
      <c r="AF1158" s="25" t="str">
        <f t="shared" si="197"/>
        <v/>
      </c>
    </row>
    <row r="1159" spans="1:32" x14ac:dyDescent="0.25">
      <c r="A1159" s="21"/>
      <c r="B1159" s="80"/>
      <c r="C1159" s="81"/>
      <c r="D1159" s="82"/>
      <c r="E1159" s="83"/>
      <c r="F1159" s="83"/>
      <c r="G1159" s="84"/>
      <c r="H1159" s="85"/>
      <c r="I1159" s="21"/>
      <c r="J1159" s="39" t="str">
        <f t="shared" si="187"/>
        <v/>
      </c>
      <c r="K1159" s="21"/>
      <c r="O1159" s="25" t="str">
        <f t="shared" si="188"/>
        <v/>
      </c>
      <c r="P1159" s="25" t="str">
        <f t="shared" si="189"/>
        <v/>
      </c>
      <c r="Q1159" s="25" t="str">
        <f t="shared" si="190"/>
        <v/>
      </c>
      <c r="R1159" s="25" t="str">
        <f>IF(COUNTIF($Q$11:$Q1159, $Q1159)&gt;1, "", $Q1159)</f>
        <v/>
      </c>
      <c r="S1159" s="58" t="str">
        <f t="shared" si="191"/>
        <v/>
      </c>
      <c r="T1159" s="61" t="str">
        <f t="shared" si="192"/>
        <v/>
      </c>
      <c r="U1159" s="58" t="str">
        <f t="shared" si="193"/>
        <v/>
      </c>
      <c r="W1159" s="25" t="str">
        <f>IF(OR($P1159="", NOT($U1159="")), "", IF(COUNTIF($P$11:$P1159, $P1159)&gt;1, "", "X"))</f>
        <v/>
      </c>
      <c r="X1159" s="25" t="str">
        <f t="shared" si="194"/>
        <v/>
      </c>
      <c r="Z1159" s="25" t="str">
        <f t="shared" si="195"/>
        <v/>
      </c>
      <c r="AB1159" s="25" t="str">
        <f>IF($B1159="", "", IF(AND($B1159&gt;='Client Report'!$BA$3, $B1159&lt;='Client Report'!$BA$4), "X", ""))</f>
        <v/>
      </c>
      <c r="AC1159" s="25" t="str">
        <f>IF($O1159="", "", IF('Client Report'!$AG$3="", "X", IF(Expenses!$C1159='Client Report'!$AG$3, "X", "")))</f>
        <v/>
      </c>
      <c r="AD1159" s="66" t="str">
        <f t="shared" si="196"/>
        <v/>
      </c>
      <c r="AE1159" s="25" t="str">
        <f>IF($AD1159="", "", COUNTIF($AD$11:$AD$2510, "&lt;"&amp;$AD1159)+1+COUNTIF($AD$11:$AD1159, $AD1159)-1)</f>
        <v/>
      </c>
      <c r="AF1159" s="25" t="str">
        <f t="shared" si="197"/>
        <v/>
      </c>
    </row>
    <row r="1160" spans="1:32" x14ac:dyDescent="0.25">
      <c r="A1160" s="21"/>
      <c r="B1160" s="80"/>
      <c r="C1160" s="81"/>
      <c r="D1160" s="82"/>
      <c r="E1160" s="83"/>
      <c r="F1160" s="83"/>
      <c r="G1160" s="84"/>
      <c r="H1160" s="85"/>
      <c r="I1160" s="21"/>
      <c r="J1160" s="39" t="str">
        <f t="shared" si="187"/>
        <v/>
      </c>
      <c r="K1160" s="21"/>
      <c r="O1160" s="25" t="str">
        <f t="shared" si="188"/>
        <v/>
      </c>
      <c r="P1160" s="25" t="str">
        <f t="shared" si="189"/>
        <v/>
      </c>
      <c r="Q1160" s="25" t="str">
        <f t="shared" si="190"/>
        <v/>
      </c>
      <c r="R1160" s="25" t="str">
        <f>IF(COUNTIF($Q$11:$Q1160, $Q1160)&gt;1, "", $Q1160)</f>
        <v/>
      </c>
      <c r="S1160" s="58" t="str">
        <f t="shared" si="191"/>
        <v/>
      </c>
      <c r="T1160" s="61" t="str">
        <f t="shared" si="192"/>
        <v/>
      </c>
      <c r="U1160" s="58" t="str">
        <f t="shared" si="193"/>
        <v/>
      </c>
      <c r="W1160" s="25" t="str">
        <f>IF(OR($P1160="", NOT($U1160="")), "", IF(COUNTIF($P$11:$P1160, $P1160)&gt;1, "", "X"))</f>
        <v/>
      </c>
      <c r="X1160" s="25" t="str">
        <f t="shared" si="194"/>
        <v/>
      </c>
      <c r="Z1160" s="25" t="str">
        <f t="shared" si="195"/>
        <v/>
      </c>
      <c r="AB1160" s="25" t="str">
        <f>IF($B1160="", "", IF(AND($B1160&gt;='Client Report'!$BA$3, $B1160&lt;='Client Report'!$BA$4), "X", ""))</f>
        <v/>
      </c>
      <c r="AC1160" s="25" t="str">
        <f>IF($O1160="", "", IF('Client Report'!$AG$3="", "X", IF(Expenses!$C1160='Client Report'!$AG$3, "X", "")))</f>
        <v/>
      </c>
      <c r="AD1160" s="66" t="str">
        <f t="shared" si="196"/>
        <v/>
      </c>
      <c r="AE1160" s="25" t="str">
        <f>IF($AD1160="", "", COUNTIF($AD$11:$AD$2510, "&lt;"&amp;$AD1160)+1+COUNTIF($AD$11:$AD1160, $AD1160)-1)</f>
        <v/>
      </c>
      <c r="AF1160" s="25" t="str">
        <f t="shared" si="197"/>
        <v/>
      </c>
    </row>
    <row r="1161" spans="1:32" x14ac:dyDescent="0.25">
      <c r="A1161" s="21"/>
      <c r="B1161" s="80"/>
      <c r="C1161" s="81"/>
      <c r="D1161" s="82"/>
      <c r="E1161" s="83"/>
      <c r="F1161" s="83"/>
      <c r="G1161" s="84"/>
      <c r="H1161" s="85"/>
      <c r="I1161" s="21"/>
      <c r="J1161" s="39" t="str">
        <f t="shared" si="187"/>
        <v/>
      </c>
      <c r="K1161" s="21"/>
      <c r="O1161" s="25" t="str">
        <f t="shared" si="188"/>
        <v/>
      </c>
      <c r="P1161" s="25" t="str">
        <f t="shared" si="189"/>
        <v/>
      </c>
      <c r="Q1161" s="25" t="str">
        <f t="shared" si="190"/>
        <v/>
      </c>
      <c r="R1161" s="25" t="str">
        <f>IF(COUNTIF($Q$11:$Q1161, $Q1161)&gt;1, "", $Q1161)</f>
        <v/>
      </c>
      <c r="S1161" s="58" t="str">
        <f t="shared" si="191"/>
        <v/>
      </c>
      <c r="T1161" s="61" t="str">
        <f t="shared" si="192"/>
        <v/>
      </c>
      <c r="U1161" s="58" t="str">
        <f t="shared" si="193"/>
        <v/>
      </c>
      <c r="W1161" s="25" t="str">
        <f>IF(OR($P1161="", NOT($U1161="")), "", IF(COUNTIF($P$11:$P1161, $P1161)&gt;1, "", "X"))</f>
        <v/>
      </c>
      <c r="X1161" s="25" t="str">
        <f t="shared" si="194"/>
        <v/>
      </c>
      <c r="Z1161" s="25" t="str">
        <f t="shared" si="195"/>
        <v/>
      </c>
      <c r="AB1161" s="25" t="str">
        <f>IF($B1161="", "", IF(AND($B1161&gt;='Client Report'!$BA$3, $B1161&lt;='Client Report'!$BA$4), "X", ""))</f>
        <v/>
      </c>
      <c r="AC1161" s="25" t="str">
        <f>IF($O1161="", "", IF('Client Report'!$AG$3="", "X", IF(Expenses!$C1161='Client Report'!$AG$3, "X", "")))</f>
        <v/>
      </c>
      <c r="AD1161" s="66" t="str">
        <f t="shared" si="196"/>
        <v/>
      </c>
      <c r="AE1161" s="25" t="str">
        <f>IF($AD1161="", "", COUNTIF($AD$11:$AD$2510, "&lt;"&amp;$AD1161)+1+COUNTIF($AD$11:$AD1161, $AD1161)-1)</f>
        <v/>
      </c>
      <c r="AF1161" s="25" t="str">
        <f t="shared" si="197"/>
        <v/>
      </c>
    </row>
    <row r="1162" spans="1:32" x14ac:dyDescent="0.25">
      <c r="A1162" s="21"/>
      <c r="B1162" s="80"/>
      <c r="C1162" s="81"/>
      <c r="D1162" s="82"/>
      <c r="E1162" s="83"/>
      <c r="F1162" s="83"/>
      <c r="G1162" s="84"/>
      <c r="H1162" s="85"/>
      <c r="I1162" s="21"/>
      <c r="J1162" s="39" t="str">
        <f t="shared" si="187"/>
        <v/>
      </c>
      <c r="K1162" s="21"/>
      <c r="O1162" s="25" t="str">
        <f t="shared" si="188"/>
        <v/>
      </c>
      <c r="P1162" s="25" t="str">
        <f t="shared" si="189"/>
        <v/>
      </c>
      <c r="Q1162" s="25" t="str">
        <f t="shared" si="190"/>
        <v/>
      </c>
      <c r="R1162" s="25" t="str">
        <f>IF(COUNTIF($Q$11:$Q1162, $Q1162)&gt;1, "", $Q1162)</f>
        <v/>
      </c>
      <c r="S1162" s="58" t="str">
        <f t="shared" si="191"/>
        <v/>
      </c>
      <c r="T1162" s="61" t="str">
        <f t="shared" si="192"/>
        <v/>
      </c>
      <c r="U1162" s="58" t="str">
        <f t="shared" si="193"/>
        <v/>
      </c>
      <c r="W1162" s="25" t="str">
        <f>IF(OR($P1162="", NOT($U1162="")), "", IF(COUNTIF($P$11:$P1162, $P1162)&gt;1, "", "X"))</f>
        <v/>
      </c>
      <c r="X1162" s="25" t="str">
        <f t="shared" si="194"/>
        <v/>
      </c>
      <c r="Z1162" s="25" t="str">
        <f t="shared" si="195"/>
        <v/>
      </c>
      <c r="AB1162" s="25" t="str">
        <f>IF($B1162="", "", IF(AND($B1162&gt;='Client Report'!$BA$3, $B1162&lt;='Client Report'!$BA$4), "X", ""))</f>
        <v/>
      </c>
      <c r="AC1162" s="25" t="str">
        <f>IF($O1162="", "", IF('Client Report'!$AG$3="", "X", IF(Expenses!$C1162='Client Report'!$AG$3, "X", "")))</f>
        <v/>
      </c>
      <c r="AD1162" s="66" t="str">
        <f t="shared" si="196"/>
        <v/>
      </c>
      <c r="AE1162" s="25" t="str">
        <f>IF($AD1162="", "", COUNTIF($AD$11:$AD$2510, "&lt;"&amp;$AD1162)+1+COUNTIF($AD$11:$AD1162, $AD1162)-1)</f>
        <v/>
      </c>
      <c r="AF1162" s="25" t="str">
        <f t="shared" si="197"/>
        <v/>
      </c>
    </row>
    <row r="1163" spans="1:32" x14ac:dyDescent="0.25">
      <c r="A1163" s="21"/>
      <c r="B1163" s="80"/>
      <c r="C1163" s="81"/>
      <c r="D1163" s="82"/>
      <c r="E1163" s="83"/>
      <c r="F1163" s="83"/>
      <c r="G1163" s="84"/>
      <c r="H1163" s="85"/>
      <c r="I1163" s="21"/>
      <c r="J1163" s="39" t="str">
        <f t="shared" si="187"/>
        <v/>
      </c>
      <c r="K1163" s="21"/>
      <c r="O1163" s="25" t="str">
        <f t="shared" si="188"/>
        <v/>
      </c>
      <c r="P1163" s="25" t="str">
        <f t="shared" si="189"/>
        <v/>
      </c>
      <c r="Q1163" s="25" t="str">
        <f t="shared" si="190"/>
        <v/>
      </c>
      <c r="R1163" s="25" t="str">
        <f>IF(COUNTIF($Q$11:$Q1163, $Q1163)&gt;1, "", $Q1163)</f>
        <v/>
      </c>
      <c r="S1163" s="58" t="str">
        <f t="shared" si="191"/>
        <v/>
      </c>
      <c r="T1163" s="61" t="str">
        <f t="shared" si="192"/>
        <v/>
      </c>
      <c r="U1163" s="58" t="str">
        <f t="shared" si="193"/>
        <v/>
      </c>
      <c r="W1163" s="25" t="str">
        <f>IF(OR($P1163="", NOT($U1163="")), "", IF(COUNTIF($P$11:$P1163, $P1163)&gt;1, "", "X"))</f>
        <v/>
      </c>
      <c r="X1163" s="25" t="str">
        <f t="shared" si="194"/>
        <v/>
      </c>
      <c r="Z1163" s="25" t="str">
        <f t="shared" si="195"/>
        <v/>
      </c>
      <c r="AB1163" s="25" t="str">
        <f>IF($B1163="", "", IF(AND($B1163&gt;='Client Report'!$BA$3, $B1163&lt;='Client Report'!$BA$4), "X", ""))</f>
        <v/>
      </c>
      <c r="AC1163" s="25" t="str">
        <f>IF($O1163="", "", IF('Client Report'!$AG$3="", "X", IF(Expenses!$C1163='Client Report'!$AG$3, "X", "")))</f>
        <v/>
      </c>
      <c r="AD1163" s="66" t="str">
        <f t="shared" si="196"/>
        <v/>
      </c>
      <c r="AE1163" s="25" t="str">
        <f>IF($AD1163="", "", COUNTIF($AD$11:$AD$2510, "&lt;"&amp;$AD1163)+1+COUNTIF($AD$11:$AD1163, $AD1163)-1)</f>
        <v/>
      </c>
      <c r="AF1163" s="25" t="str">
        <f t="shared" si="197"/>
        <v/>
      </c>
    </row>
    <row r="1164" spans="1:32" x14ac:dyDescent="0.25">
      <c r="A1164" s="21"/>
      <c r="B1164" s="80"/>
      <c r="C1164" s="81"/>
      <c r="D1164" s="82"/>
      <c r="E1164" s="83"/>
      <c r="F1164" s="83"/>
      <c r="G1164" s="84"/>
      <c r="H1164" s="85"/>
      <c r="I1164" s="21"/>
      <c r="J1164" s="39" t="str">
        <f t="shared" ref="J1164:J1227" si="198">IFERROR(IF($G1164="", "", IF($F1164="", $G1164, ROUND($G1164*$U1164, 2))), "")</f>
        <v/>
      </c>
      <c r="K1164" s="21"/>
      <c r="O1164" s="25" t="str">
        <f t="shared" ref="O1164:O1227" si="199">IF(COUNTIF($B1164:$H1164, "")&lt;7, "X", "")</f>
        <v/>
      </c>
      <c r="P1164" s="25" t="str">
        <f t="shared" ref="P1164:P1227" si="200">IF(AND(NOT($B1164=""), NOT($F1164="")), _xlfn.CONCAT($B1164, " - ", $F1164), "")</f>
        <v/>
      </c>
      <c r="Q1164" s="25" t="str">
        <f t="shared" ref="Q1164:Q1227" si="201">IF(AND(NOT($B1164=""), NOT($F1164=""), NOT($H1164="")), _xlfn.CONCAT($B1164, " - ", $F1164), "")</f>
        <v/>
      </c>
      <c r="R1164" s="25" t="str">
        <f>IF(COUNTIF($Q$11:$Q1164, $Q1164)&gt;1, "", $Q1164)</f>
        <v/>
      </c>
      <c r="S1164" s="58" t="str">
        <f t="shared" ref="S1164:S1227" si="202">IF($R1164="", "", $H1164)</f>
        <v/>
      </c>
      <c r="T1164" s="61" t="str">
        <f t="shared" ref="T1164:T1227" si="203">IF(P1164="", "", IFERROR(INDEX($S$11:$S$2510, MATCH($P1164, $R$11:$R$2510, 0)), ""))</f>
        <v/>
      </c>
      <c r="U1164" s="58" t="str">
        <f t="shared" ref="U1164:U1227" si="204">IF($P1164="", "", IF($H1164="", $T1164, $H1164))</f>
        <v/>
      </c>
      <c r="W1164" s="25" t="str">
        <f>IF(OR($P1164="", NOT($U1164="")), "", IF(COUNTIF($P$11:$P1164, $P1164)&gt;1, "", "X"))</f>
        <v/>
      </c>
      <c r="X1164" s="25" t="str">
        <f t="shared" ref="X1164:X1227" si="205">IF(T1164=U1164, "", "X")</f>
        <v/>
      </c>
      <c r="Z1164" s="25" t="str">
        <f t="shared" ref="Z1164:Z1227" si="206">IF(OR($B1164="", $C1164=""), "", _xlfn.CONCAT($C1164, " - ", TEXT($B1164, "mmm yyyy")))</f>
        <v/>
      </c>
      <c r="AB1164" s="25" t="str">
        <f>IF($B1164="", "", IF(AND($B1164&gt;='Client Report'!$BA$3, $B1164&lt;='Client Report'!$BA$4), "X", ""))</f>
        <v/>
      </c>
      <c r="AC1164" s="25" t="str">
        <f>IF($O1164="", "", IF('Client Report'!$AG$3="", "X", IF(Expenses!$C1164='Client Report'!$AG$3, "X", "")))</f>
        <v/>
      </c>
      <c r="AD1164" s="66" t="str">
        <f t="shared" ref="AD1164:AD1227" si="207">IF(OR($AB1164="", $AC1164=""), "", $B1164)</f>
        <v/>
      </c>
      <c r="AE1164" s="25" t="str">
        <f>IF($AD1164="", "", COUNTIF($AD$11:$AD$2510, "&lt;"&amp;$AD1164)+1+COUNTIF($AD$11:$AD1164, $AD1164)-1)</f>
        <v/>
      </c>
      <c r="AF1164" s="25" t="str">
        <f t="shared" ref="AF1164:AF1227" si="208">IF($AE1164="", "", "X")</f>
        <v/>
      </c>
    </row>
    <row r="1165" spans="1:32" x14ac:dyDescent="0.25">
      <c r="A1165" s="21"/>
      <c r="B1165" s="80"/>
      <c r="C1165" s="81"/>
      <c r="D1165" s="82"/>
      <c r="E1165" s="83"/>
      <c r="F1165" s="83"/>
      <c r="G1165" s="84"/>
      <c r="H1165" s="85"/>
      <c r="I1165" s="21"/>
      <c r="J1165" s="39" t="str">
        <f t="shared" si="198"/>
        <v/>
      </c>
      <c r="K1165" s="21"/>
      <c r="O1165" s="25" t="str">
        <f t="shared" si="199"/>
        <v/>
      </c>
      <c r="P1165" s="25" t="str">
        <f t="shared" si="200"/>
        <v/>
      </c>
      <c r="Q1165" s="25" t="str">
        <f t="shared" si="201"/>
        <v/>
      </c>
      <c r="R1165" s="25" t="str">
        <f>IF(COUNTIF($Q$11:$Q1165, $Q1165)&gt;1, "", $Q1165)</f>
        <v/>
      </c>
      <c r="S1165" s="58" t="str">
        <f t="shared" si="202"/>
        <v/>
      </c>
      <c r="T1165" s="61" t="str">
        <f t="shared" si="203"/>
        <v/>
      </c>
      <c r="U1165" s="58" t="str">
        <f t="shared" si="204"/>
        <v/>
      </c>
      <c r="W1165" s="25" t="str">
        <f>IF(OR($P1165="", NOT($U1165="")), "", IF(COUNTIF($P$11:$P1165, $P1165)&gt;1, "", "X"))</f>
        <v/>
      </c>
      <c r="X1165" s="25" t="str">
        <f t="shared" si="205"/>
        <v/>
      </c>
      <c r="Z1165" s="25" t="str">
        <f t="shared" si="206"/>
        <v/>
      </c>
      <c r="AB1165" s="25" t="str">
        <f>IF($B1165="", "", IF(AND($B1165&gt;='Client Report'!$BA$3, $B1165&lt;='Client Report'!$BA$4), "X", ""))</f>
        <v/>
      </c>
      <c r="AC1165" s="25" t="str">
        <f>IF($O1165="", "", IF('Client Report'!$AG$3="", "X", IF(Expenses!$C1165='Client Report'!$AG$3, "X", "")))</f>
        <v/>
      </c>
      <c r="AD1165" s="66" t="str">
        <f t="shared" si="207"/>
        <v/>
      </c>
      <c r="AE1165" s="25" t="str">
        <f>IF($AD1165="", "", COUNTIF($AD$11:$AD$2510, "&lt;"&amp;$AD1165)+1+COUNTIF($AD$11:$AD1165, $AD1165)-1)</f>
        <v/>
      </c>
      <c r="AF1165" s="25" t="str">
        <f t="shared" si="208"/>
        <v/>
      </c>
    </row>
    <row r="1166" spans="1:32" x14ac:dyDescent="0.25">
      <c r="A1166" s="21"/>
      <c r="B1166" s="80"/>
      <c r="C1166" s="81"/>
      <c r="D1166" s="82"/>
      <c r="E1166" s="83"/>
      <c r="F1166" s="83"/>
      <c r="G1166" s="84"/>
      <c r="H1166" s="85"/>
      <c r="I1166" s="21"/>
      <c r="J1166" s="39" t="str">
        <f t="shared" si="198"/>
        <v/>
      </c>
      <c r="K1166" s="21"/>
      <c r="O1166" s="25" t="str">
        <f t="shared" si="199"/>
        <v/>
      </c>
      <c r="P1166" s="25" t="str">
        <f t="shared" si="200"/>
        <v/>
      </c>
      <c r="Q1166" s="25" t="str">
        <f t="shared" si="201"/>
        <v/>
      </c>
      <c r="R1166" s="25" t="str">
        <f>IF(COUNTIF($Q$11:$Q1166, $Q1166)&gt;1, "", $Q1166)</f>
        <v/>
      </c>
      <c r="S1166" s="58" t="str">
        <f t="shared" si="202"/>
        <v/>
      </c>
      <c r="T1166" s="61" t="str">
        <f t="shared" si="203"/>
        <v/>
      </c>
      <c r="U1166" s="58" t="str">
        <f t="shared" si="204"/>
        <v/>
      </c>
      <c r="W1166" s="25" t="str">
        <f>IF(OR($P1166="", NOT($U1166="")), "", IF(COUNTIF($P$11:$P1166, $P1166)&gt;1, "", "X"))</f>
        <v/>
      </c>
      <c r="X1166" s="25" t="str">
        <f t="shared" si="205"/>
        <v/>
      </c>
      <c r="Z1166" s="25" t="str">
        <f t="shared" si="206"/>
        <v/>
      </c>
      <c r="AB1166" s="25" t="str">
        <f>IF($B1166="", "", IF(AND($B1166&gt;='Client Report'!$BA$3, $B1166&lt;='Client Report'!$BA$4), "X", ""))</f>
        <v/>
      </c>
      <c r="AC1166" s="25" t="str">
        <f>IF($O1166="", "", IF('Client Report'!$AG$3="", "X", IF(Expenses!$C1166='Client Report'!$AG$3, "X", "")))</f>
        <v/>
      </c>
      <c r="AD1166" s="66" t="str">
        <f t="shared" si="207"/>
        <v/>
      </c>
      <c r="AE1166" s="25" t="str">
        <f>IF($AD1166="", "", COUNTIF($AD$11:$AD$2510, "&lt;"&amp;$AD1166)+1+COUNTIF($AD$11:$AD1166, $AD1166)-1)</f>
        <v/>
      </c>
      <c r="AF1166" s="25" t="str">
        <f t="shared" si="208"/>
        <v/>
      </c>
    </row>
    <row r="1167" spans="1:32" x14ac:dyDescent="0.25">
      <c r="A1167" s="21"/>
      <c r="B1167" s="80"/>
      <c r="C1167" s="81"/>
      <c r="D1167" s="82"/>
      <c r="E1167" s="83"/>
      <c r="F1167" s="83"/>
      <c r="G1167" s="84"/>
      <c r="H1167" s="85"/>
      <c r="I1167" s="21"/>
      <c r="J1167" s="39" t="str">
        <f t="shared" si="198"/>
        <v/>
      </c>
      <c r="K1167" s="21"/>
      <c r="O1167" s="25" t="str">
        <f t="shared" si="199"/>
        <v/>
      </c>
      <c r="P1167" s="25" t="str">
        <f t="shared" si="200"/>
        <v/>
      </c>
      <c r="Q1167" s="25" t="str">
        <f t="shared" si="201"/>
        <v/>
      </c>
      <c r="R1167" s="25" t="str">
        <f>IF(COUNTIF($Q$11:$Q1167, $Q1167)&gt;1, "", $Q1167)</f>
        <v/>
      </c>
      <c r="S1167" s="58" t="str">
        <f t="shared" si="202"/>
        <v/>
      </c>
      <c r="T1167" s="61" t="str">
        <f t="shared" si="203"/>
        <v/>
      </c>
      <c r="U1167" s="58" t="str">
        <f t="shared" si="204"/>
        <v/>
      </c>
      <c r="W1167" s="25" t="str">
        <f>IF(OR($P1167="", NOT($U1167="")), "", IF(COUNTIF($P$11:$P1167, $P1167)&gt;1, "", "X"))</f>
        <v/>
      </c>
      <c r="X1167" s="25" t="str">
        <f t="shared" si="205"/>
        <v/>
      </c>
      <c r="Z1167" s="25" t="str">
        <f t="shared" si="206"/>
        <v/>
      </c>
      <c r="AB1167" s="25" t="str">
        <f>IF($B1167="", "", IF(AND($B1167&gt;='Client Report'!$BA$3, $B1167&lt;='Client Report'!$BA$4), "X", ""))</f>
        <v/>
      </c>
      <c r="AC1167" s="25" t="str">
        <f>IF($O1167="", "", IF('Client Report'!$AG$3="", "X", IF(Expenses!$C1167='Client Report'!$AG$3, "X", "")))</f>
        <v/>
      </c>
      <c r="AD1167" s="66" t="str">
        <f t="shared" si="207"/>
        <v/>
      </c>
      <c r="AE1167" s="25" t="str">
        <f>IF($AD1167="", "", COUNTIF($AD$11:$AD$2510, "&lt;"&amp;$AD1167)+1+COUNTIF($AD$11:$AD1167, $AD1167)-1)</f>
        <v/>
      </c>
      <c r="AF1167" s="25" t="str">
        <f t="shared" si="208"/>
        <v/>
      </c>
    </row>
    <row r="1168" spans="1:32" x14ac:dyDescent="0.25">
      <c r="A1168" s="21"/>
      <c r="B1168" s="80"/>
      <c r="C1168" s="81"/>
      <c r="D1168" s="82"/>
      <c r="E1168" s="83"/>
      <c r="F1168" s="83"/>
      <c r="G1168" s="84"/>
      <c r="H1168" s="85"/>
      <c r="I1168" s="21"/>
      <c r="J1168" s="39" t="str">
        <f t="shared" si="198"/>
        <v/>
      </c>
      <c r="K1168" s="21"/>
      <c r="O1168" s="25" t="str">
        <f t="shared" si="199"/>
        <v/>
      </c>
      <c r="P1168" s="25" t="str">
        <f t="shared" si="200"/>
        <v/>
      </c>
      <c r="Q1168" s="25" t="str">
        <f t="shared" si="201"/>
        <v/>
      </c>
      <c r="R1168" s="25" t="str">
        <f>IF(COUNTIF($Q$11:$Q1168, $Q1168)&gt;1, "", $Q1168)</f>
        <v/>
      </c>
      <c r="S1168" s="58" t="str">
        <f t="shared" si="202"/>
        <v/>
      </c>
      <c r="T1168" s="61" t="str">
        <f t="shared" si="203"/>
        <v/>
      </c>
      <c r="U1168" s="58" t="str">
        <f t="shared" si="204"/>
        <v/>
      </c>
      <c r="W1168" s="25" t="str">
        <f>IF(OR($P1168="", NOT($U1168="")), "", IF(COUNTIF($P$11:$P1168, $P1168)&gt;1, "", "X"))</f>
        <v/>
      </c>
      <c r="X1168" s="25" t="str">
        <f t="shared" si="205"/>
        <v/>
      </c>
      <c r="Z1168" s="25" t="str">
        <f t="shared" si="206"/>
        <v/>
      </c>
      <c r="AB1168" s="25" t="str">
        <f>IF($B1168="", "", IF(AND($B1168&gt;='Client Report'!$BA$3, $B1168&lt;='Client Report'!$BA$4), "X", ""))</f>
        <v/>
      </c>
      <c r="AC1168" s="25" t="str">
        <f>IF($O1168="", "", IF('Client Report'!$AG$3="", "X", IF(Expenses!$C1168='Client Report'!$AG$3, "X", "")))</f>
        <v/>
      </c>
      <c r="AD1168" s="66" t="str">
        <f t="shared" si="207"/>
        <v/>
      </c>
      <c r="AE1168" s="25" t="str">
        <f>IF($AD1168="", "", COUNTIF($AD$11:$AD$2510, "&lt;"&amp;$AD1168)+1+COUNTIF($AD$11:$AD1168, $AD1168)-1)</f>
        <v/>
      </c>
      <c r="AF1168" s="25" t="str">
        <f t="shared" si="208"/>
        <v/>
      </c>
    </row>
    <row r="1169" spans="1:32" x14ac:dyDescent="0.25">
      <c r="A1169" s="21"/>
      <c r="B1169" s="80"/>
      <c r="C1169" s="81"/>
      <c r="D1169" s="82"/>
      <c r="E1169" s="83"/>
      <c r="F1169" s="83"/>
      <c r="G1169" s="84"/>
      <c r="H1169" s="85"/>
      <c r="I1169" s="21"/>
      <c r="J1169" s="39" t="str">
        <f t="shared" si="198"/>
        <v/>
      </c>
      <c r="K1169" s="21"/>
      <c r="O1169" s="25" t="str">
        <f t="shared" si="199"/>
        <v/>
      </c>
      <c r="P1169" s="25" t="str">
        <f t="shared" si="200"/>
        <v/>
      </c>
      <c r="Q1169" s="25" t="str">
        <f t="shared" si="201"/>
        <v/>
      </c>
      <c r="R1169" s="25" t="str">
        <f>IF(COUNTIF($Q$11:$Q1169, $Q1169)&gt;1, "", $Q1169)</f>
        <v/>
      </c>
      <c r="S1169" s="58" t="str">
        <f t="shared" si="202"/>
        <v/>
      </c>
      <c r="T1169" s="61" t="str">
        <f t="shared" si="203"/>
        <v/>
      </c>
      <c r="U1169" s="58" t="str">
        <f t="shared" si="204"/>
        <v/>
      </c>
      <c r="W1169" s="25" t="str">
        <f>IF(OR($P1169="", NOT($U1169="")), "", IF(COUNTIF($P$11:$P1169, $P1169)&gt;1, "", "X"))</f>
        <v/>
      </c>
      <c r="X1169" s="25" t="str">
        <f t="shared" si="205"/>
        <v/>
      </c>
      <c r="Z1169" s="25" t="str">
        <f t="shared" si="206"/>
        <v/>
      </c>
      <c r="AB1169" s="25" t="str">
        <f>IF($B1169="", "", IF(AND($B1169&gt;='Client Report'!$BA$3, $B1169&lt;='Client Report'!$BA$4), "X", ""))</f>
        <v/>
      </c>
      <c r="AC1169" s="25" t="str">
        <f>IF($O1169="", "", IF('Client Report'!$AG$3="", "X", IF(Expenses!$C1169='Client Report'!$AG$3, "X", "")))</f>
        <v/>
      </c>
      <c r="AD1169" s="66" t="str">
        <f t="shared" si="207"/>
        <v/>
      </c>
      <c r="AE1169" s="25" t="str">
        <f>IF($AD1169="", "", COUNTIF($AD$11:$AD$2510, "&lt;"&amp;$AD1169)+1+COUNTIF($AD$11:$AD1169, $AD1169)-1)</f>
        <v/>
      </c>
      <c r="AF1169" s="25" t="str">
        <f t="shared" si="208"/>
        <v/>
      </c>
    </row>
    <row r="1170" spans="1:32" x14ac:dyDescent="0.25">
      <c r="A1170" s="21"/>
      <c r="B1170" s="80"/>
      <c r="C1170" s="81"/>
      <c r="D1170" s="82"/>
      <c r="E1170" s="83"/>
      <c r="F1170" s="83"/>
      <c r="G1170" s="84"/>
      <c r="H1170" s="85"/>
      <c r="I1170" s="21"/>
      <c r="J1170" s="39" t="str">
        <f t="shared" si="198"/>
        <v/>
      </c>
      <c r="K1170" s="21"/>
      <c r="O1170" s="25" t="str">
        <f t="shared" si="199"/>
        <v/>
      </c>
      <c r="P1170" s="25" t="str">
        <f t="shared" si="200"/>
        <v/>
      </c>
      <c r="Q1170" s="25" t="str">
        <f t="shared" si="201"/>
        <v/>
      </c>
      <c r="R1170" s="25" t="str">
        <f>IF(COUNTIF($Q$11:$Q1170, $Q1170)&gt;1, "", $Q1170)</f>
        <v/>
      </c>
      <c r="S1170" s="58" t="str">
        <f t="shared" si="202"/>
        <v/>
      </c>
      <c r="T1170" s="61" t="str">
        <f t="shared" si="203"/>
        <v/>
      </c>
      <c r="U1170" s="58" t="str">
        <f t="shared" si="204"/>
        <v/>
      </c>
      <c r="W1170" s="25" t="str">
        <f>IF(OR($P1170="", NOT($U1170="")), "", IF(COUNTIF($P$11:$P1170, $P1170)&gt;1, "", "X"))</f>
        <v/>
      </c>
      <c r="X1170" s="25" t="str">
        <f t="shared" si="205"/>
        <v/>
      </c>
      <c r="Z1170" s="25" t="str">
        <f t="shared" si="206"/>
        <v/>
      </c>
      <c r="AB1170" s="25" t="str">
        <f>IF($B1170="", "", IF(AND($B1170&gt;='Client Report'!$BA$3, $B1170&lt;='Client Report'!$BA$4), "X", ""))</f>
        <v/>
      </c>
      <c r="AC1170" s="25" t="str">
        <f>IF($O1170="", "", IF('Client Report'!$AG$3="", "X", IF(Expenses!$C1170='Client Report'!$AG$3, "X", "")))</f>
        <v/>
      </c>
      <c r="AD1170" s="66" t="str">
        <f t="shared" si="207"/>
        <v/>
      </c>
      <c r="AE1170" s="25" t="str">
        <f>IF($AD1170="", "", COUNTIF($AD$11:$AD$2510, "&lt;"&amp;$AD1170)+1+COUNTIF($AD$11:$AD1170, $AD1170)-1)</f>
        <v/>
      </c>
      <c r="AF1170" s="25" t="str">
        <f t="shared" si="208"/>
        <v/>
      </c>
    </row>
    <row r="1171" spans="1:32" x14ac:dyDescent="0.25">
      <c r="A1171" s="21"/>
      <c r="B1171" s="80"/>
      <c r="C1171" s="81"/>
      <c r="D1171" s="82"/>
      <c r="E1171" s="83"/>
      <c r="F1171" s="83"/>
      <c r="G1171" s="84"/>
      <c r="H1171" s="85"/>
      <c r="I1171" s="21"/>
      <c r="J1171" s="39" t="str">
        <f t="shared" si="198"/>
        <v/>
      </c>
      <c r="K1171" s="21"/>
      <c r="O1171" s="25" t="str">
        <f t="shared" si="199"/>
        <v/>
      </c>
      <c r="P1171" s="25" t="str">
        <f t="shared" si="200"/>
        <v/>
      </c>
      <c r="Q1171" s="25" t="str">
        <f t="shared" si="201"/>
        <v/>
      </c>
      <c r="R1171" s="25" t="str">
        <f>IF(COUNTIF($Q$11:$Q1171, $Q1171)&gt;1, "", $Q1171)</f>
        <v/>
      </c>
      <c r="S1171" s="58" t="str">
        <f t="shared" si="202"/>
        <v/>
      </c>
      <c r="T1171" s="61" t="str">
        <f t="shared" si="203"/>
        <v/>
      </c>
      <c r="U1171" s="58" t="str">
        <f t="shared" si="204"/>
        <v/>
      </c>
      <c r="W1171" s="25" t="str">
        <f>IF(OR($P1171="", NOT($U1171="")), "", IF(COUNTIF($P$11:$P1171, $P1171)&gt;1, "", "X"))</f>
        <v/>
      </c>
      <c r="X1171" s="25" t="str">
        <f t="shared" si="205"/>
        <v/>
      </c>
      <c r="Z1171" s="25" t="str">
        <f t="shared" si="206"/>
        <v/>
      </c>
      <c r="AB1171" s="25" t="str">
        <f>IF($B1171="", "", IF(AND($B1171&gt;='Client Report'!$BA$3, $B1171&lt;='Client Report'!$BA$4), "X", ""))</f>
        <v/>
      </c>
      <c r="AC1171" s="25" t="str">
        <f>IF($O1171="", "", IF('Client Report'!$AG$3="", "X", IF(Expenses!$C1171='Client Report'!$AG$3, "X", "")))</f>
        <v/>
      </c>
      <c r="AD1171" s="66" t="str">
        <f t="shared" si="207"/>
        <v/>
      </c>
      <c r="AE1171" s="25" t="str">
        <f>IF($AD1171="", "", COUNTIF($AD$11:$AD$2510, "&lt;"&amp;$AD1171)+1+COUNTIF($AD$11:$AD1171, $AD1171)-1)</f>
        <v/>
      </c>
      <c r="AF1171" s="25" t="str">
        <f t="shared" si="208"/>
        <v/>
      </c>
    </row>
    <row r="1172" spans="1:32" x14ac:dyDescent="0.25">
      <c r="A1172" s="21"/>
      <c r="B1172" s="80"/>
      <c r="C1172" s="81"/>
      <c r="D1172" s="82"/>
      <c r="E1172" s="83"/>
      <c r="F1172" s="83"/>
      <c r="G1172" s="84"/>
      <c r="H1172" s="85"/>
      <c r="I1172" s="21"/>
      <c r="J1172" s="39" t="str">
        <f t="shared" si="198"/>
        <v/>
      </c>
      <c r="K1172" s="21"/>
      <c r="O1172" s="25" t="str">
        <f t="shared" si="199"/>
        <v/>
      </c>
      <c r="P1172" s="25" t="str">
        <f t="shared" si="200"/>
        <v/>
      </c>
      <c r="Q1172" s="25" t="str">
        <f t="shared" si="201"/>
        <v/>
      </c>
      <c r="R1172" s="25" t="str">
        <f>IF(COUNTIF($Q$11:$Q1172, $Q1172)&gt;1, "", $Q1172)</f>
        <v/>
      </c>
      <c r="S1172" s="58" t="str">
        <f t="shared" si="202"/>
        <v/>
      </c>
      <c r="T1172" s="61" t="str">
        <f t="shared" si="203"/>
        <v/>
      </c>
      <c r="U1172" s="58" t="str">
        <f t="shared" si="204"/>
        <v/>
      </c>
      <c r="W1172" s="25" t="str">
        <f>IF(OR($P1172="", NOT($U1172="")), "", IF(COUNTIF($P$11:$P1172, $P1172)&gt;1, "", "X"))</f>
        <v/>
      </c>
      <c r="X1172" s="25" t="str">
        <f t="shared" si="205"/>
        <v/>
      </c>
      <c r="Z1172" s="25" t="str">
        <f t="shared" si="206"/>
        <v/>
      </c>
      <c r="AB1172" s="25" t="str">
        <f>IF($B1172="", "", IF(AND($B1172&gt;='Client Report'!$BA$3, $B1172&lt;='Client Report'!$BA$4), "X", ""))</f>
        <v/>
      </c>
      <c r="AC1172" s="25" t="str">
        <f>IF($O1172="", "", IF('Client Report'!$AG$3="", "X", IF(Expenses!$C1172='Client Report'!$AG$3, "X", "")))</f>
        <v/>
      </c>
      <c r="AD1172" s="66" t="str">
        <f t="shared" si="207"/>
        <v/>
      </c>
      <c r="AE1172" s="25" t="str">
        <f>IF($AD1172="", "", COUNTIF($AD$11:$AD$2510, "&lt;"&amp;$AD1172)+1+COUNTIF($AD$11:$AD1172, $AD1172)-1)</f>
        <v/>
      </c>
      <c r="AF1172" s="25" t="str">
        <f t="shared" si="208"/>
        <v/>
      </c>
    </row>
    <row r="1173" spans="1:32" x14ac:dyDescent="0.25">
      <c r="A1173" s="21"/>
      <c r="B1173" s="80"/>
      <c r="C1173" s="81"/>
      <c r="D1173" s="82"/>
      <c r="E1173" s="83"/>
      <c r="F1173" s="83"/>
      <c r="G1173" s="84"/>
      <c r="H1173" s="85"/>
      <c r="I1173" s="21"/>
      <c r="J1173" s="39" t="str">
        <f t="shared" si="198"/>
        <v/>
      </c>
      <c r="K1173" s="21"/>
      <c r="O1173" s="25" t="str">
        <f t="shared" si="199"/>
        <v/>
      </c>
      <c r="P1173" s="25" t="str">
        <f t="shared" si="200"/>
        <v/>
      </c>
      <c r="Q1173" s="25" t="str">
        <f t="shared" si="201"/>
        <v/>
      </c>
      <c r="R1173" s="25" t="str">
        <f>IF(COUNTIF($Q$11:$Q1173, $Q1173)&gt;1, "", $Q1173)</f>
        <v/>
      </c>
      <c r="S1173" s="58" t="str">
        <f t="shared" si="202"/>
        <v/>
      </c>
      <c r="T1173" s="61" t="str">
        <f t="shared" si="203"/>
        <v/>
      </c>
      <c r="U1173" s="58" t="str">
        <f t="shared" si="204"/>
        <v/>
      </c>
      <c r="W1173" s="25" t="str">
        <f>IF(OR($P1173="", NOT($U1173="")), "", IF(COUNTIF($P$11:$P1173, $P1173)&gt;1, "", "X"))</f>
        <v/>
      </c>
      <c r="X1173" s="25" t="str">
        <f t="shared" si="205"/>
        <v/>
      </c>
      <c r="Z1173" s="25" t="str">
        <f t="shared" si="206"/>
        <v/>
      </c>
      <c r="AB1173" s="25" t="str">
        <f>IF($B1173="", "", IF(AND($B1173&gt;='Client Report'!$BA$3, $B1173&lt;='Client Report'!$BA$4), "X", ""))</f>
        <v/>
      </c>
      <c r="AC1173" s="25" t="str">
        <f>IF($O1173="", "", IF('Client Report'!$AG$3="", "X", IF(Expenses!$C1173='Client Report'!$AG$3, "X", "")))</f>
        <v/>
      </c>
      <c r="AD1173" s="66" t="str">
        <f t="shared" si="207"/>
        <v/>
      </c>
      <c r="AE1173" s="25" t="str">
        <f>IF($AD1173="", "", COUNTIF($AD$11:$AD$2510, "&lt;"&amp;$AD1173)+1+COUNTIF($AD$11:$AD1173, $AD1173)-1)</f>
        <v/>
      </c>
      <c r="AF1173" s="25" t="str">
        <f t="shared" si="208"/>
        <v/>
      </c>
    </row>
    <row r="1174" spans="1:32" x14ac:dyDescent="0.25">
      <c r="A1174" s="21"/>
      <c r="B1174" s="80"/>
      <c r="C1174" s="81"/>
      <c r="D1174" s="82"/>
      <c r="E1174" s="83"/>
      <c r="F1174" s="83"/>
      <c r="G1174" s="84"/>
      <c r="H1174" s="85"/>
      <c r="I1174" s="21"/>
      <c r="J1174" s="39" t="str">
        <f t="shared" si="198"/>
        <v/>
      </c>
      <c r="K1174" s="21"/>
      <c r="O1174" s="25" t="str">
        <f t="shared" si="199"/>
        <v/>
      </c>
      <c r="P1174" s="25" t="str">
        <f t="shared" si="200"/>
        <v/>
      </c>
      <c r="Q1174" s="25" t="str">
        <f t="shared" si="201"/>
        <v/>
      </c>
      <c r="R1174" s="25" t="str">
        <f>IF(COUNTIF($Q$11:$Q1174, $Q1174)&gt;1, "", $Q1174)</f>
        <v/>
      </c>
      <c r="S1174" s="58" t="str">
        <f t="shared" si="202"/>
        <v/>
      </c>
      <c r="T1174" s="61" t="str">
        <f t="shared" si="203"/>
        <v/>
      </c>
      <c r="U1174" s="58" t="str">
        <f t="shared" si="204"/>
        <v/>
      </c>
      <c r="W1174" s="25" t="str">
        <f>IF(OR($P1174="", NOT($U1174="")), "", IF(COUNTIF($P$11:$P1174, $P1174)&gt;1, "", "X"))</f>
        <v/>
      </c>
      <c r="X1174" s="25" t="str">
        <f t="shared" si="205"/>
        <v/>
      </c>
      <c r="Z1174" s="25" t="str">
        <f t="shared" si="206"/>
        <v/>
      </c>
      <c r="AB1174" s="25" t="str">
        <f>IF($B1174="", "", IF(AND($B1174&gt;='Client Report'!$BA$3, $B1174&lt;='Client Report'!$BA$4), "X", ""))</f>
        <v/>
      </c>
      <c r="AC1174" s="25" t="str">
        <f>IF($O1174="", "", IF('Client Report'!$AG$3="", "X", IF(Expenses!$C1174='Client Report'!$AG$3, "X", "")))</f>
        <v/>
      </c>
      <c r="AD1174" s="66" t="str">
        <f t="shared" si="207"/>
        <v/>
      </c>
      <c r="AE1174" s="25" t="str">
        <f>IF($AD1174="", "", COUNTIF($AD$11:$AD$2510, "&lt;"&amp;$AD1174)+1+COUNTIF($AD$11:$AD1174, $AD1174)-1)</f>
        <v/>
      </c>
      <c r="AF1174" s="25" t="str">
        <f t="shared" si="208"/>
        <v/>
      </c>
    </row>
    <row r="1175" spans="1:32" x14ac:dyDescent="0.25">
      <c r="A1175" s="21"/>
      <c r="B1175" s="80"/>
      <c r="C1175" s="81"/>
      <c r="D1175" s="82"/>
      <c r="E1175" s="83"/>
      <c r="F1175" s="83"/>
      <c r="G1175" s="84"/>
      <c r="H1175" s="85"/>
      <c r="I1175" s="21"/>
      <c r="J1175" s="39" t="str">
        <f t="shared" si="198"/>
        <v/>
      </c>
      <c r="K1175" s="21"/>
      <c r="O1175" s="25" t="str">
        <f t="shared" si="199"/>
        <v/>
      </c>
      <c r="P1175" s="25" t="str">
        <f t="shared" si="200"/>
        <v/>
      </c>
      <c r="Q1175" s="25" t="str">
        <f t="shared" si="201"/>
        <v/>
      </c>
      <c r="R1175" s="25" t="str">
        <f>IF(COUNTIF($Q$11:$Q1175, $Q1175)&gt;1, "", $Q1175)</f>
        <v/>
      </c>
      <c r="S1175" s="58" t="str">
        <f t="shared" si="202"/>
        <v/>
      </c>
      <c r="T1175" s="61" t="str">
        <f t="shared" si="203"/>
        <v/>
      </c>
      <c r="U1175" s="58" t="str">
        <f t="shared" si="204"/>
        <v/>
      </c>
      <c r="W1175" s="25" t="str">
        <f>IF(OR($P1175="", NOT($U1175="")), "", IF(COUNTIF($P$11:$P1175, $P1175)&gt;1, "", "X"))</f>
        <v/>
      </c>
      <c r="X1175" s="25" t="str">
        <f t="shared" si="205"/>
        <v/>
      </c>
      <c r="Z1175" s="25" t="str">
        <f t="shared" si="206"/>
        <v/>
      </c>
      <c r="AB1175" s="25" t="str">
        <f>IF($B1175="", "", IF(AND($B1175&gt;='Client Report'!$BA$3, $B1175&lt;='Client Report'!$BA$4), "X", ""))</f>
        <v/>
      </c>
      <c r="AC1175" s="25" t="str">
        <f>IF($O1175="", "", IF('Client Report'!$AG$3="", "X", IF(Expenses!$C1175='Client Report'!$AG$3, "X", "")))</f>
        <v/>
      </c>
      <c r="AD1175" s="66" t="str">
        <f t="shared" si="207"/>
        <v/>
      </c>
      <c r="AE1175" s="25" t="str">
        <f>IF($AD1175="", "", COUNTIF($AD$11:$AD$2510, "&lt;"&amp;$AD1175)+1+COUNTIF($AD$11:$AD1175, $AD1175)-1)</f>
        <v/>
      </c>
      <c r="AF1175" s="25" t="str">
        <f t="shared" si="208"/>
        <v/>
      </c>
    </row>
    <row r="1176" spans="1:32" x14ac:dyDescent="0.25">
      <c r="A1176" s="21"/>
      <c r="B1176" s="80"/>
      <c r="C1176" s="81"/>
      <c r="D1176" s="82"/>
      <c r="E1176" s="83"/>
      <c r="F1176" s="83"/>
      <c r="G1176" s="84"/>
      <c r="H1176" s="85"/>
      <c r="I1176" s="21"/>
      <c r="J1176" s="39" t="str">
        <f t="shared" si="198"/>
        <v/>
      </c>
      <c r="K1176" s="21"/>
      <c r="O1176" s="25" t="str">
        <f t="shared" si="199"/>
        <v/>
      </c>
      <c r="P1176" s="25" t="str">
        <f t="shared" si="200"/>
        <v/>
      </c>
      <c r="Q1176" s="25" t="str">
        <f t="shared" si="201"/>
        <v/>
      </c>
      <c r="R1176" s="25" t="str">
        <f>IF(COUNTIF($Q$11:$Q1176, $Q1176)&gt;1, "", $Q1176)</f>
        <v/>
      </c>
      <c r="S1176" s="58" t="str">
        <f t="shared" si="202"/>
        <v/>
      </c>
      <c r="T1176" s="61" t="str">
        <f t="shared" si="203"/>
        <v/>
      </c>
      <c r="U1176" s="58" t="str">
        <f t="shared" si="204"/>
        <v/>
      </c>
      <c r="W1176" s="25" t="str">
        <f>IF(OR($P1176="", NOT($U1176="")), "", IF(COUNTIF($P$11:$P1176, $P1176)&gt;1, "", "X"))</f>
        <v/>
      </c>
      <c r="X1176" s="25" t="str">
        <f t="shared" si="205"/>
        <v/>
      </c>
      <c r="Z1176" s="25" t="str">
        <f t="shared" si="206"/>
        <v/>
      </c>
      <c r="AB1176" s="25" t="str">
        <f>IF($B1176="", "", IF(AND($B1176&gt;='Client Report'!$BA$3, $B1176&lt;='Client Report'!$BA$4), "X", ""))</f>
        <v/>
      </c>
      <c r="AC1176" s="25" t="str">
        <f>IF($O1176="", "", IF('Client Report'!$AG$3="", "X", IF(Expenses!$C1176='Client Report'!$AG$3, "X", "")))</f>
        <v/>
      </c>
      <c r="AD1176" s="66" t="str">
        <f t="shared" si="207"/>
        <v/>
      </c>
      <c r="AE1176" s="25" t="str">
        <f>IF($AD1176="", "", COUNTIF($AD$11:$AD$2510, "&lt;"&amp;$AD1176)+1+COUNTIF($AD$11:$AD1176, $AD1176)-1)</f>
        <v/>
      </c>
      <c r="AF1176" s="25" t="str">
        <f t="shared" si="208"/>
        <v/>
      </c>
    </row>
    <row r="1177" spans="1:32" x14ac:dyDescent="0.25">
      <c r="A1177" s="21"/>
      <c r="B1177" s="80"/>
      <c r="C1177" s="81"/>
      <c r="D1177" s="82"/>
      <c r="E1177" s="83"/>
      <c r="F1177" s="83"/>
      <c r="G1177" s="84"/>
      <c r="H1177" s="85"/>
      <c r="I1177" s="21"/>
      <c r="J1177" s="39" t="str">
        <f t="shared" si="198"/>
        <v/>
      </c>
      <c r="K1177" s="21"/>
      <c r="O1177" s="25" t="str">
        <f t="shared" si="199"/>
        <v/>
      </c>
      <c r="P1177" s="25" t="str">
        <f t="shared" si="200"/>
        <v/>
      </c>
      <c r="Q1177" s="25" t="str">
        <f t="shared" si="201"/>
        <v/>
      </c>
      <c r="R1177" s="25" t="str">
        <f>IF(COUNTIF($Q$11:$Q1177, $Q1177)&gt;1, "", $Q1177)</f>
        <v/>
      </c>
      <c r="S1177" s="58" t="str">
        <f t="shared" si="202"/>
        <v/>
      </c>
      <c r="T1177" s="61" t="str">
        <f t="shared" si="203"/>
        <v/>
      </c>
      <c r="U1177" s="58" t="str">
        <f t="shared" si="204"/>
        <v/>
      </c>
      <c r="W1177" s="25" t="str">
        <f>IF(OR($P1177="", NOT($U1177="")), "", IF(COUNTIF($P$11:$P1177, $P1177)&gt;1, "", "X"))</f>
        <v/>
      </c>
      <c r="X1177" s="25" t="str">
        <f t="shared" si="205"/>
        <v/>
      </c>
      <c r="Z1177" s="25" t="str">
        <f t="shared" si="206"/>
        <v/>
      </c>
      <c r="AB1177" s="25" t="str">
        <f>IF($B1177="", "", IF(AND($B1177&gt;='Client Report'!$BA$3, $B1177&lt;='Client Report'!$BA$4), "X", ""))</f>
        <v/>
      </c>
      <c r="AC1177" s="25" t="str">
        <f>IF($O1177="", "", IF('Client Report'!$AG$3="", "X", IF(Expenses!$C1177='Client Report'!$AG$3, "X", "")))</f>
        <v/>
      </c>
      <c r="AD1177" s="66" t="str">
        <f t="shared" si="207"/>
        <v/>
      </c>
      <c r="AE1177" s="25" t="str">
        <f>IF($AD1177="", "", COUNTIF($AD$11:$AD$2510, "&lt;"&amp;$AD1177)+1+COUNTIF($AD$11:$AD1177, $AD1177)-1)</f>
        <v/>
      </c>
      <c r="AF1177" s="25" t="str">
        <f t="shared" si="208"/>
        <v/>
      </c>
    </row>
    <row r="1178" spans="1:32" x14ac:dyDescent="0.25">
      <c r="A1178" s="21"/>
      <c r="B1178" s="80"/>
      <c r="C1178" s="81"/>
      <c r="D1178" s="82"/>
      <c r="E1178" s="83"/>
      <c r="F1178" s="83"/>
      <c r="G1178" s="84"/>
      <c r="H1178" s="85"/>
      <c r="I1178" s="21"/>
      <c r="J1178" s="39" t="str">
        <f t="shared" si="198"/>
        <v/>
      </c>
      <c r="K1178" s="21"/>
      <c r="O1178" s="25" t="str">
        <f t="shared" si="199"/>
        <v/>
      </c>
      <c r="P1178" s="25" t="str">
        <f t="shared" si="200"/>
        <v/>
      </c>
      <c r="Q1178" s="25" t="str">
        <f t="shared" si="201"/>
        <v/>
      </c>
      <c r="R1178" s="25" t="str">
        <f>IF(COUNTIF($Q$11:$Q1178, $Q1178)&gt;1, "", $Q1178)</f>
        <v/>
      </c>
      <c r="S1178" s="58" t="str">
        <f t="shared" si="202"/>
        <v/>
      </c>
      <c r="T1178" s="61" t="str">
        <f t="shared" si="203"/>
        <v/>
      </c>
      <c r="U1178" s="58" t="str">
        <f t="shared" si="204"/>
        <v/>
      </c>
      <c r="W1178" s="25" t="str">
        <f>IF(OR($P1178="", NOT($U1178="")), "", IF(COUNTIF($P$11:$P1178, $P1178)&gt;1, "", "X"))</f>
        <v/>
      </c>
      <c r="X1178" s="25" t="str">
        <f t="shared" si="205"/>
        <v/>
      </c>
      <c r="Z1178" s="25" t="str">
        <f t="shared" si="206"/>
        <v/>
      </c>
      <c r="AB1178" s="25" t="str">
        <f>IF($B1178="", "", IF(AND($B1178&gt;='Client Report'!$BA$3, $B1178&lt;='Client Report'!$BA$4), "X", ""))</f>
        <v/>
      </c>
      <c r="AC1178" s="25" t="str">
        <f>IF($O1178="", "", IF('Client Report'!$AG$3="", "X", IF(Expenses!$C1178='Client Report'!$AG$3, "X", "")))</f>
        <v/>
      </c>
      <c r="AD1178" s="66" t="str">
        <f t="shared" si="207"/>
        <v/>
      </c>
      <c r="AE1178" s="25" t="str">
        <f>IF($AD1178="", "", COUNTIF($AD$11:$AD$2510, "&lt;"&amp;$AD1178)+1+COUNTIF($AD$11:$AD1178, $AD1178)-1)</f>
        <v/>
      </c>
      <c r="AF1178" s="25" t="str">
        <f t="shared" si="208"/>
        <v/>
      </c>
    </row>
    <row r="1179" spans="1:32" x14ac:dyDescent="0.25">
      <c r="A1179" s="21"/>
      <c r="B1179" s="80"/>
      <c r="C1179" s="81"/>
      <c r="D1179" s="82"/>
      <c r="E1179" s="83"/>
      <c r="F1179" s="83"/>
      <c r="G1179" s="84"/>
      <c r="H1179" s="85"/>
      <c r="I1179" s="21"/>
      <c r="J1179" s="39" t="str">
        <f t="shared" si="198"/>
        <v/>
      </c>
      <c r="K1179" s="21"/>
      <c r="O1179" s="25" t="str">
        <f t="shared" si="199"/>
        <v/>
      </c>
      <c r="P1179" s="25" t="str">
        <f t="shared" si="200"/>
        <v/>
      </c>
      <c r="Q1179" s="25" t="str">
        <f t="shared" si="201"/>
        <v/>
      </c>
      <c r="R1179" s="25" t="str">
        <f>IF(COUNTIF($Q$11:$Q1179, $Q1179)&gt;1, "", $Q1179)</f>
        <v/>
      </c>
      <c r="S1179" s="58" t="str">
        <f t="shared" si="202"/>
        <v/>
      </c>
      <c r="T1179" s="61" t="str">
        <f t="shared" si="203"/>
        <v/>
      </c>
      <c r="U1179" s="58" t="str">
        <f t="shared" si="204"/>
        <v/>
      </c>
      <c r="W1179" s="25" t="str">
        <f>IF(OR($P1179="", NOT($U1179="")), "", IF(COUNTIF($P$11:$P1179, $P1179)&gt;1, "", "X"))</f>
        <v/>
      </c>
      <c r="X1179" s="25" t="str">
        <f t="shared" si="205"/>
        <v/>
      </c>
      <c r="Z1179" s="25" t="str">
        <f t="shared" si="206"/>
        <v/>
      </c>
      <c r="AB1179" s="25" t="str">
        <f>IF($B1179="", "", IF(AND($B1179&gt;='Client Report'!$BA$3, $B1179&lt;='Client Report'!$BA$4), "X", ""))</f>
        <v/>
      </c>
      <c r="AC1179" s="25" t="str">
        <f>IF($O1179="", "", IF('Client Report'!$AG$3="", "X", IF(Expenses!$C1179='Client Report'!$AG$3, "X", "")))</f>
        <v/>
      </c>
      <c r="AD1179" s="66" t="str">
        <f t="shared" si="207"/>
        <v/>
      </c>
      <c r="AE1179" s="25" t="str">
        <f>IF($AD1179="", "", COUNTIF($AD$11:$AD$2510, "&lt;"&amp;$AD1179)+1+COUNTIF($AD$11:$AD1179, $AD1179)-1)</f>
        <v/>
      </c>
      <c r="AF1179" s="25" t="str">
        <f t="shared" si="208"/>
        <v/>
      </c>
    </row>
    <row r="1180" spans="1:32" x14ac:dyDescent="0.25">
      <c r="A1180" s="21"/>
      <c r="B1180" s="80"/>
      <c r="C1180" s="81"/>
      <c r="D1180" s="82"/>
      <c r="E1180" s="83"/>
      <c r="F1180" s="83"/>
      <c r="G1180" s="84"/>
      <c r="H1180" s="85"/>
      <c r="I1180" s="21"/>
      <c r="J1180" s="39" t="str">
        <f t="shared" si="198"/>
        <v/>
      </c>
      <c r="K1180" s="21"/>
      <c r="O1180" s="25" t="str">
        <f t="shared" si="199"/>
        <v/>
      </c>
      <c r="P1180" s="25" t="str">
        <f t="shared" si="200"/>
        <v/>
      </c>
      <c r="Q1180" s="25" t="str">
        <f t="shared" si="201"/>
        <v/>
      </c>
      <c r="R1180" s="25" t="str">
        <f>IF(COUNTIF($Q$11:$Q1180, $Q1180)&gt;1, "", $Q1180)</f>
        <v/>
      </c>
      <c r="S1180" s="58" t="str">
        <f t="shared" si="202"/>
        <v/>
      </c>
      <c r="T1180" s="61" t="str">
        <f t="shared" si="203"/>
        <v/>
      </c>
      <c r="U1180" s="58" t="str">
        <f t="shared" si="204"/>
        <v/>
      </c>
      <c r="W1180" s="25" t="str">
        <f>IF(OR($P1180="", NOT($U1180="")), "", IF(COUNTIF($P$11:$P1180, $P1180)&gt;1, "", "X"))</f>
        <v/>
      </c>
      <c r="X1180" s="25" t="str">
        <f t="shared" si="205"/>
        <v/>
      </c>
      <c r="Z1180" s="25" t="str">
        <f t="shared" si="206"/>
        <v/>
      </c>
      <c r="AB1180" s="25" t="str">
        <f>IF($B1180="", "", IF(AND($B1180&gt;='Client Report'!$BA$3, $B1180&lt;='Client Report'!$BA$4), "X", ""))</f>
        <v/>
      </c>
      <c r="AC1180" s="25" t="str">
        <f>IF($O1180="", "", IF('Client Report'!$AG$3="", "X", IF(Expenses!$C1180='Client Report'!$AG$3, "X", "")))</f>
        <v/>
      </c>
      <c r="AD1180" s="66" t="str">
        <f t="shared" si="207"/>
        <v/>
      </c>
      <c r="AE1180" s="25" t="str">
        <f>IF($AD1180="", "", COUNTIF($AD$11:$AD$2510, "&lt;"&amp;$AD1180)+1+COUNTIF($AD$11:$AD1180, $AD1180)-1)</f>
        <v/>
      </c>
      <c r="AF1180" s="25" t="str">
        <f t="shared" si="208"/>
        <v/>
      </c>
    </row>
    <row r="1181" spans="1:32" x14ac:dyDescent="0.25">
      <c r="A1181" s="21"/>
      <c r="B1181" s="80"/>
      <c r="C1181" s="81"/>
      <c r="D1181" s="82"/>
      <c r="E1181" s="83"/>
      <c r="F1181" s="83"/>
      <c r="G1181" s="84"/>
      <c r="H1181" s="85"/>
      <c r="I1181" s="21"/>
      <c r="J1181" s="39" t="str">
        <f t="shared" si="198"/>
        <v/>
      </c>
      <c r="K1181" s="21"/>
      <c r="O1181" s="25" t="str">
        <f t="shared" si="199"/>
        <v/>
      </c>
      <c r="P1181" s="25" t="str">
        <f t="shared" si="200"/>
        <v/>
      </c>
      <c r="Q1181" s="25" t="str">
        <f t="shared" si="201"/>
        <v/>
      </c>
      <c r="R1181" s="25" t="str">
        <f>IF(COUNTIF($Q$11:$Q1181, $Q1181)&gt;1, "", $Q1181)</f>
        <v/>
      </c>
      <c r="S1181" s="58" t="str">
        <f t="shared" si="202"/>
        <v/>
      </c>
      <c r="T1181" s="61" t="str">
        <f t="shared" si="203"/>
        <v/>
      </c>
      <c r="U1181" s="58" t="str">
        <f t="shared" si="204"/>
        <v/>
      </c>
      <c r="W1181" s="25" t="str">
        <f>IF(OR($P1181="", NOT($U1181="")), "", IF(COUNTIF($P$11:$P1181, $P1181)&gt;1, "", "X"))</f>
        <v/>
      </c>
      <c r="X1181" s="25" t="str">
        <f t="shared" si="205"/>
        <v/>
      </c>
      <c r="Z1181" s="25" t="str">
        <f t="shared" si="206"/>
        <v/>
      </c>
      <c r="AB1181" s="25" t="str">
        <f>IF($B1181="", "", IF(AND($B1181&gt;='Client Report'!$BA$3, $B1181&lt;='Client Report'!$BA$4), "X", ""))</f>
        <v/>
      </c>
      <c r="AC1181" s="25" t="str">
        <f>IF($O1181="", "", IF('Client Report'!$AG$3="", "X", IF(Expenses!$C1181='Client Report'!$AG$3, "X", "")))</f>
        <v/>
      </c>
      <c r="AD1181" s="66" t="str">
        <f t="shared" si="207"/>
        <v/>
      </c>
      <c r="AE1181" s="25" t="str">
        <f>IF($AD1181="", "", COUNTIF($AD$11:$AD$2510, "&lt;"&amp;$AD1181)+1+COUNTIF($AD$11:$AD1181, $AD1181)-1)</f>
        <v/>
      </c>
      <c r="AF1181" s="25" t="str">
        <f t="shared" si="208"/>
        <v/>
      </c>
    </row>
    <row r="1182" spans="1:32" x14ac:dyDescent="0.25">
      <c r="A1182" s="21"/>
      <c r="B1182" s="80"/>
      <c r="C1182" s="81"/>
      <c r="D1182" s="82"/>
      <c r="E1182" s="83"/>
      <c r="F1182" s="83"/>
      <c r="G1182" s="84"/>
      <c r="H1182" s="85"/>
      <c r="I1182" s="21"/>
      <c r="J1182" s="39" t="str">
        <f t="shared" si="198"/>
        <v/>
      </c>
      <c r="K1182" s="21"/>
      <c r="O1182" s="25" t="str">
        <f t="shared" si="199"/>
        <v/>
      </c>
      <c r="P1182" s="25" t="str">
        <f t="shared" si="200"/>
        <v/>
      </c>
      <c r="Q1182" s="25" t="str">
        <f t="shared" si="201"/>
        <v/>
      </c>
      <c r="R1182" s="25" t="str">
        <f>IF(COUNTIF($Q$11:$Q1182, $Q1182)&gt;1, "", $Q1182)</f>
        <v/>
      </c>
      <c r="S1182" s="58" t="str">
        <f t="shared" si="202"/>
        <v/>
      </c>
      <c r="T1182" s="61" t="str">
        <f t="shared" si="203"/>
        <v/>
      </c>
      <c r="U1182" s="58" t="str">
        <f t="shared" si="204"/>
        <v/>
      </c>
      <c r="W1182" s="25" t="str">
        <f>IF(OR($P1182="", NOT($U1182="")), "", IF(COUNTIF($P$11:$P1182, $P1182)&gt;1, "", "X"))</f>
        <v/>
      </c>
      <c r="X1182" s="25" t="str">
        <f t="shared" si="205"/>
        <v/>
      </c>
      <c r="Z1182" s="25" t="str">
        <f t="shared" si="206"/>
        <v/>
      </c>
      <c r="AB1182" s="25" t="str">
        <f>IF($B1182="", "", IF(AND($B1182&gt;='Client Report'!$BA$3, $B1182&lt;='Client Report'!$BA$4), "X", ""))</f>
        <v/>
      </c>
      <c r="AC1182" s="25" t="str">
        <f>IF($O1182="", "", IF('Client Report'!$AG$3="", "X", IF(Expenses!$C1182='Client Report'!$AG$3, "X", "")))</f>
        <v/>
      </c>
      <c r="AD1182" s="66" t="str">
        <f t="shared" si="207"/>
        <v/>
      </c>
      <c r="AE1182" s="25" t="str">
        <f>IF($AD1182="", "", COUNTIF($AD$11:$AD$2510, "&lt;"&amp;$AD1182)+1+COUNTIF($AD$11:$AD1182, $AD1182)-1)</f>
        <v/>
      </c>
      <c r="AF1182" s="25" t="str">
        <f t="shared" si="208"/>
        <v/>
      </c>
    </row>
    <row r="1183" spans="1:32" x14ac:dyDescent="0.25">
      <c r="A1183" s="21"/>
      <c r="B1183" s="80"/>
      <c r="C1183" s="81"/>
      <c r="D1183" s="82"/>
      <c r="E1183" s="83"/>
      <c r="F1183" s="83"/>
      <c r="G1183" s="84"/>
      <c r="H1183" s="85"/>
      <c r="I1183" s="21"/>
      <c r="J1183" s="39" t="str">
        <f t="shared" si="198"/>
        <v/>
      </c>
      <c r="K1183" s="21"/>
      <c r="O1183" s="25" t="str">
        <f t="shared" si="199"/>
        <v/>
      </c>
      <c r="P1183" s="25" t="str">
        <f t="shared" si="200"/>
        <v/>
      </c>
      <c r="Q1183" s="25" t="str">
        <f t="shared" si="201"/>
        <v/>
      </c>
      <c r="R1183" s="25" t="str">
        <f>IF(COUNTIF($Q$11:$Q1183, $Q1183)&gt;1, "", $Q1183)</f>
        <v/>
      </c>
      <c r="S1183" s="58" t="str">
        <f t="shared" si="202"/>
        <v/>
      </c>
      <c r="T1183" s="61" t="str">
        <f t="shared" si="203"/>
        <v/>
      </c>
      <c r="U1183" s="58" t="str">
        <f t="shared" si="204"/>
        <v/>
      </c>
      <c r="W1183" s="25" t="str">
        <f>IF(OR($P1183="", NOT($U1183="")), "", IF(COUNTIF($P$11:$P1183, $P1183)&gt;1, "", "X"))</f>
        <v/>
      </c>
      <c r="X1183" s="25" t="str">
        <f t="shared" si="205"/>
        <v/>
      </c>
      <c r="Z1183" s="25" t="str">
        <f t="shared" si="206"/>
        <v/>
      </c>
      <c r="AB1183" s="25" t="str">
        <f>IF($B1183="", "", IF(AND($B1183&gt;='Client Report'!$BA$3, $B1183&lt;='Client Report'!$BA$4), "X", ""))</f>
        <v/>
      </c>
      <c r="AC1183" s="25" t="str">
        <f>IF($O1183="", "", IF('Client Report'!$AG$3="", "X", IF(Expenses!$C1183='Client Report'!$AG$3, "X", "")))</f>
        <v/>
      </c>
      <c r="AD1183" s="66" t="str">
        <f t="shared" si="207"/>
        <v/>
      </c>
      <c r="AE1183" s="25" t="str">
        <f>IF($AD1183="", "", COUNTIF($AD$11:$AD$2510, "&lt;"&amp;$AD1183)+1+COUNTIF($AD$11:$AD1183, $AD1183)-1)</f>
        <v/>
      </c>
      <c r="AF1183" s="25" t="str">
        <f t="shared" si="208"/>
        <v/>
      </c>
    </row>
    <row r="1184" spans="1:32" x14ac:dyDescent="0.25">
      <c r="A1184" s="21"/>
      <c r="B1184" s="80"/>
      <c r="C1184" s="81"/>
      <c r="D1184" s="82"/>
      <c r="E1184" s="83"/>
      <c r="F1184" s="83"/>
      <c r="G1184" s="84"/>
      <c r="H1184" s="85"/>
      <c r="I1184" s="21"/>
      <c r="J1184" s="39" t="str">
        <f t="shared" si="198"/>
        <v/>
      </c>
      <c r="K1184" s="21"/>
      <c r="O1184" s="25" t="str">
        <f t="shared" si="199"/>
        <v/>
      </c>
      <c r="P1184" s="25" t="str">
        <f t="shared" si="200"/>
        <v/>
      </c>
      <c r="Q1184" s="25" t="str">
        <f t="shared" si="201"/>
        <v/>
      </c>
      <c r="R1184" s="25" t="str">
        <f>IF(COUNTIF($Q$11:$Q1184, $Q1184)&gt;1, "", $Q1184)</f>
        <v/>
      </c>
      <c r="S1184" s="58" t="str">
        <f t="shared" si="202"/>
        <v/>
      </c>
      <c r="T1184" s="61" t="str">
        <f t="shared" si="203"/>
        <v/>
      </c>
      <c r="U1184" s="58" t="str">
        <f t="shared" si="204"/>
        <v/>
      </c>
      <c r="W1184" s="25" t="str">
        <f>IF(OR($P1184="", NOT($U1184="")), "", IF(COUNTIF($P$11:$P1184, $P1184)&gt;1, "", "X"))</f>
        <v/>
      </c>
      <c r="X1184" s="25" t="str">
        <f t="shared" si="205"/>
        <v/>
      </c>
      <c r="Z1184" s="25" t="str">
        <f t="shared" si="206"/>
        <v/>
      </c>
      <c r="AB1184" s="25" t="str">
        <f>IF($B1184="", "", IF(AND($B1184&gt;='Client Report'!$BA$3, $B1184&lt;='Client Report'!$BA$4), "X", ""))</f>
        <v/>
      </c>
      <c r="AC1184" s="25" t="str">
        <f>IF($O1184="", "", IF('Client Report'!$AG$3="", "X", IF(Expenses!$C1184='Client Report'!$AG$3, "X", "")))</f>
        <v/>
      </c>
      <c r="AD1184" s="66" t="str">
        <f t="shared" si="207"/>
        <v/>
      </c>
      <c r="AE1184" s="25" t="str">
        <f>IF($AD1184="", "", COUNTIF($AD$11:$AD$2510, "&lt;"&amp;$AD1184)+1+COUNTIF($AD$11:$AD1184, $AD1184)-1)</f>
        <v/>
      </c>
      <c r="AF1184" s="25" t="str">
        <f t="shared" si="208"/>
        <v/>
      </c>
    </row>
    <row r="1185" spans="1:32" x14ac:dyDescent="0.25">
      <c r="A1185" s="21"/>
      <c r="B1185" s="80"/>
      <c r="C1185" s="81"/>
      <c r="D1185" s="82"/>
      <c r="E1185" s="83"/>
      <c r="F1185" s="83"/>
      <c r="G1185" s="84"/>
      <c r="H1185" s="85"/>
      <c r="I1185" s="21"/>
      <c r="J1185" s="39" t="str">
        <f t="shared" si="198"/>
        <v/>
      </c>
      <c r="K1185" s="21"/>
      <c r="O1185" s="25" t="str">
        <f t="shared" si="199"/>
        <v/>
      </c>
      <c r="P1185" s="25" t="str">
        <f t="shared" si="200"/>
        <v/>
      </c>
      <c r="Q1185" s="25" t="str">
        <f t="shared" si="201"/>
        <v/>
      </c>
      <c r="R1185" s="25" t="str">
        <f>IF(COUNTIF($Q$11:$Q1185, $Q1185)&gt;1, "", $Q1185)</f>
        <v/>
      </c>
      <c r="S1185" s="58" t="str">
        <f t="shared" si="202"/>
        <v/>
      </c>
      <c r="T1185" s="61" t="str">
        <f t="shared" si="203"/>
        <v/>
      </c>
      <c r="U1185" s="58" t="str">
        <f t="shared" si="204"/>
        <v/>
      </c>
      <c r="W1185" s="25" t="str">
        <f>IF(OR($P1185="", NOT($U1185="")), "", IF(COUNTIF($P$11:$P1185, $P1185)&gt;1, "", "X"))</f>
        <v/>
      </c>
      <c r="X1185" s="25" t="str">
        <f t="shared" si="205"/>
        <v/>
      </c>
      <c r="Z1185" s="25" t="str">
        <f t="shared" si="206"/>
        <v/>
      </c>
      <c r="AB1185" s="25" t="str">
        <f>IF($B1185="", "", IF(AND($B1185&gt;='Client Report'!$BA$3, $B1185&lt;='Client Report'!$BA$4), "X", ""))</f>
        <v/>
      </c>
      <c r="AC1185" s="25" t="str">
        <f>IF($O1185="", "", IF('Client Report'!$AG$3="", "X", IF(Expenses!$C1185='Client Report'!$AG$3, "X", "")))</f>
        <v/>
      </c>
      <c r="AD1185" s="66" t="str">
        <f t="shared" si="207"/>
        <v/>
      </c>
      <c r="AE1185" s="25" t="str">
        <f>IF($AD1185="", "", COUNTIF($AD$11:$AD$2510, "&lt;"&amp;$AD1185)+1+COUNTIF($AD$11:$AD1185, $AD1185)-1)</f>
        <v/>
      </c>
      <c r="AF1185" s="25" t="str">
        <f t="shared" si="208"/>
        <v/>
      </c>
    </row>
    <row r="1186" spans="1:32" x14ac:dyDescent="0.25">
      <c r="A1186" s="21"/>
      <c r="B1186" s="80"/>
      <c r="C1186" s="81"/>
      <c r="D1186" s="82"/>
      <c r="E1186" s="83"/>
      <c r="F1186" s="83"/>
      <c r="G1186" s="84"/>
      <c r="H1186" s="85"/>
      <c r="I1186" s="21"/>
      <c r="J1186" s="39" t="str">
        <f t="shared" si="198"/>
        <v/>
      </c>
      <c r="K1186" s="21"/>
      <c r="O1186" s="25" t="str">
        <f t="shared" si="199"/>
        <v/>
      </c>
      <c r="P1186" s="25" t="str">
        <f t="shared" si="200"/>
        <v/>
      </c>
      <c r="Q1186" s="25" t="str">
        <f t="shared" si="201"/>
        <v/>
      </c>
      <c r="R1186" s="25" t="str">
        <f>IF(COUNTIF($Q$11:$Q1186, $Q1186)&gt;1, "", $Q1186)</f>
        <v/>
      </c>
      <c r="S1186" s="58" t="str">
        <f t="shared" si="202"/>
        <v/>
      </c>
      <c r="T1186" s="61" t="str">
        <f t="shared" si="203"/>
        <v/>
      </c>
      <c r="U1186" s="58" t="str">
        <f t="shared" si="204"/>
        <v/>
      </c>
      <c r="W1186" s="25" t="str">
        <f>IF(OR($P1186="", NOT($U1186="")), "", IF(COUNTIF($P$11:$P1186, $P1186)&gt;1, "", "X"))</f>
        <v/>
      </c>
      <c r="X1186" s="25" t="str">
        <f t="shared" si="205"/>
        <v/>
      </c>
      <c r="Z1186" s="25" t="str">
        <f t="shared" si="206"/>
        <v/>
      </c>
      <c r="AB1186" s="25" t="str">
        <f>IF($B1186="", "", IF(AND($B1186&gt;='Client Report'!$BA$3, $B1186&lt;='Client Report'!$BA$4), "X", ""))</f>
        <v/>
      </c>
      <c r="AC1186" s="25" t="str">
        <f>IF($O1186="", "", IF('Client Report'!$AG$3="", "X", IF(Expenses!$C1186='Client Report'!$AG$3, "X", "")))</f>
        <v/>
      </c>
      <c r="AD1186" s="66" t="str">
        <f t="shared" si="207"/>
        <v/>
      </c>
      <c r="AE1186" s="25" t="str">
        <f>IF($AD1186="", "", COUNTIF($AD$11:$AD$2510, "&lt;"&amp;$AD1186)+1+COUNTIF($AD$11:$AD1186, $AD1186)-1)</f>
        <v/>
      </c>
      <c r="AF1186" s="25" t="str">
        <f t="shared" si="208"/>
        <v/>
      </c>
    </row>
    <row r="1187" spans="1:32" x14ac:dyDescent="0.25">
      <c r="A1187" s="21"/>
      <c r="B1187" s="80"/>
      <c r="C1187" s="81"/>
      <c r="D1187" s="82"/>
      <c r="E1187" s="83"/>
      <c r="F1187" s="83"/>
      <c r="G1187" s="84"/>
      <c r="H1187" s="85"/>
      <c r="I1187" s="21"/>
      <c r="J1187" s="39" t="str">
        <f t="shared" si="198"/>
        <v/>
      </c>
      <c r="K1187" s="21"/>
      <c r="O1187" s="25" t="str">
        <f t="shared" si="199"/>
        <v/>
      </c>
      <c r="P1187" s="25" t="str">
        <f t="shared" si="200"/>
        <v/>
      </c>
      <c r="Q1187" s="25" t="str">
        <f t="shared" si="201"/>
        <v/>
      </c>
      <c r="R1187" s="25" t="str">
        <f>IF(COUNTIF($Q$11:$Q1187, $Q1187)&gt;1, "", $Q1187)</f>
        <v/>
      </c>
      <c r="S1187" s="58" t="str">
        <f t="shared" si="202"/>
        <v/>
      </c>
      <c r="T1187" s="61" t="str">
        <f t="shared" si="203"/>
        <v/>
      </c>
      <c r="U1187" s="58" t="str">
        <f t="shared" si="204"/>
        <v/>
      </c>
      <c r="W1187" s="25" t="str">
        <f>IF(OR($P1187="", NOT($U1187="")), "", IF(COUNTIF($P$11:$P1187, $P1187)&gt;1, "", "X"))</f>
        <v/>
      </c>
      <c r="X1187" s="25" t="str">
        <f t="shared" si="205"/>
        <v/>
      </c>
      <c r="Z1187" s="25" t="str">
        <f t="shared" si="206"/>
        <v/>
      </c>
      <c r="AB1187" s="25" t="str">
        <f>IF($B1187="", "", IF(AND($B1187&gt;='Client Report'!$BA$3, $B1187&lt;='Client Report'!$BA$4), "X", ""))</f>
        <v/>
      </c>
      <c r="AC1187" s="25" t="str">
        <f>IF($O1187="", "", IF('Client Report'!$AG$3="", "X", IF(Expenses!$C1187='Client Report'!$AG$3, "X", "")))</f>
        <v/>
      </c>
      <c r="AD1187" s="66" t="str">
        <f t="shared" si="207"/>
        <v/>
      </c>
      <c r="AE1187" s="25" t="str">
        <f>IF($AD1187="", "", COUNTIF($AD$11:$AD$2510, "&lt;"&amp;$AD1187)+1+COUNTIF($AD$11:$AD1187, $AD1187)-1)</f>
        <v/>
      </c>
      <c r="AF1187" s="25" t="str">
        <f t="shared" si="208"/>
        <v/>
      </c>
    </row>
    <row r="1188" spans="1:32" x14ac:dyDescent="0.25">
      <c r="A1188" s="21"/>
      <c r="B1188" s="80"/>
      <c r="C1188" s="81"/>
      <c r="D1188" s="82"/>
      <c r="E1188" s="83"/>
      <c r="F1188" s="83"/>
      <c r="G1188" s="84"/>
      <c r="H1188" s="85"/>
      <c r="I1188" s="21"/>
      <c r="J1188" s="39" t="str">
        <f t="shared" si="198"/>
        <v/>
      </c>
      <c r="K1188" s="21"/>
      <c r="O1188" s="25" t="str">
        <f t="shared" si="199"/>
        <v/>
      </c>
      <c r="P1188" s="25" t="str">
        <f t="shared" si="200"/>
        <v/>
      </c>
      <c r="Q1188" s="25" t="str">
        <f t="shared" si="201"/>
        <v/>
      </c>
      <c r="R1188" s="25" t="str">
        <f>IF(COUNTIF($Q$11:$Q1188, $Q1188)&gt;1, "", $Q1188)</f>
        <v/>
      </c>
      <c r="S1188" s="58" t="str">
        <f t="shared" si="202"/>
        <v/>
      </c>
      <c r="T1188" s="61" t="str">
        <f t="shared" si="203"/>
        <v/>
      </c>
      <c r="U1188" s="58" t="str">
        <f t="shared" si="204"/>
        <v/>
      </c>
      <c r="W1188" s="25" t="str">
        <f>IF(OR($P1188="", NOT($U1188="")), "", IF(COUNTIF($P$11:$P1188, $P1188)&gt;1, "", "X"))</f>
        <v/>
      </c>
      <c r="X1188" s="25" t="str">
        <f t="shared" si="205"/>
        <v/>
      </c>
      <c r="Z1188" s="25" t="str">
        <f t="shared" si="206"/>
        <v/>
      </c>
      <c r="AB1188" s="25" t="str">
        <f>IF($B1188="", "", IF(AND($B1188&gt;='Client Report'!$BA$3, $B1188&lt;='Client Report'!$BA$4), "X", ""))</f>
        <v/>
      </c>
      <c r="AC1188" s="25" t="str">
        <f>IF($O1188="", "", IF('Client Report'!$AG$3="", "X", IF(Expenses!$C1188='Client Report'!$AG$3, "X", "")))</f>
        <v/>
      </c>
      <c r="AD1188" s="66" t="str">
        <f t="shared" si="207"/>
        <v/>
      </c>
      <c r="AE1188" s="25" t="str">
        <f>IF($AD1188="", "", COUNTIF($AD$11:$AD$2510, "&lt;"&amp;$AD1188)+1+COUNTIF($AD$11:$AD1188, $AD1188)-1)</f>
        <v/>
      </c>
      <c r="AF1188" s="25" t="str">
        <f t="shared" si="208"/>
        <v/>
      </c>
    </row>
    <row r="1189" spans="1:32" x14ac:dyDescent="0.25">
      <c r="A1189" s="21"/>
      <c r="B1189" s="80"/>
      <c r="C1189" s="81"/>
      <c r="D1189" s="82"/>
      <c r="E1189" s="83"/>
      <c r="F1189" s="83"/>
      <c r="G1189" s="84"/>
      <c r="H1189" s="85"/>
      <c r="I1189" s="21"/>
      <c r="J1189" s="39" t="str">
        <f t="shared" si="198"/>
        <v/>
      </c>
      <c r="K1189" s="21"/>
      <c r="O1189" s="25" t="str">
        <f t="shared" si="199"/>
        <v/>
      </c>
      <c r="P1189" s="25" t="str">
        <f t="shared" si="200"/>
        <v/>
      </c>
      <c r="Q1189" s="25" t="str">
        <f t="shared" si="201"/>
        <v/>
      </c>
      <c r="R1189" s="25" t="str">
        <f>IF(COUNTIF($Q$11:$Q1189, $Q1189)&gt;1, "", $Q1189)</f>
        <v/>
      </c>
      <c r="S1189" s="58" t="str">
        <f t="shared" si="202"/>
        <v/>
      </c>
      <c r="T1189" s="61" t="str">
        <f t="shared" si="203"/>
        <v/>
      </c>
      <c r="U1189" s="58" t="str">
        <f t="shared" si="204"/>
        <v/>
      </c>
      <c r="W1189" s="25" t="str">
        <f>IF(OR($P1189="", NOT($U1189="")), "", IF(COUNTIF($P$11:$P1189, $P1189)&gt;1, "", "X"))</f>
        <v/>
      </c>
      <c r="X1189" s="25" t="str">
        <f t="shared" si="205"/>
        <v/>
      </c>
      <c r="Z1189" s="25" t="str">
        <f t="shared" si="206"/>
        <v/>
      </c>
      <c r="AB1189" s="25" t="str">
        <f>IF($B1189="", "", IF(AND($B1189&gt;='Client Report'!$BA$3, $B1189&lt;='Client Report'!$BA$4), "X", ""))</f>
        <v/>
      </c>
      <c r="AC1189" s="25" t="str">
        <f>IF($O1189="", "", IF('Client Report'!$AG$3="", "X", IF(Expenses!$C1189='Client Report'!$AG$3, "X", "")))</f>
        <v/>
      </c>
      <c r="AD1189" s="66" t="str">
        <f t="shared" si="207"/>
        <v/>
      </c>
      <c r="AE1189" s="25" t="str">
        <f>IF($AD1189="", "", COUNTIF($AD$11:$AD$2510, "&lt;"&amp;$AD1189)+1+COUNTIF($AD$11:$AD1189, $AD1189)-1)</f>
        <v/>
      </c>
      <c r="AF1189" s="25" t="str">
        <f t="shared" si="208"/>
        <v/>
      </c>
    </row>
    <row r="1190" spans="1:32" x14ac:dyDescent="0.25">
      <c r="A1190" s="21"/>
      <c r="B1190" s="80"/>
      <c r="C1190" s="81"/>
      <c r="D1190" s="82"/>
      <c r="E1190" s="83"/>
      <c r="F1190" s="83"/>
      <c r="G1190" s="84"/>
      <c r="H1190" s="85"/>
      <c r="I1190" s="21"/>
      <c r="J1190" s="39" t="str">
        <f t="shared" si="198"/>
        <v/>
      </c>
      <c r="K1190" s="21"/>
      <c r="O1190" s="25" t="str">
        <f t="shared" si="199"/>
        <v/>
      </c>
      <c r="P1190" s="25" t="str">
        <f t="shared" si="200"/>
        <v/>
      </c>
      <c r="Q1190" s="25" t="str">
        <f t="shared" si="201"/>
        <v/>
      </c>
      <c r="R1190" s="25" t="str">
        <f>IF(COUNTIF($Q$11:$Q1190, $Q1190)&gt;1, "", $Q1190)</f>
        <v/>
      </c>
      <c r="S1190" s="58" t="str">
        <f t="shared" si="202"/>
        <v/>
      </c>
      <c r="T1190" s="61" t="str">
        <f t="shared" si="203"/>
        <v/>
      </c>
      <c r="U1190" s="58" t="str">
        <f t="shared" si="204"/>
        <v/>
      </c>
      <c r="W1190" s="25" t="str">
        <f>IF(OR($P1190="", NOT($U1190="")), "", IF(COUNTIF($P$11:$P1190, $P1190)&gt;1, "", "X"))</f>
        <v/>
      </c>
      <c r="X1190" s="25" t="str">
        <f t="shared" si="205"/>
        <v/>
      </c>
      <c r="Z1190" s="25" t="str">
        <f t="shared" si="206"/>
        <v/>
      </c>
      <c r="AB1190" s="25" t="str">
        <f>IF($B1190="", "", IF(AND($B1190&gt;='Client Report'!$BA$3, $B1190&lt;='Client Report'!$BA$4), "X", ""))</f>
        <v/>
      </c>
      <c r="AC1190" s="25" t="str">
        <f>IF($O1190="", "", IF('Client Report'!$AG$3="", "X", IF(Expenses!$C1190='Client Report'!$AG$3, "X", "")))</f>
        <v/>
      </c>
      <c r="AD1190" s="66" t="str">
        <f t="shared" si="207"/>
        <v/>
      </c>
      <c r="AE1190" s="25" t="str">
        <f>IF($AD1190="", "", COUNTIF($AD$11:$AD$2510, "&lt;"&amp;$AD1190)+1+COUNTIF($AD$11:$AD1190, $AD1190)-1)</f>
        <v/>
      </c>
      <c r="AF1190" s="25" t="str">
        <f t="shared" si="208"/>
        <v/>
      </c>
    </row>
    <row r="1191" spans="1:32" x14ac:dyDescent="0.25">
      <c r="A1191" s="21"/>
      <c r="B1191" s="80"/>
      <c r="C1191" s="81"/>
      <c r="D1191" s="82"/>
      <c r="E1191" s="83"/>
      <c r="F1191" s="83"/>
      <c r="G1191" s="84"/>
      <c r="H1191" s="85"/>
      <c r="I1191" s="21"/>
      <c r="J1191" s="39" t="str">
        <f t="shared" si="198"/>
        <v/>
      </c>
      <c r="K1191" s="21"/>
      <c r="O1191" s="25" t="str">
        <f t="shared" si="199"/>
        <v/>
      </c>
      <c r="P1191" s="25" t="str">
        <f t="shared" si="200"/>
        <v/>
      </c>
      <c r="Q1191" s="25" t="str">
        <f t="shared" si="201"/>
        <v/>
      </c>
      <c r="R1191" s="25" t="str">
        <f>IF(COUNTIF($Q$11:$Q1191, $Q1191)&gt;1, "", $Q1191)</f>
        <v/>
      </c>
      <c r="S1191" s="58" t="str">
        <f t="shared" si="202"/>
        <v/>
      </c>
      <c r="T1191" s="61" t="str">
        <f t="shared" si="203"/>
        <v/>
      </c>
      <c r="U1191" s="58" t="str">
        <f t="shared" si="204"/>
        <v/>
      </c>
      <c r="W1191" s="25" t="str">
        <f>IF(OR($P1191="", NOT($U1191="")), "", IF(COUNTIF($P$11:$P1191, $P1191)&gt;1, "", "X"))</f>
        <v/>
      </c>
      <c r="X1191" s="25" t="str">
        <f t="shared" si="205"/>
        <v/>
      </c>
      <c r="Z1191" s="25" t="str">
        <f t="shared" si="206"/>
        <v/>
      </c>
      <c r="AB1191" s="25" t="str">
        <f>IF($B1191="", "", IF(AND($B1191&gt;='Client Report'!$BA$3, $B1191&lt;='Client Report'!$BA$4), "X", ""))</f>
        <v/>
      </c>
      <c r="AC1191" s="25" t="str">
        <f>IF($O1191="", "", IF('Client Report'!$AG$3="", "X", IF(Expenses!$C1191='Client Report'!$AG$3, "X", "")))</f>
        <v/>
      </c>
      <c r="AD1191" s="66" t="str">
        <f t="shared" si="207"/>
        <v/>
      </c>
      <c r="AE1191" s="25" t="str">
        <f>IF($AD1191="", "", COUNTIF($AD$11:$AD$2510, "&lt;"&amp;$AD1191)+1+COUNTIF($AD$11:$AD1191, $AD1191)-1)</f>
        <v/>
      </c>
      <c r="AF1191" s="25" t="str">
        <f t="shared" si="208"/>
        <v/>
      </c>
    </row>
    <row r="1192" spans="1:32" x14ac:dyDescent="0.25">
      <c r="A1192" s="21"/>
      <c r="B1192" s="80"/>
      <c r="C1192" s="81"/>
      <c r="D1192" s="82"/>
      <c r="E1192" s="83"/>
      <c r="F1192" s="83"/>
      <c r="G1192" s="84"/>
      <c r="H1192" s="85"/>
      <c r="I1192" s="21"/>
      <c r="J1192" s="39" t="str">
        <f t="shared" si="198"/>
        <v/>
      </c>
      <c r="K1192" s="21"/>
      <c r="O1192" s="25" t="str">
        <f t="shared" si="199"/>
        <v/>
      </c>
      <c r="P1192" s="25" t="str">
        <f t="shared" si="200"/>
        <v/>
      </c>
      <c r="Q1192" s="25" t="str">
        <f t="shared" si="201"/>
        <v/>
      </c>
      <c r="R1192" s="25" t="str">
        <f>IF(COUNTIF($Q$11:$Q1192, $Q1192)&gt;1, "", $Q1192)</f>
        <v/>
      </c>
      <c r="S1192" s="58" t="str">
        <f t="shared" si="202"/>
        <v/>
      </c>
      <c r="T1192" s="61" t="str">
        <f t="shared" si="203"/>
        <v/>
      </c>
      <c r="U1192" s="58" t="str">
        <f t="shared" si="204"/>
        <v/>
      </c>
      <c r="W1192" s="25" t="str">
        <f>IF(OR($P1192="", NOT($U1192="")), "", IF(COUNTIF($P$11:$P1192, $P1192)&gt;1, "", "X"))</f>
        <v/>
      </c>
      <c r="X1192" s="25" t="str">
        <f t="shared" si="205"/>
        <v/>
      </c>
      <c r="Z1192" s="25" t="str">
        <f t="shared" si="206"/>
        <v/>
      </c>
      <c r="AB1192" s="25" t="str">
        <f>IF($B1192="", "", IF(AND($B1192&gt;='Client Report'!$BA$3, $B1192&lt;='Client Report'!$BA$4), "X", ""))</f>
        <v/>
      </c>
      <c r="AC1192" s="25" t="str">
        <f>IF($O1192="", "", IF('Client Report'!$AG$3="", "X", IF(Expenses!$C1192='Client Report'!$AG$3, "X", "")))</f>
        <v/>
      </c>
      <c r="AD1192" s="66" t="str">
        <f t="shared" si="207"/>
        <v/>
      </c>
      <c r="AE1192" s="25" t="str">
        <f>IF($AD1192="", "", COUNTIF($AD$11:$AD$2510, "&lt;"&amp;$AD1192)+1+COUNTIF($AD$11:$AD1192, $AD1192)-1)</f>
        <v/>
      </c>
      <c r="AF1192" s="25" t="str">
        <f t="shared" si="208"/>
        <v/>
      </c>
    </row>
    <row r="1193" spans="1:32" x14ac:dyDescent="0.25">
      <c r="A1193" s="21"/>
      <c r="B1193" s="80"/>
      <c r="C1193" s="81"/>
      <c r="D1193" s="82"/>
      <c r="E1193" s="83"/>
      <c r="F1193" s="83"/>
      <c r="G1193" s="84"/>
      <c r="H1193" s="85"/>
      <c r="I1193" s="21"/>
      <c r="J1193" s="39" t="str">
        <f t="shared" si="198"/>
        <v/>
      </c>
      <c r="K1193" s="21"/>
      <c r="O1193" s="25" t="str">
        <f t="shared" si="199"/>
        <v/>
      </c>
      <c r="P1193" s="25" t="str">
        <f t="shared" si="200"/>
        <v/>
      </c>
      <c r="Q1193" s="25" t="str">
        <f t="shared" si="201"/>
        <v/>
      </c>
      <c r="R1193" s="25" t="str">
        <f>IF(COUNTIF($Q$11:$Q1193, $Q1193)&gt;1, "", $Q1193)</f>
        <v/>
      </c>
      <c r="S1193" s="58" t="str">
        <f t="shared" si="202"/>
        <v/>
      </c>
      <c r="T1193" s="61" t="str">
        <f t="shared" si="203"/>
        <v/>
      </c>
      <c r="U1193" s="58" t="str">
        <f t="shared" si="204"/>
        <v/>
      </c>
      <c r="W1193" s="25" t="str">
        <f>IF(OR($P1193="", NOT($U1193="")), "", IF(COUNTIF($P$11:$P1193, $P1193)&gt;1, "", "X"))</f>
        <v/>
      </c>
      <c r="X1193" s="25" t="str">
        <f t="shared" si="205"/>
        <v/>
      </c>
      <c r="Z1193" s="25" t="str">
        <f t="shared" si="206"/>
        <v/>
      </c>
      <c r="AB1193" s="25" t="str">
        <f>IF($B1193="", "", IF(AND($B1193&gt;='Client Report'!$BA$3, $B1193&lt;='Client Report'!$BA$4), "X", ""))</f>
        <v/>
      </c>
      <c r="AC1193" s="25" t="str">
        <f>IF($O1193="", "", IF('Client Report'!$AG$3="", "X", IF(Expenses!$C1193='Client Report'!$AG$3, "X", "")))</f>
        <v/>
      </c>
      <c r="AD1193" s="66" t="str">
        <f t="shared" si="207"/>
        <v/>
      </c>
      <c r="AE1193" s="25" t="str">
        <f>IF($AD1193="", "", COUNTIF($AD$11:$AD$2510, "&lt;"&amp;$AD1193)+1+COUNTIF($AD$11:$AD1193, $AD1193)-1)</f>
        <v/>
      </c>
      <c r="AF1193" s="25" t="str">
        <f t="shared" si="208"/>
        <v/>
      </c>
    </row>
    <row r="1194" spans="1:32" x14ac:dyDescent="0.25">
      <c r="A1194" s="21"/>
      <c r="B1194" s="80"/>
      <c r="C1194" s="81"/>
      <c r="D1194" s="82"/>
      <c r="E1194" s="83"/>
      <c r="F1194" s="83"/>
      <c r="G1194" s="84"/>
      <c r="H1194" s="85"/>
      <c r="I1194" s="21"/>
      <c r="J1194" s="39" t="str">
        <f t="shared" si="198"/>
        <v/>
      </c>
      <c r="K1194" s="21"/>
      <c r="O1194" s="25" t="str">
        <f t="shared" si="199"/>
        <v/>
      </c>
      <c r="P1194" s="25" t="str">
        <f t="shared" si="200"/>
        <v/>
      </c>
      <c r="Q1194" s="25" t="str">
        <f t="shared" si="201"/>
        <v/>
      </c>
      <c r="R1194" s="25" t="str">
        <f>IF(COUNTIF($Q$11:$Q1194, $Q1194)&gt;1, "", $Q1194)</f>
        <v/>
      </c>
      <c r="S1194" s="58" t="str">
        <f t="shared" si="202"/>
        <v/>
      </c>
      <c r="T1194" s="61" t="str">
        <f t="shared" si="203"/>
        <v/>
      </c>
      <c r="U1194" s="58" t="str">
        <f t="shared" si="204"/>
        <v/>
      </c>
      <c r="W1194" s="25" t="str">
        <f>IF(OR($P1194="", NOT($U1194="")), "", IF(COUNTIF($P$11:$P1194, $P1194)&gt;1, "", "X"))</f>
        <v/>
      </c>
      <c r="X1194" s="25" t="str">
        <f t="shared" si="205"/>
        <v/>
      </c>
      <c r="Z1194" s="25" t="str">
        <f t="shared" si="206"/>
        <v/>
      </c>
      <c r="AB1194" s="25" t="str">
        <f>IF($B1194="", "", IF(AND($B1194&gt;='Client Report'!$BA$3, $B1194&lt;='Client Report'!$BA$4), "X", ""))</f>
        <v/>
      </c>
      <c r="AC1194" s="25" t="str">
        <f>IF($O1194="", "", IF('Client Report'!$AG$3="", "X", IF(Expenses!$C1194='Client Report'!$AG$3, "X", "")))</f>
        <v/>
      </c>
      <c r="AD1194" s="66" t="str">
        <f t="shared" si="207"/>
        <v/>
      </c>
      <c r="AE1194" s="25" t="str">
        <f>IF($AD1194="", "", COUNTIF($AD$11:$AD$2510, "&lt;"&amp;$AD1194)+1+COUNTIF($AD$11:$AD1194, $AD1194)-1)</f>
        <v/>
      </c>
      <c r="AF1194" s="25" t="str">
        <f t="shared" si="208"/>
        <v/>
      </c>
    </row>
    <row r="1195" spans="1:32" x14ac:dyDescent="0.25">
      <c r="A1195" s="21"/>
      <c r="B1195" s="80"/>
      <c r="C1195" s="81"/>
      <c r="D1195" s="82"/>
      <c r="E1195" s="83"/>
      <c r="F1195" s="83"/>
      <c r="G1195" s="84"/>
      <c r="H1195" s="85"/>
      <c r="I1195" s="21"/>
      <c r="J1195" s="39" t="str">
        <f t="shared" si="198"/>
        <v/>
      </c>
      <c r="K1195" s="21"/>
      <c r="O1195" s="25" t="str">
        <f t="shared" si="199"/>
        <v/>
      </c>
      <c r="P1195" s="25" t="str">
        <f t="shared" si="200"/>
        <v/>
      </c>
      <c r="Q1195" s="25" t="str">
        <f t="shared" si="201"/>
        <v/>
      </c>
      <c r="R1195" s="25" t="str">
        <f>IF(COUNTIF($Q$11:$Q1195, $Q1195)&gt;1, "", $Q1195)</f>
        <v/>
      </c>
      <c r="S1195" s="58" t="str">
        <f t="shared" si="202"/>
        <v/>
      </c>
      <c r="T1195" s="61" t="str">
        <f t="shared" si="203"/>
        <v/>
      </c>
      <c r="U1195" s="58" t="str">
        <f t="shared" si="204"/>
        <v/>
      </c>
      <c r="W1195" s="25" t="str">
        <f>IF(OR($P1195="", NOT($U1195="")), "", IF(COUNTIF($P$11:$P1195, $P1195)&gt;1, "", "X"))</f>
        <v/>
      </c>
      <c r="X1195" s="25" t="str">
        <f t="shared" si="205"/>
        <v/>
      </c>
      <c r="Z1195" s="25" t="str">
        <f t="shared" si="206"/>
        <v/>
      </c>
      <c r="AB1195" s="25" t="str">
        <f>IF($B1195="", "", IF(AND($B1195&gt;='Client Report'!$BA$3, $B1195&lt;='Client Report'!$BA$4), "X", ""))</f>
        <v/>
      </c>
      <c r="AC1195" s="25" t="str">
        <f>IF($O1195="", "", IF('Client Report'!$AG$3="", "X", IF(Expenses!$C1195='Client Report'!$AG$3, "X", "")))</f>
        <v/>
      </c>
      <c r="AD1195" s="66" t="str">
        <f t="shared" si="207"/>
        <v/>
      </c>
      <c r="AE1195" s="25" t="str">
        <f>IF($AD1195="", "", COUNTIF($AD$11:$AD$2510, "&lt;"&amp;$AD1195)+1+COUNTIF($AD$11:$AD1195, $AD1195)-1)</f>
        <v/>
      </c>
      <c r="AF1195" s="25" t="str">
        <f t="shared" si="208"/>
        <v/>
      </c>
    </row>
    <row r="1196" spans="1:32" x14ac:dyDescent="0.25">
      <c r="A1196" s="21"/>
      <c r="B1196" s="80"/>
      <c r="C1196" s="81"/>
      <c r="D1196" s="82"/>
      <c r="E1196" s="83"/>
      <c r="F1196" s="83"/>
      <c r="G1196" s="84"/>
      <c r="H1196" s="85"/>
      <c r="I1196" s="21"/>
      <c r="J1196" s="39" t="str">
        <f t="shared" si="198"/>
        <v/>
      </c>
      <c r="K1196" s="21"/>
      <c r="O1196" s="25" t="str">
        <f t="shared" si="199"/>
        <v/>
      </c>
      <c r="P1196" s="25" t="str">
        <f t="shared" si="200"/>
        <v/>
      </c>
      <c r="Q1196" s="25" t="str">
        <f t="shared" si="201"/>
        <v/>
      </c>
      <c r="R1196" s="25" t="str">
        <f>IF(COUNTIF($Q$11:$Q1196, $Q1196)&gt;1, "", $Q1196)</f>
        <v/>
      </c>
      <c r="S1196" s="58" t="str">
        <f t="shared" si="202"/>
        <v/>
      </c>
      <c r="T1196" s="61" t="str">
        <f t="shared" si="203"/>
        <v/>
      </c>
      <c r="U1196" s="58" t="str">
        <f t="shared" si="204"/>
        <v/>
      </c>
      <c r="W1196" s="25" t="str">
        <f>IF(OR($P1196="", NOT($U1196="")), "", IF(COUNTIF($P$11:$P1196, $P1196)&gt;1, "", "X"))</f>
        <v/>
      </c>
      <c r="X1196" s="25" t="str">
        <f t="shared" si="205"/>
        <v/>
      </c>
      <c r="Z1196" s="25" t="str">
        <f t="shared" si="206"/>
        <v/>
      </c>
      <c r="AB1196" s="25" t="str">
        <f>IF($B1196="", "", IF(AND($B1196&gt;='Client Report'!$BA$3, $B1196&lt;='Client Report'!$BA$4), "X", ""))</f>
        <v/>
      </c>
      <c r="AC1196" s="25" t="str">
        <f>IF($O1196="", "", IF('Client Report'!$AG$3="", "X", IF(Expenses!$C1196='Client Report'!$AG$3, "X", "")))</f>
        <v/>
      </c>
      <c r="AD1196" s="66" t="str">
        <f t="shared" si="207"/>
        <v/>
      </c>
      <c r="AE1196" s="25" t="str">
        <f>IF($AD1196="", "", COUNTIF($AD$11:$AD$2510, "&lt;"&amp;$AD1196)+1+COUNTIF($AD$11:$AD1196, $AD1196)-1)</f>
        <v/>
      </c>
      <c r="AF1196" s="25" t="str">
        <f t="shared" si="208"/>
        <v/>
      </c>
    </row>
    <row r="1197" spans="1:32" x14ac:dyDescent="0.25">
      <c r="A1197" s="21"/>
      <c r="B1197" s="80"/>
      <c r="C1197" s="81"/>
      <c r="D1197" s="82"/>
      <c r="E1197" s="83"/>
      <c r="F1197" s="83"/>
      <c r="G1197" s="84"/>
      <c r="H1197" s="85"/>
      <c r="I1197" s="21"/>
      <c r="J1197" s="39" t="str">
        <f t="shared" si="198"/>
        <v/>
      </c>
      <c r="K1197" s="21"/>
      <c r="O1197" s="25" t="str">
        <f t="shared" si="199"/>
        <v/>
      </c>
      <c r="P1197" s="25" t="str">
        <f t="shared" si="200"/>
        <v/>
      </c>
      <c r="Q1197" s="25" t="str">
        <f t="shared" si="201"/>
        <v/>
      </c>
      <c r="R1197" s="25" t="str">
        <f>IF(COUNTIF($Q$11:$Q1197, $Q1197)&gt;1, "", $Q1197)</f>
        <v/>
      </c>
      <c r="S1197" s="58" t="str">
        <f t="shared" si="202"/>
        <v/>
      </c>
      <c r="T1197" s="61" t="str">
        <f t="shared" si="203"/>
        <v/>
      </c>
      <c r="U1197" s="58" t="str">
        <f t="shared" si="204"/>
        <v/>
      </c>
      <c r="W1197" s="25" t="str">
        <f>IF(OR($P1197="", NOT($U1197="")), "", IF(COUNTIF($P$11:$P1197, $P1197)&gt;1, "", "X"))</f>
        <v/>
      </c>
      <c r="X1197" s="25" t="str">
        <f t="shared" si="205"/>
        <v/>
      </c>
      <c r="Z1197" s="25" t="str">
        <f t="shared" si="206"/>
        <v/>
      </c>
      <c r="AB1197" s="25" t="str">
        <f>IF($B1197="", "", IF(AND($B1197&gt;='Client Report'!$BA$3, $B1197&lt;='Client Report'!$BA$4), "X", ""))</f>
        <v/>
      </c>
      <c r="AC1197" s="25" t="str">
        <f>IF($O1197="", "", IF('Client Report'!$AG$3="", "X", IF(Expenses!$C1197='Client Report'!$AG$3, "X", "")))</f>
        <v/>
      </c>
      <c r="AD1197" s="66" t="str">
        <f t="shared" si="207"/>
        <v/>
      </c>
      <c r="AE1197" s="25" t="str">
        <f>IF($AD1197="", "", COUNTIF($AD$11:$AD$2510, "&lt;"&amp;$AD1197)+1+COUNTIF($AD$11:$AD1197, $AD1197)-1)</f>
        <v/>
      </c>
      <c r="AF1197" s="25" t="str">
        <f t="shared" si="208"/>
        <v/>
      </c>
    </row>
    <row r="1198" spans="1:32" x14ac:dyDescent="0.25">
      <c r="A1198" s="21"/>
      <c r="B1198" s="80"/>
      <c r="C1198" s="81"/>
      <c r="D1198" s="82"/>
      <c r="E1198" s="83"/>
      <c r="F1198" s="83"/>
      <c r="G1198" s="84"/>
      <c r="H1198" s="85"/>
      <c r="I1198" s="21"/>
      <c r="J1198" s="39" t="str">
        <f t="shared" si="198"/>
        <v/>
      </c>
      <c r="K1198" s="21"/>
      <c r="O1198" s="25" t="str">
        <f t="shared" si="199"/>
        <v/>
      </c>
      <c r="P1198" s="25" t="str">
        <f t="shared" si="200"/>
        <v/>
      </c>
      <c r="Q1198" s="25" t="str">
        <f t="shared" si="201"/>
        <v/>
      </c>
      <c r="R1198" s="25" t="str">
        <f>IF(COUNTIF($Q$11:$Q1198, $Q1198)&gt;1, "", $Q1198)</f>
        <v/>
      </c>
      <c r="S1198" s="58" t="str">
        <f t="shared" si="202"/>
        <v/>
      </c>
      <c r="T1198" s="61" t="str">
        <f t="shared" si="203"/>
        <v/>
      </c>
      <c r="U1198" s="58" t="str">
        <f t="shared" si="204"/>
        <v/>
      </c>
      <c r="W1198" s="25" t="str">
        <f>IF(OR($P1198="", NOT($U1198="")), "", IF(COUNTIF($P$11:$P1198, $P1198)&gt;1, "", "X"))</f>
        <v/>
      </c>
      <c r="X1198" s="25" t="str">
        <f t="shared" si="205"/>
        <v/>
      </c>
      <c r="Z1198" s="25" t="str">
        <f t="shared" si="206"/>
        <v/>
      </c>
      <c r="AB1198" s="25" t="str">
        <f>IF($B1198="", "", IF(AND($B1198&gt;='Client Report'!$BA$3, $B1198&lt;='Client Report'!$BA$4), "X", ""))</f>
        <v/>
      </c>
      <c r="AC1198" s="25" t="str">
        <f>IF($O1198="", "", IF('Client Report'!$AG$3="", "X", IF(Expenses!$C1198='Client Report'!$AG$3, "X", "")))</f>
        <v/>
      </c>
      <c r="AD1198" s="66" t="str">
        <f t="shared" si="207"/>
        <v/>
      </c>
      <c r="AE1198" s="25" t="str">
        <f>IF($AD1198="", "", COUNTIF($AD$11:$AD$2510, "&lt;"&amp;$AD1198)+1+COUNTIF($AD$11:$AD1198, $AD1198)-1)</f>
        <v/>
      </c>
      <c r="AF1198" s="25" t="str">
        <f t="shared" si="208"/>
        <v/>
      </c>
    </row>
    <row r="1199" spans="1:32" x14ac:dyDescent="0.25">
      <c r="A1199" s="21"/>
      <c r="B1199" s="80"/>
      <c r="C1199" s="81"/>
      <c r="D1199" s="82"/>
      <c r="E1199" s="83"/>
      <c r="F1199" s="83"/>
      <c r="G1199" s="84"/>
      <c r="H1199" s="85"/>
      <c r="I1199" s="21"/>
      <c r="J1199" s="39" t="str">
        <f t="shared" si="198"/>
        <v/>
      </c>
      <c r="K1199" s="21"/>
      <c r="O1199" s="25" t="str">
        <f t="shared" si="199"/>
        <v/>
      </c>
      <c r="P1199" s="25" t="str">
        <f t="shared" si="200"/>
        <v/>
      </c>
      <c r="Q1199" s="25" t="str">
        <f t="shared" si="201"/>
        <v/>
      </c>
      <c r="R1199" s="25" t="str">
        <f>IF(COUNTIF($Q$11:$Q1199, $Q1199)&gt;1, "", $Q1199)</f>
        <v/>
      </c>
      <c r="S1199" s="58" t="str">
        <f t="shared" si="202"/>
        <v/>
      </c>
      <c r="T1199" s="61" t="str">
        <f t="shared" si="203"/>
        <v/>
      </c>
      <c r="U1199" s="58" t="str">
        <f t="shared" si="204"/>
        <v/>
      </c>
      <c r="W1199" s="25" t="str">
        <f>IF(OR($P1199="", NOT($U1199="")), "", IF(COUNTIF($P$11:$P1199, $P1199)&gt;1, "", "X"))</f>
        <v/>
      </c>
      <c r="X1199" s="25" t="str">
        <f t="shared" si="205"/>
        <v/>
      </c>
      <c r="Z1199" s="25" t="str">
        <f t="shared" si="206"/>
        <v/>
      </c>
      <c r="AB1199" s="25" t="str">
        <f>IF($B1199="", "", IF(AND($B1199&gt;='Client Report'!$BA$3, $B1199&lt;='Client Report'!$BA$4), "X", ""))</f>
        <v/>
      </c>
      <c r="AC1199" s="25" t="str">
        <f>IF($O1199="", "", IF('Client Report'!$AG$3="", "X", IF(Expenses!$C1199='Client Report'!$AG$3, "X", "")))</f>
        <v/>
      </c>
      <c r="AD1199" s="66" t="str">
        <f t="shared" si="207"/>
        <v/>
      </c>
      <c r="AE1199" s="25" t="str">
        <f>IF($AD1199="", "", COUNTIF($AD$11:$AD$2510, "&lt;"&amp;$AD1199)+1+COUNTIF($AD$11:$AD1199, $AD1199)-1)</f>
        <v/>
      </c>
      <c r="AF1199" s="25" t="str">
        <f t="shared" si="208"/>
        <v/>
      </c>
    </row>
    <row r="1200" spans="1:32" x14ac:dyDescent="0.25">
      <c r="A1200" s="21"/>
      <c r="B1200" s="80"/>
      <c r="C1200" s="81"/>
      <c r="D1200" s="82"/>
      <c r="E1200" s="83"/>
      <c r="F1200" s="83"/>
      <c r="G1200" s="84"/>
      <c r="H1200" s="85"/>
      <c r="I1200" s="21"/>
      <c r="J1200" s="39" t="str">
        <f t="shared" si="198"/>
        <v/>
      </c>
      <c r="K1200" s="21"/>
      <c r="O1200" s="25" t="str">
        <f t="shared" si="199"/>
        <v/>
      </c>
      <c r="P1200" s="25" t="str">
        <f t="shared" si="200"/>
        <v/>
      </c>
      <c r="Q1200" s="25" t="str">
        <f t="shared" si="201"/>
        <v/>
      </c>
      <c r="R1200" s="25" t="str">
        <f>IF(COUNTIF($Q$11:$Q1200, $Q1200)&gt;1, "", $Q1200)</f>
        <v/>
      </c>
      <c r="S1200" s="58" t="str">
        <f t="shared" si="202"/>
        <v/>
      </c>
      <c r="T1200" s="61" t="str">
        <f t="shared" si="203"/>
        <v/>
      </c>
      <c r="U1200" s="58" t="str">
        <f t="shared" si="204"/>
        <v/>
      </c>
      <c r="W1200" s="25" t="str">
        <f>IF(OR($P1200="", NOT($U1200="")), "", IF(COUNTIF($P$11:$P1200, $P1200)&gt;1, "", "X"))</f>
        <v/>
      </c>
      <c r="X1200" s="25" t="str">
        <f t="shared" si="205"/>
        <v/>
      </c>
      <c r="Z1200" s="25" t="str">
        <f t="shared" si="206"/>
        <v/>
      </c>
      <c r="AB1200" s="25" t="str">
        <f>IF($B1200="", "", IF(AND($B1200&gt;='Client Report'!$BA$3, $B1200&lt;='Client Report'!$BA$4), "X", ""))</f>
        <v/>
      </c>
      <c r="AC1200" s="25" t="str">
        <f>IF($O1200="", "", IF('Client Report'!$AG$3="", "X", IF(Expenses!$C1200='Client Report'!$AG$3, "X", "")))</f>
        <v/>
      </c>
      <c r="AD1200" s="66" t="str">
        <f t="shared" si="207"/>
        <v/>
      </c>
      <c r="AE1200" s="25" t="str">
        <f>IF($AD1200="", "", COUNTIF($AD$11:$AD$2510, "&lt;"&amp;$AD1200)+1+COUNTIF($AD$11:$AD1200, $AD1200)-1)</f>
        <v/>
      </c>
      <c r="AF1200" s="25" t="str">
        <f t="shared" si="208"/>
        <v/>
      </c>
    </row>
    <row r="1201" spans="1:32" x14ac:dyDescent="0.25">
      <c r="A1201" s="21"/>
      <c r="B1201" s="80"/>
      <c r="C1201" s="81"/>
      <c r="D1201" s="82"/>
      <c r="E1201" s="83"/>
      <c r="F1201" s="83"/>
      <c r="G1201" s="84"/>
      <c r="H1201" s="85"/>
      <c r="I1201" s="21"/>
      <c r="J1201" s="39" t="str">
        <f t="shared" si="198"/>
        <v/>
      </c>
      <c r="K1201" s="21"/>
      <c r="O1201" s="25" t="str">
        <f t="shared" si="199"/>
        <v/>
      </c>
      <c r="P1201" s="25" t="str">
        <f t="shared" si="200"/>
        <v/>
      </c>
      <c r="Q1201" s="25" t="str">
        <f t="shared" si="201"/>
        <v/>
      </c>
      <c r="R1201" s="25" t="str">
        <f>IF(COUNTIF($Q$11:$Q1201, $Q1201)&gt;1, "", $Q1201)</f>
        <v/>
      </c>
      <c r="S1201" s="58" t="str">
        <f t="shared" si="202"/>
        <v/>
      </c>
      <c r="T1201" s="61" t="str">
        <f t="shared" si="203"/>
        <v/>
      </c>
      <c r="U1201" s="58" t="str">
        <f t="shared" si="204"/>
        <v/>
      </c>
      <c r="W1201" s="25" t="str">
        <f>IF(OR($P1201="", NOT($U1201="")), "", IF(COUNTIF($P$11:$P1201, $P1201)&gt;1, "", "X"))</f>
        <v/>
      </c>
      <c r="X1201" s="25" t="str">
        <f t="shared" si="205"/>
        <v/>
      </c>
      <c r="Z1201" s="25" t="str">
        <f t="shared" si="206"/>
        <v/>
      </c>
      <c r="AB1201" s="25" t="str">
        <f>IF($B1201="", "", IF(AND($B1201&gt;='Client Report'!$BA$3, $B1201&lt;='Client Report'!$BA$4), "X", ""))</f>
        <v/>
      </c>
      <c r="AC1201" s="25" t="str">
        <f>IF($O1201="", "", IF('Client Report'!$AG$3="", "X", IF(Expenses!$C1201='Client Report'!$AG$3, "X", "")))</f>
        <v/>
      </c>
      <c r="AD1201" s="66" t="str">
        <f t="shared" si="207"/>
        <v/>
      </c>
      <c r="AE1201" s="25" t="str">
        <f>IF($AD1201="", "", COUNTIF($AD$11:$AD$2510, "&lt;"&amp;$AD1201)+1+COUNTIF($AD$11:$AD1201, $AD1201)-1)</f>
        <v/>
      </c>
      <c r="AF1201" s="25" t="str">
        <f t="shared" si="208"/>
        <v/>
      </c>
    </row>
    <row r="1202" spans="1:32" x14ac:dyDescent="0.25">
      <c r="A1202" s="21"/>
      <c r="B1202" s="80"/>
      <c r="C1202" s="81"/>
      <c r="D1202" s="82"/>
      <c r="E1202" s="83"/>
      <c r="F1202" s="83"/>
      <c r="G1202" s="84"/>
      <c r="H1202" s="85"/>
      <c r="I1202" s="21"/>
      <c r="J1202" s="39" t="str">
        <f t="shared" si="198"/>
        <v/>
      </c>
      <c r="K1202" s="21"/>
      <c r="O1202" s="25" t="str">
        <f t="shared" si="199"/>
        <v/>
      </c>
      <c r="P1202" s="25" t="str">
        <f t="shared" si="200"/>
        <v/>
      </c>
      <c r="Q1202" s="25" t="str">
        <f t="shared" si="201"/>
        <v/>
      </c>
      <c r="R1202" s="25" t="str">
        <f>IF(COUNTIF($Q$11:$Q1202, $Q1202)&gt;1, "", $Q1202)</f>
        <v/>
      </c>
      <c r="S1202" s="58" t="str">
        <f t="shared" si="202"/>
        <v/>
      </c>
      <c r="T1202" s="61" t="str">
        <f t="shared" si="203"/>
        <v/>
      </c>
      <c r="U1202" s="58" t="str">
        <f t="shared" si="204"/>
        <v/>
      </c>
      <c r="W1202" s="25" t="str">
        <f>IF(OR($P1202="", NOT($U1202="")), "", IF(COUNTIF($P$11:$P1202, $P1202)&gt;1, "", "X"))</f>
        <v/>
      </c>
      <c r="X1202" s="25" t="str">
        <f t="shared" si="205"/>
        <v/>
      </c>
      <c r="Z1202" s="25" t="str">
        <f t="shared" si="206"/>
        <v/>
      </c>
      <c r="AB1202" s="25" t="str">
        <f>IF($B1202="", "", IF(AND($B1202&gt;='Client Report'!$BA$3, $B1202&lt;='Client Report'!$BA$4), "X", ""))</f>
        <v/>
      </c>
      <c r="AC1202" s="25" t="str">
        <f>IF($O1202="", "", IF('Client Report'!$AG$3="", "X", IF(Expenses!$C1202='Client Report'!$AG$3, "X", "")))</f>
        <v/>
      </c>
      <c r="AD1202" s="66" t="str">
        <f t="shared" si="207"/>
        <v/>
      </c>
      <c r="AE1202" s="25" t="str">
        <f>IF($AD1202="", "", COUNTIF($AD$11:$AD$2510, "&lt;"&amp;$AD1202)+1+COUNTIF($AD$11:$AD1202, $AD1202)-1)</f>
        <v/>
      </c>
      <c r="AF1202" s="25" t="str">
        <f t="shared" si="208"/>
        <v/>
      </c>
    </row>
    <row r="1203" spans="1:32" x14ac:dyDescent="0.25">
      <c r="A1203" s="21"/>
      <c r="B1203" s="80"/>
      <c r="C1203" s="81"/>
      <c r="D1203" s="82"/>
      <c r="E1203" s="83"/>
      <c r="F1203" s="83"/>
      <c r="G1203" s="84"/>
      <c r="H1203" s="85"/>
      <c r="I1203" s="21"/>
      <c r="J1203" s="39" t="str">
        <f t="shared" si="198"/>
        <v/>
      </c>
      <c r="K1203" s="21"/>
      <c r="O1203" s="25" t="str">
        <f t="shared" si="199"/>
        <v/>
      </c>
      <c r="P1203" s="25" t="str">
        <f t="shared" si="200"/>
        <v/>
      </c>
      <c r="Q1203" s="25" t="str">
        <f t="shared" si="201"/>
        <v/>
      </c>
      <c r="R1203" s="25" t="str">
        <f>IF(COUNTIF($Q$11:$Q1203, $Q1203)&gt;1, "", $Q1203)</f>
        <v/>
      </c>
      <c r="S1203" s="58" t="str">
        <f t="shared" si="202"/>
        <v/>
      </c>
      <c r="T1203" s="61" t="str">
        <f t="shared" si="203"/>
        <v/>
      </c>
      <c r="U1203" s="58" t="str">
        <f t="shared" si="204"/>
        <v/>
      </c>
      <c r="W1203" s="25" t="str">
        <f>IF(OR($P1203="", NOT($U1203="")), "", IF(COUNTIF($P$11:$P1203, $P1203)&gt;1, "", "X"))</f>
        <v/>
      </c>
      <c r="X1203" s="25" t="str">
        <f t="shared" si="205"/>
        <v/>
      </c>
      <c r="Z1203" s="25" t="str">
        <f t="shared" si="206"/>
        <v/>
      </c>
      <c r="AB1203" s="25" t="str">
        <f>IF($B1203="", "", IF(AND($B1203&gt;='Client Report'!$BA$3, $B1203&lt;='Client Report'!$BA$4), "X", ""))</f>
        <v/>
      </c>
      <c r="AC1203" s="25" t="str">
        <f>IF($O1203="", "", IF('Client Report'!$AG$3="", "X", IF(Expenses!$C1203='Client Report'!$AG$3, "X", "")))</f>
        <v/>
      </c>
      <c r="AD1203" s="66" t="str">
        <f t="shared" si="207"/>
        <v/>
      </c>
      <c r="AE1203" s="25" t="str">
        <f>IF($AD1203="", "", COUNTIF($AD$11:$AD$2510, "&lt;"&amp;$AD1203)+1+COUNTIF($AD$11:$AD1203, $AD1203)-1)</f>
        <v/>
      </c>
      <c r="AF1203" s="25" t="str">
        <f t="shared" si="208"/>
        <v/>
      </c>
    </row>
    <row r="1204" spans="1:32" x14ac:dyDescent="0.25">
      <c r="A1204" s="21"/>
      <c r="B1204" s="80"/>
      <c r="C1204" s="81"/>
      <c r="D1204" s="82"/>
      <c r="E1204" s="83"/>
      <c r="F1204" s="83"/>
      <c r="G1204" s="84"/>
      <c r="H1204" s="85"/>
      <c r="I1204" s="21"/>
      <c r="J1204" s="39" t="str">
        <f t="shared" si="198"/>
        <v/>
      </c>
      <c r="K1204" s="21"/>
      <c r="O1204" s="25" t="str">
        <f t="shared" si="199"/>
        <v/>
      </c>
      <c r="P1204" s="25" t="str">
        <f t="shared" si="200"/>
        <v/>
      </c>
      <c r="Q1204" s="25" t="str">
        <f t="shared" si="201"/>
        <v/>
      </c>
      <c r="R1204" s="25" t="str">
        <f>IF(COUNTIF($Q$11:$Q1204, $Q1204)&gt;1, "", $Q1204)</f>
        <v/>
      </c>
      <c r="S1204" s="58" t="str">
        <f t="shared" si="202"/>
        <v/>
      </c>
      <c r="T1204" s="61" t="str">
        <f t="shared" si="203"/>
        <v/>
      </c>
      <c r="U1204" s="58" t="str">
        <f t="shared" si="204"/>
        <v/>
      </c>
      <c r="W1204" s="25" t="str">
        <f>IF(OR($P1204="", NOT($U1204="")), "", IF(COUNTIF($P$11:$P1204, $P1204)&gt;1, "", "X"))</f>
        <v/>
      </c>
      <c r="X1204" s="25" t="str">
        <f t="shared" si="205"/>
        <v/>
      </c>
      <c r="Z1204" s="25" t="str">
        <f t="shared" si="206"/>
        <v/>
      </c>
      <c r="AB1204" s="25" t="str">
        <f>IF($B1204="", "", IF(AND($B1204&gt;='Client Report'!$BA$3, $B1204&lt;='Client Report'!$BA$4), "X", ""))</f>
        <v/>
      </c>
      <c r="AC1204" s="25" t="str">
        <f>IF($O1204="", "", IF('Client Report'!$AG$3="", "X", IF(Expenses!$C1204='Client Report'!$AG$3, "X", "")))</f>
        <v/>
      </c>
      <c r="AD1204" s="66" t="str">
        <f t="shared" si="207"/>
        <v/>
      </c>
      <c r="AE1204" s="25" t="str">
        <f>IF($AD1204="", "", COUNTIF($AD$11:$AD$2510, "&lt;"&amp;$AD1204)+1+COUNTIF($AD$11:$AD1204, $AD1204)-1)</f>
        <v/>
      </c>
      <c r="AF1204" s="25" t="str">
        <f t="shared" si="208"/>
        <v/>
      </c>
    </row>
    <row r="1205" spans="1:32" x14ac:dyDescent="0.25">
      <c r="A1205" s="21"/>
      <c r="B1205" s="80"/>
      <c r="C1205" s="81"/>
      <c r="D1205" s="82"/>
      <c r="E1205" s="83"/>
      <c r="F1205" s="83"/>
      <c r="G1205" s="84"/>
      <c r="H1205" s="85"/>
      <c r="I1205" s="21"/>
      <c r="J1205" s="39" t="str">
        <f t="shared" si="198"/>
        <v/>
      </c>
      <c r="K1205" s="21"/>
      <c r="O1205" s="25" t="str">
        <f t="shared" si="199"/>
        <v/>
      </c>
      <c r="P1205" s="25" t="str">
        <f t="shared" si="200"/>
        <v/>
      </c>
      <c r="Q1205" s="25" t="str">
        <f t="shared" si="201"/>
        <v/>
      </c>
      <c r="R1205" s="25" t="str">
        <f>IF(COUNTIF($Q$11:$Q1205, $Q1205)&gt;1, "", $Q1205)</f>
        <v/>
      </c>
      <c r="S1205" s="58" t="str">
        <f t="shared" si="202"/>
        <v/>
      </c>
      <c r="T1205" s="61" t="str">
        <f t="shared" si="203"/>
        <v/>
      </c>
      <c r="U1205" s="58" t="str">
        <f t="shared" si="204"/>
        <v/>
      </c>
      <c r="W1205" s="25" t="str">
        <f>IF(OR($P1205="", NOT($U1205="")), "", IF(COUNTIF($P$11:$P1205, $P1205)&gt;1, "", "X"))</f>
        <v/>
      </c>
      <c r="X1205" s="25" t="str">
        <f t="shared" si="205"/>
        <v/>
      </c>
      <c r="Z1205" s="25" t="str">
        <f t="shared" si="206"/>
        <v/>
      </c>
      <c r="AB1205" s="25" t="str">
        <f>IF($B1205="", "", IF(AND($B1205&gt;='Client Report'!$BA$3, $B1205&lt;='Client Report'!$BA$4), "X", ""))</f>
        <v/>
      </c>
      <c r="AC1205" s="25" t="str">
        <f>IF($O1205="", "", IF('Client Report'!$AG$3="", "X", IF(Expenses!$C1205='Client Report'!$AG$3, "X", "")))</f>
        <v/>
      </c>
      <c r="AD1205" s="66" t="str">
        <f t="shared" si="207"/>
        <v/>
      </c>
      <c r="AE1205" s="25" t="str">
        <f>IF($AD1205="", "", COUNTIF($AD$11:$AD$2510, "&lt;"&amp;$AD1205)+1+COUNTIF($AD$11:$AD1205, $AD1205)-1)</f>
        <v/>
      </c>
      <c r="AF1205" s="25" t="str">
        <f t="shared" si="208"/>
        <v/>
      </c>
    </row>
    <row r="1206" spans="1:32" x14ac:dyDescent="0.25">
      <c r="A1206" s="21"/>
      <c r="B1206" s="80"/>
      <c r="C1206" s="81"/>
      <c r="D1206" s="82"/>
      <c r="E1206" s="83"/>
      <c r="F1206" s="83"/>
      <c r="G1206" s="84"/>
      <c r="H1206" s="85"/>
      <c r="I1206" s="21"/>
      <c r="J1206" s="39" t="str">
        <f t="shared" si="198"/>
        <v/>
      </c>
      <c r="K1206" s="21"/>
      <c r="O1206" s="25" t="str">
        <f t="shared" si="199"/>
        <v/>
      </c>
      <c r="P1206" s="25" t="str">
        <f t="shared" si="200"/>
        <v/>
      </c>
      <c r="Q1206" s="25" t="str">
        <f t="shared" si="201"/>
        <v/>
      </c>
      <c r="R1206" s="25" t="str">
        <f>IF(COUNTIF($Q$11:$Q1206, $Q1206)&gt;1, "", $Q1206)</f>
        <v/>
      </c>
      <c r="S1206" s="58" t="str">
        <f t="shared" si="202"/>
        <v/>
      </c>
      <c r="T1206" s="61" t="str">
        <f t="shared" si="203"/>
        <v/>
      </c>
      <c r="U1206" s="58" t="str">
        <f t="shared" si="204"/>
        <v/>
      </c>
      <c r="W1206" s="25" t="str">
        <f>IF(OR($P1206="", NOT($U1206="")), "", IF(COUNTIF($P$11:$P1206, $P1206)&gt;1, "", "X"))</f>
        <v/>
      </c>
      <c r="X1206" s="25" t="str">
        <f t="shared" si="205"/>
        <v/>
      </c>
      <c r="Z1206" s="25" t="str">
        <f t="shared" si="206"/>
        <v/>
      </c>
      <c r="AB1206" s="25" t="str">
        <f>IF($B1206="", "", IF(AND($B1206&gt;='Client Report'!$BA$3, $B1206&lt;='Client Report'!$BA$4), "X", ""))</f>
        <v/>
      </c>
      <c r="AC1206" s="25" t="str">
        <f>IF($O1206="", "", IF('Client Report'!$AG$3="", "X", IF(Expenses!$C1206='Client Report'!$AG$3, "X", "")))</f>
        <v/>
      </c>
      <c r="AD1206" s="66" t="str">
        <f t="shared" si="207"/>
        <v/>
      </c>
      <c r="AE1206" s="25" t="str">
        <f>IF($AD1206="", "", COUNTIF($AD$11:$AD$2510, "&lt;"&amp;$AD1206)+1+COUNTIF($AD$11:$AD1206, $AD1206)-1)</f>
        <v/>
      </c>
      <c r="AF1206" s="25" t="str">
        <f t="shared" si="208"/>
        <v/>
      </c>
    </row>
    <row r="1207" spans="1:32" x14ac:dyDescent="0.25">
      <c r="A1207" s="21"/>
      <c r="B1207" s="80"/>
      <c r="C1207" s="81"/>
      <c r="D1207" s="82"/>
      <c r="E1207" s="83"/>
      <c r="F1207" s="83"/>
      <c r="G1207" s="84"/>
      <c r="H1207" s="85"/>
      <c r="I1207" s="21"/>
      <c r="J1207" s="39" t="str">
        <f t="shared" si="198"/>
        <v/>
      </c>
      <c r="K1207" s="21"/>
      <c r="O1207" s="25" t="str">
        <f t="shared" si="199"/>
        <v/>
      </c>
      <c r="P1207" s="25" t="str">
        <f t="shared" si="200"/>
        <v/>
      </c>
      <c r="Q1207" s="25" t="str">
        <f t="shared" si="201"/>
        <v/>
      </c>
      <c r="R1207" s="25" t="str">
        <f>IF(COUNTIF($Q$11:$Q1207, $Q1207)&gt;1, "", $Q1207)</f>
        <v/>
      </c>
      <c r="S1207" s="58" t="str">
        <f t="shared" si="202"/>
        <v/>
      </c>
      <c r="T1207" s="61" t="str">
        <f t="shared" si="203"/>
        <v/>
      </c>
      <c r="U1207" s="58" t="str">
        <f t="shared" si="204"/>
        <v/>
      </c>
      <c r="W1207" s="25" t="str">
        <f>IF(OR($P1207="", NOT($U1207="")), "", IF(COUNTIF($P$11:$P1207, $P1207)&gt;1, "", "X"))</f>
        <v/>
      </c>
      <c r="X1207" s="25" t="str">
        <f t="shared" si="205"/>
        <v/>
      </c>
      <c r="Z1207" s="25" t="str">
        <f t="shared" si="206"/>
        <v/>
      </c>
      <c r="AB1207" s="25" t="str">
        <f>IF($B1207="", "", IF(AND($B1207&gt;='Client Report'!$BA$3, $B1207&lt;='Client Report'!$BA$4), "X", ""))</f>
        <v/>
      </c>
      <c r="AC1207" s="25" t="str">
        <f>IF($O1207="", "", IF('Client Report'!$AG$3="", "X", IF(Expenses!$C1207='Client Report'!$AG$3, "X", "")))</f>
        <v/>
      </c>
      <c r="AD1207" s="66" t="str">
        <f t="shared" si="207"/>
        <v/>
      </c>
      <c r="AE1207" s="25" t="str">
        <f>IF($AD1207="", "", COUNTIF($AD$11:$AD$2510, "&lt;"&amp;$AD1207)+1+COUNTIF($AD$11:$AD1207, $AD1207)-1)</f>
        <v/>
      </c>
      <c r="AF1207" s="25" t="str">
        <f t="shared" si="208"/>
        <v/>
      </c>
    </row>
    <row r="1208" spans="1:32" x14ac:dyDescent="0.25">
      <c r="A1208" s="21"/>
      <c r="B1208" s="80"/>
      <c r="C1208" s="81"/>
      <c r="D1208" s="82"/>
      <c r="E1208" s="83"/>
      <c r="F1208" s="83"/>
      <c r="G1208" s="84"/>
      <c r="H1208" s="85"/>
      <c r="I1208" s="21"/>
      <c r="J1208" s="39" t="str">
        <f t="shared" si="198"/>
        <v/>
      </c>
      <c r="K1208" s="21"/>
      <c r="O1208" s="25" t="str">
        <f t="shared" si="199"/>
        <v/>
      </c>
      <c r="P1208" s="25" t="str">
        <f t="shared" si="200"/>
        <v/>
      </c>
      <c r="Q1208" s="25" t="str">
        <f t="shared" si="201"/>
        <v/>
      </c>
      <c r="R1208" s="25" t="str">
        <f>IF(COUNTIF($Q$11:$Q1208, $Q1208)&gt;1, "", $Q1208)</f>
        <v/>
      </c>
      <c r="S1208" s="58" t="str">
        <f t="shared" si="202"/>
        <v/>
      </c>
      <c r="T1208" s="61" t="str">
        <f t="shared" si="203"/>
        <v/>
      </c>
      <c r="U1208" s="58" t="str">
        <f t="shared" si="204"/>
        <v/>
      </c>
      <c r="W1208" s="25" t="str">
        <f>IF(OR($P1208="", NOT($U1208="")), "", IF(COUNTIF($P$11:$P1208, $P1208)&gt;1, "", "X"))</f>
        <v/>
      </c>
      <c r="X1208" s="25" t="str">
        <f t="shared" si="205"/>
        <v/>
      </c>
      <c r="Z1208" s="25" t="str">
        <f t="shared" si="206"/>
        <v/>
      </c>
      <c r="AB1208" s="25" t="str">
        <f>IF($B1208="", "", IF(AND($B1208&gt;='Client Report'!$BA$3, $B1208&lt;='Client Report'!$BA$4), "X", ""))</f>
        <v/>
      </c>
      <c r="AC1208" s="25" t="str">
        <f>IF($O1208="", "", IF('Client Report'!$AG$3="", "X", IF(Expenses!$C1208='Client Report'!$AG$3, "X", "")))</f>
        <v/>
      </c>
      <c r="AD1208" s="66" t="str">
        <f t="shared" si="207"/>
        <v/>
      </c>
      <c r="AE1208" s="25" t="str">
        <f>IF($AD1208="", "", COUNTIF($AD$11:$AD$2510, "&lt;"&amp;$AD1208)+1+COUNTIF($AD$11:$AD1208, $AD1208)-1)</f>
        <v/>
      </c>
      <c r="AF1208" s="25" t="str">
        <f t="shared" si="208"/>
        <v/>
      </c>
    </row>
    <row r="1209" spans="1:32" x14ac:dyDescent="0.25">
      <c r="A1209" s="21"/>
      <c r="B1209" s="80"/>
      <c r="C1209" s="81"/>
      <c r="D1209" s="82"/>
      <c r="E1209" s="83"/>
      <c r="F1209" s="83"/>
      <c r="G1209" s="84"/>
      <c r="H1209" s="85"/>
      <c r="I1209" s="21"/>
      <c r="J1209" s="39" t="str">
        <f t="shared" si="198"/>
        <v/>
      </c>
      <c r="K1209" s="21"/>
      <c r="O1209" s="25" t="str">
        <f t="shared" si="199"/>
        <v/>
      </c>
      <c r="P1209" s="25" t="str">
        <f t="shared" si="200"/>
        <v/>
      </c>
      <c r="Q1209" s="25" t="str">
        <f t="shared" si="201"/>
        <v/>
      </c>
      <c r="R1209" s="25" t="str">
        <f>IF(COUNTIF($Q$11:$Q1209, $Q1209)&gt;1, "", $Q1209)</f>
        <v/>
      </c>
      <c r="S1209" s="58" t="str">
        <f t="shared" si="202"/>
        <v/>
      </c>
      <c r="T1209" s="61" t="str">
        <f t="shared" si="203"/>
        <v/>
      </c>
      <c r="U1209" s="58" t="str">
        <f t="shared" si="204"/>
        <v/>
      </c>
      <c r="W1209" s="25" t="str">
        <f>IF(OR($P1209="", NOT($U1209="")), "", IF(COUNTIF($P$11:$P1209, $P1209)&gt;1, "", "X"))</f>
        <v/>
      </c>
      <c r="X1209" s="25" t="str">
        <f t="shared" si="205"/>
        <v/>
      </c>
      <c r="Z1209" s="25" t="str">
        <f t="shared" si="206"/>
        <v/>
      </c>
      <c r="AB1209" s="25" t="str">
        <f>IF($B1209="", "", IF(AND($B1209&gt;='Client Report'!$BA$3, $B1209&lt;='Client Report'!$BA$4), "X", ""))</f>
        <v/>
      </c>
      <c r="AC1209" s="25" t="str">
        <f>IF($O1209="", "", IF('Client Report'!$AG$3="", "X", IF(Expenses!$C1209='Client Report'!$AG$3, "X", "")))</f>
        <v/>
      </c>
      <c r="AD1209" s="66" t="str">
        <f t="shared" si="207"/>
        <v/>
      </c>
      <c r="AE1209" s="25" t="str">
        <f>IF($AD1209="", "", COUNTIF($AD$11:$AD$2510, "&lt;"&amp;$AD1209)+1+COUNTIF($AD$11:$AD1209, $AD1209)-1)</f>
        <v/>
      </c>
      <c r="AF1209" s="25" t="str">
        <f t="shared" si="208"/>
        <v/>
      </c>
    </row>
    <row r="1210" spans="1:32" x14ac:dyDescent="0.25">
      <c r="A1210" s="21"/>
      <c r="B1210" s="80"/>
      <c r="C1210" s="81"/>
      <c r="D1210" s="82"/>
      <c r="E1210" s="83"/>
      <c r="F1210" s="83"/>
      <c r="G1210" s="84"/>
      <c r="H1210" s="85"/>
      <c r="I1210" s="21"/>
      <c r="J1210" s="39" t="str">
        <f t="shared" si="198"/>
        <v/>
      </c>
      <c r="K1210" s="21"/>
      <c r="O1210" s="25" t="str">
        <f t="shared" si="199"/>
        <v/>
      </c>
      <c r="P1210" s="25" t="str">
        <f t="shared" si="200"/>
        <v/>
      </c>
      <c r="Q1210" s="25" t="str">
        <f t="shared" si="201"/>
        <v/>
      </c>
      <c r="R1210" s="25" t="str">
        <f>IF(COUNTIF($Q$11:$Q1210, $Q1210)&gt;1, "", $Q1210)</f>
        <v/>
      </c>
      <c r="S1210" s="58" t="str">
        <f t="shared" si="202"/>
        <v/>
      </c>
      <c r="T1210" s="61" t="str">
        <f t="shared" si="203"/>
        <v/>
      </c>
      <c r="U1210" s="58" t="str">
        <f t="shared" si="204"/>
        <v/>
      </c>
      <c r="W1210" s="25" t="str">
        <f>IF(OR($P1210="", NOT($U1210="")), "", IF(COUNTIF($P$11:$P1210, $P1210)&gt;1, "", "X"))</f>
        <v/>
      </c>
      <c r="X1210" s="25" t="str">
        <f t="shared" si="205"/>
        <v/>
      </c>
      <c r="Z1210" s="25" t="str">
        <f t="shared" si="206"/>
        <v/>
      </c>
      <c r="AB1210" s="25" t="str">
        <f>IF($B1210="", "", IF(AND($B1210&gt;='Client Report'!$BA$3, $B1210&lt;='Client Report'!$BA$4), "X", ""))</f>
        <v/>
      </c>
      <c r="AC1210" s="25" t="str">
        <f>IF($O1210="", "", IF('Client Report'!$AG$3="", "X", IF(Expenses!$C1210='Client Report'!$AG$3, "X", "")))</f>
        <v/>
      </c>
      <c r="AD1210" s="66" t="str">
        <f t="shared" si="207"/>
        <v/>
      </c>
      <c r="AE1210" s="25" t="str">
        <f>IF($AD1210="", "", COUNTIF($AD$11:$AD$2510, "&lt;"&amp;$AD1210)+1+COUNTIF($AD$11:$AD1210, $AD1210)-1)</f>
        <v/>
      </c>
      <c r="AF1210" s="25" t="str">
        <f t="shared" si="208"/>
        <v/>
      </c>
    </row>
    <row r="1211" spans="1:32" x14ac:dyDescent="0.25">
      <c r="A1211" s="21"/>
      <c r="B1211" s="80"/>
      <c r="C1211" s="81"/>
      <c r="D1211" s="82"/>
      <c r="E1211" s="83"/>
      <c r="F1211" s="83"/>
      <c r="G1211" s="84"/>
      <c r="H1211" s="85"/>
      <c r="I1211" s="21"/>
      <c r="J1211" s="39" t="str">
        <f t="shared" si="198"/>
        <v/>
      </c>
      <c r="K1211" s="21"/>
      <c r="O1211" s="25" t="str">
        <f t="shared" si="199"/>
        <v/>
      </c>
      <c r="P1211" s="25" t="str">
        <f t="shared" si="200"/>
        <v/>
      </c>
      <c r="Q1211" s="25" t="str">
        <f t="shared" si="201"/>
        <v/>
      </c>
      <c r="R1211" s="25" t="str">
        <f>IF(COUNTIF($Q$11:$Q1211, $Q1211)&gt;1, "", $Q1211)</f>
        <v/>
      </c>
      <c r="S1211" s="58" t="str">
        <f t="shared" si="202"/>
        <v/>
      </c>
      <c r="T1211" s="61" t="str">
        <f t="shared" si="203"/>
        <v/>
      </c>
      <c r="U1211" s="58" t="str">
        <f t="shared" si="204"/>
        <v/>
      </c>
      <c r="W1211" s="25" t="str">
        <f>IF(OR($P1211="", NOT($U1211="")), "", IF(COUNTIF($P$11:$P1211, $P1211)&gt;1, "", "X"))</f>
        <v/>
      </c>
      <c r="X1211" s="25" t="str">
        <f t="shared" si="205"/>
        <v/>
      </c>
      <c r="Z1211" s="25" t="str">
        <f t="shared" si="206"/>
        <v/>
      </c>
      <c r="AB1211" s="25" t="str">
        <f>IF($B1211="", "", IF(AND($B1211&gt;='Client Report'!$BA$3, $B1211&lt;='Client Report'!$BA$4), "X", ""))</f>
        <v/>
      </c>
      <c r="AC1211" s="25" t="str">
        <f>IF($O1211="", "", IF('Client Report'!$AG$3="", "X", IF(Expenses!$C1211='Client Report'!$AG$3, "X", "")))</f>
        <v/>
      </c>
      <c r="AD1211" s="66" t="str">
        <f t="shared" si="207"/>
        <v/>
      </c>
      <c r="AE1211" s="25" t="str">
        <f>IF($AD1211="", "", COUNTIF($AD$11:$AD$2510, "&lt;"&amp;$AD1211)+1+COUNTIF($AD$11:$AD1211, $AD1211)-1)</f>
        <v/>
      </c>
      <c r="AF1211" s="25" t="str">
        <f t="shared" si="208"/>
        <v/>
      </c>
    </row>
    <row r="1212" spans="1:32" x14ac:dyDescent="0.25">
      <c r="A1212" s="21"/>
      <c r="B1212" s="80"/>
      <c r="C1212" s="81"/>
      <c r="D1212" s="82"/>
      <c r="E1212" s="83"/>
      <c r="F1212" s="83"/>
      <c r="G1212" s="84"/>
      <c r="H1212" s="85"/>
      <c r="I1212" s="21"/>
      <c r="J1212" s="39" t="str">
        <f t="shared" si="198"/>
        <v/>
      </c>
      <c r="K1212" s="21"/>
      <c r="O1212" s="25" t="str">
        <f t="shared" si="199"/>
        <v/>
      </c>
      <c r="P1212" s="25" t="str">
        <f t="shared" si="200"/>
        <v/>
      </c>
      <c r="Q1212" s="25" t="str">
        <f t="shared" si="201"/>
        <v/>
      </c>
      <c r="R1212" s="25" t="str">
        <f>IF(COUNTIF($Q$11:$Q1212, $Q1212)&gt;1, "", $Q1212)</f>
        <v/>
      </c>
      <c r="S1212" s="58" t="str">
        <f t="shared" si="202"/>
        <v/>
      </c>
      <c r="T1212" s="61" t="str">
        <f t="shared" si="203"/>
        <v/>
      </c>
      <c r="U1212" s="58" t="str">
        <f t="shared" si="204"/>
        <v/>
      </c>
      <c r="W1212" s="25" t="str">
        <f>IF(OR($P1212="", NOT($U1212="")), "", IF(COUNTIF($P$11:$P1212, $P1212)&gt;1, "", "X"))</f>
        <v/>
      </c>
      <c r="X1212" s="25" t="str">
        <f t="shared" si="205"/>
        <v/>
      </c>
      <c r="Z1212" s="25" t="str">
        <f t="shared" si="206"/>
        <v/>
      </c>
      <c r="AB1212" s="25" t="str">
        <f>IF($B1212="", "", IF(AND($B1212&gt;='Client Report'!$BA$3, $B1212&lt;='Client Report'!$BA$4), "X", ""))</f>
        <v/>
      </c>
      <c r="AC1212" s="25" t="str">
        <f>IF($O1212="", "", IF('Client Report'!$AG$3="", "X", IF(Expenses!$C1212='Client Report'!$AG$3, "X", "")))</f>
        <v/>
      </c>
      <c r="AD1212" s="66" t="str">
        <f t="shared" si="207"/>
        <v/>
      </c>
      <c r="AE1212" s="25" t="str">
        <f>IF($AD1212="", "", COUNTIF($AD$11:$AD$2510, "&lt;"&amp;$AD1212)+1+COUNTIF($AD$11:$AD1212, $AD1212)-1)</f>
        <v/>
      </c>
      <c r="AF1212" s="25" t="str">
        <f t="shared" si="208"/>
        <v/>
      </c>
    </row>
    <row r="1213" spans="1:32" x14ac:dyDescent="0.25">
      <c r="A1213" s="21"/>
      <c r="B1213" s="80"/>
      <c r="C1213" s="81"/>
      <c r="D1213" s="82"/>
      <c r="E1213" s="83"/>
      <c r="F1213" s="83"/>
      <c r="G1213" s="84"/>
      <c r="H1213" s="85"/>
      <c r="I1213" s="21"/>
      <c r="J1213" s="39" t="str">
        <f t="shared" si="198"/>
        <v/>
      </c>
      <c r="K1213" s="21"/>
      <c r="O1213" s="25" t="str">
        <f t="shared" si="199"/>
        <v/>
      </c>
      <c r="P1213" s="25" t="str">
        <f t="shared" si="200"/>
        <v/>
      </c>
      <c r="Q1213" s="25" t="str">
        <f t="shared" si="201"/>
        <v/>
      </c>
      <c r="R1213" s="25" t="str">
        <f>IF(COUNTIF($Q$11:$Q1213, $Q1213)&gt;1, "", $Q1213)</f>
        <v/>
      </c>
      <c r="S1213" s="58" t="str">
        <f t="shared" si="202"/>
        <v/>
      </c>
      <c r="T1213" s="61" t="str">
        <f t="shared" si="203"/>
        <v/>
      </c>
      <c r="U1213" s="58" t="str">
        <f t="shared" si="204"/>
        <v/>
      </c>
      <c r="W1213" s="25" t="str">
        <f>IF(OR($P1213="", NOT($U1213="")), "", IF(COUNTIF($P$11:$P1213, $P1213)&gt;1, "", "X"))</f>
        <v/>
      </c>
      <c r="X1213" s="25" t="str">
        <f t="shared" si="205"/>
        <v/>
      </c>
      <c r="Z1213" s="25" t="str">
        <f t="shared" si="206"/>
        <v/>
      </c>
      <c r="AB1213" s="25" t="str">
        <f>IF($B1213="", "", IF(AND($B1213&gt;='Client Report'!$BA$3, $B1213&lt;='Client Report'!$BA$4), "X", ""))</f>
        <v/>
      </c>
      <c r="AC1213" s="25" t="str">
        <f>IF($O1213="", "", IF('Client Report'!$AG$3="", "X", IF(Expenses!$C1213='Client Report'!$AG$3, "X", "")))</f>
        <v/>
      </c>
      <c r="AD1213" s="66" t="str">
        <f t="shared" si="207"/>
        <v/>
      </c>
      <c r="AE1213" s="25" t="str">
        <f>IF($AD1213="", "", COUNTIF($AD$11:$AD$2510, "&lt;"&amp;$AD1213)+1+COUNTIF($AD$11:$AD1213, $AD1213)-1)</f>
        <v/>
      </c>
      <c r="AF1213" s="25" t="str">
        <f t="shared" si="208"/>
        <v/>
      </c>
    </row>
    <row r="1214" spans="1:32" x14ac:dyDescent="0.25">
      <c r="A1214" s="21"/>
      <c r="B1214" s="80"/>
      <c r="C1214" s="81"/>
      <c r="D1214" s="82"/>
      <c r="E1214" s="83"/>
      <c r="F1214" s="83"/>
      <c r="G1214" s="84"/>
      <c r="H1214" s="85"/>
      <c r="I1214" s="21"/>
      <c r="J1214" s="39" t="str">
        <f t="shared" si="198"/>
        <v/>
      </c>
      <c r="K1214" s="21"/>
      <c r="O1214" s="25" t="str">
        <f t="shared" si="199"/>
        <v/>
      </c>
      <c r="P1214" s="25" t="str">
        <f t="shared" si="200"/>
        <v/>
      </c>
      <c r="Q1214" s="25" t="str">
        <f t="shared" si="201"/>
        <v/>
      </c>
      <c r="R1214" s="25" t="str">
        <f>IF(COUNTIF($Q$11:$Q1214, $Q1214)&gt;1, "", $Q1214)</f>
        <v/>
      </c>
      <c r="S1214" s="58" t="str">
        <f t="shared" si="202"/>
        <v/>
      </c>
      <c r="T1214" s="61" t="str">
        <f t="shared" si="203"/>
        <v/>
      </c>
      <c r="U1214" s="58" t="str">
        <f t="shared" si="204"/>
        <v/>
      </c>
      <c r="W1214" s="25" t="str">
        <f>IF(OR($P1214="", NOT($U1214="")), "", IF(COUNTIF($P$11:$P1214, $P1214)&gt;1, "", "X"))</f>
        <v/>
      </c>
      <c r="X1214" s="25" t="str">
        <f t="shared" si="205"/>
        <v/>
      </c>
      <c r="Z1214" s="25" t="str">
        <f t="shared" si="206"/>
        <v/>
      </c>
      <c r="AB1214" s="25" t="str">
        <f>IF($B1214="", "", IF(AND($B1214&gt;='Client Report'!$BA$3, $B1214&lt;='Client Report'!$BA$4), "X", ""))</f>
        <v/>
      </c>
      <c r="AC1214" s="25" t="str">
        <f>IF($O1214="", "", IF('Client Report'!$AG$3="", "X", IF(Expenses!$C1214='Client Report'!$AG$3, "X", "")))</f>
        <v/>
      </c>
      <c r="AD1214" s="66" t="str">
        <f t="shared" si="207"/>
        <v/>
      </c>
      <c r="AE1214" s="25" t="str">
        <f>IF($AD1214="", "", COUNTIF($AD$11:$AD$2510, "&lt;"&amp;$AD1214)+1+COUNTIF($AD$11:$AD1214, $AD1214)-1)</f>
        <v/>
      </c>
      <c r="AF1214" s="25" t="str">
        <f t="shared" si="208"/>
        <v/>
      </c>
    </row>
    <row r="1215" spans="1:32" x14ac:dyDescent="0.25">
      <c r="A1215" s="21"/>
      <c r="B1215" s="80"/>
      <c r="C1215" s="81"/>
      <c r="D1215" s="82"/>
      <c r="E1215" s="83"/>
      <c r="F1215" s="83"/>
      <c r="G1215" s="84"/>
      <c r="H1215" s="85"/>
      <c r="I1215" s="21"/>
      <c r="J1215" s="39" t="str">
        <f t="shared" si="198"/>
        <v/>
      </c>
      <c r="K1215" s="21"/>
      <c r="O1215" s="25" t="str">
        <f t="shared" si="199"/>
        <v/>
      </c>
      <c r="P1215" s="25" t="str">
        <f t="shared" si="200"/>
        <v/>
      </c>
      <c r="Q1215" s="25" t="str">
        <f t="shared" si="201"/>
        <v/>
      </c>
      <c r="R1215" s="25" t="str">
        <f>IF(COUNTIF($Q$11:$Q1215, $Q1215)&gt;1, "", $Q1215)</f>
        <v/>
      </c>
      <c r="S1215" s="58" t="str">
        <f t="shared" si="202"/>
        <v/>
      </c>
      <c r="T1215" s="61" t="str">
        <f t="shared" si="203"/>
        <v/>
      </c>
      <c r="U1215" s="58" t="str">
        <f t="shared" si="204"/>
        <v/>
      </c>
      <c r="W1215" s="25" t="str">
        <f>IF(OR($P1215="", NOT($U1215="")), "", IF(COUNTIF($P$11:$P1215, $P1215)&gt;1, "", "X"))</f>
        <v/>
      </c>
      <c r="X1215" s="25" t="str">
        <f t="shared" si="205"/>
        <v/>
      </c>
      <c r="Z1215" s="25" t="str">
        <f t="shared" si="206"/>
        <v/>
      </c>
      <c r="AB1215" s="25" t="str">
        <f>IF($B1215="", "", IF(AND($B1215&gt;='Client Report'!$BA$3, $B1215&lt;='Client Report'!$BA$4), "X", ""))</f>
        <v/>
      </c>
      <c r="AC1215" s="25" t="str">
        <f>IF($O1215="", "", IF('Client Report'!$AG$3="", "X", IF(Expenses!$C1215='Client Report'!$AG$3, "X", "")))</f>
        <v/>
      </c>
      <c r="AD1215" s="66" t="str">
        <f t="shared" si="207"/>
        <v/>
      </c>
      <c r="AE1215" s="25" t="str">
        <f>IF($AD1215="", "", COUNTIF($AD$11:$AD$2510, "&lt;"&amp;$AD1215)+1+COUNTIF($AD$11:$AD1215, $AD1215)-1)</f>
        <v/>
      </c>
      <c r="AF1215" s="25" t="str">
        <f t="shared" si="208"/>
        <v/>
      </c>
    </row>
    <row r="1216" spans="1:32" x14ac:dyDescent="0.25">
      <c r="A1216" s="21"/>
      <c r="B1216" s="80"/>
      <c r="C1216" s="81"/>
      <c r="D1216" s="82"/>
      <c r="E1216" s="83"/>
      <c r="F1216" s="83"/>
      <c r="G1216" s="84"/>
      <c r="H1216" s="85"/>
      <c r="I1216" s="21"/>
      <c r="J1216" s="39" t="str">
        <f t="shared" si="198"/>
        <v/>
      </c>
      <c r="K1216" s="21"/>
      <c r="O1216" s="25" t="str">
        <f t="shared" si="199"/>
        <v/>
      </c>
      <c r="P1216" s="25" t="str">
        <f t="shared" si="200"/>
        <v/>
      </c>
      <c r="Q1216" s="25" t="str">
        <f t="shared" si="201"/>
        <v/>
      </c>
      <c r="R1216" s="25" t="str">
        <f>IF(COUNTIF($Q$11:$Q1216, $Q1216)&gt;1, "", $Q1216)</f>
        <v/>
      </c>
      <c r="S1216" s="58" t="str">
        <f t="shared" si="202"/>
        <v/>
      </c>
      <c r="T1216" s="61" t="str">
        <f t="shared" si="203"/>
        <v/>
      </c>
      <c r="U1216" s="58" t="str">
        <f t="shared" si="204"/>
        <v/>
      </c>
      <c r="W1216" s="25" t="str">
        <f>IF(OR($P1216="", NOT($U1216="")), "", IF(COUNTIF($P$11:$P1216, $P1216)&gt;1, "", "X"))</f>
        <v/>
      </c>
      <c r="X1216" s="25" t="str">
        <f t="shared" si="205"/>
        <v/>
      </c>
      <c r="Z1216" s="25" t="str">
        <f t="shared" si="206"/>
        <v/>
      </c>
      <c r="AB1216" s="25" t="str">
        <f>IF($B1216="", "", IF(AND($B1216&gt;='Client Report'!$BA$3, $B1216&lt;='Client Report'!$BA$4), "X", ""))</f>
        <v/>
      </c>
      <c r="AC1216" s="25" t="str">
        <f>IF($O1216="", "", IF('Client Report'!$AG$3="", "X", IF(Expenses!$C1216='Client Report'!$AG$3, "X", "")))</f>
        <v/>
      </c>
      <c r="AD1216" s="66" t="str">
        <f t="shared" si="207"/>
        <v/>
      </c>
      <c r="AE1216" s="25" t="str">
        <f>IF($AD1216="", "", COUNTIF($AD$11:$AD$2510, "&lt;"&amp;$AD1216)+1+COUNTIF($AD$11:$AD1216, $AD1216)-1)</f>
        <v/>
      </c>
      <c r="AF1216" s="25" t="str">
        <f t="shared" si="208"/>
        <v/>
      </c>
    </row>
    <row r="1217" spans="1:32" x14ac:dyDescent="0.25">
      <c r="A1217" s="21"/>
      <c r="B1217" s="80"/>
      <c r="C1217" s="81"/>
      <c r="D1217" s="82"/>
      <c r="E1217" s="83"/>
      <c r="F1217" s="83"/>
      <c r="G1217" s="84"/>
      <c r="H1217" s="85"/>
      <c r="I1217" s="21"/>
      <c r="J1217" s="39" t="str">
        <f t="shared" si="198"/>
        <v/>
      </c>
      <c r="K1217" s="21"/>
      <c r="O1217" s="25" t="str">
        <f t="shared" si="199"/>
        <v/>
      </c>
      <c r="P1217" s="25" t="str">
        <f t="shared" si="200"/>
        <v/>
      </c>
      <c r="Q1217" s="25" t="str">
        <f t="shared" si="201"/>
        <v/>
      </c>
      <c r="R1217" s="25" t="str">
        <f>IF(COUNTIF($Q$11:$Q1217, $Q1217)&gt;1, "", $Q1217)</f>
        <v/>
      </c>
      <c r="S1217" s="58" t="str">
        <f t="shared" si="202"/>
        <v/>
      </c>
      <c r="T1217" s="61" t="str">
        <f t="shared" si="203"/>
        <v/>
      </c>
      <c r="U1217" s="58" t="str">
        <f t="shared" si="204"/>
        <v/>
      </c>
      <c r="W1217" s="25" t="str">
        <f>IF(OR($P1217="", NOT($U1217="")), "", IF(COUNTIF($P$11:$P1217, $P1217)&gt;1, "", "X"))</f>
        <v/>
      </c>
      <c r="X1217" s="25" t="str">
        <f t="shared" si="205"/>
        <v/>
      </c>
      <c r="Z1217" s="25" t="str">
        <f t="shared" si="206"/>
        <v/>
      </c>
      <c r="AB1217" s="25" t="str">
        <f>IF($B1217="", "", IF(AND($B1217&gt;='Client Report'!$BA$3, $B1217&lt;='Client Report'!$BA$4), "X", ""))</f>
        <v/>
      </c>
      <c r="AC1217" s="25" t="str">
        <f>IF($O1217="", "", IF('Client Report'!$AG$3="", "X", IF(Expenses!$C1217='Client Report'!$AG$3, "X", "")))</f>
        <v/>
      </c>
      <c r="AD1217" s="66" t="str">
        <f t="shared" si="207"/>
        <v/>
      </c>
      <c r="AE1217" s="25" t="str">
        <f>IF($AD1217="", "", COUNTIF($AD$11:$AD$2510, "&lt;"&amp;$AD1217)+1+COUNTIF($AD$11:$AD1217, $AD1217)-1)</f>
        <v/>
      </c>
      <c r="AF1217" s="25" t="str">
        <f t="shared" si="208"/>
        <v/>
      </c>
    </row>
    <row r="1218" spans="1:32" x14ac:dyDescent="0.25">
      <c r="A1218" s="21"/>
      <c r="B1218" s="80"/>
      <c r="C1218" s="81"/>
      <c r="D1218" s="82"/>
      <c r="E1218" s="83"/>
      <c r="F1218" s="83"/>
      <c r="G1218" s="84"/>
      <c r="H1218" s="85"/>
      <c r="I1218" s="21"/>
      <c r="J1218" s="39" t="str">
        <f t="shared" si="198"/>
        <v/>
      </c>
      <c r="K1218" s="21"/>
      <c r="O1218" s="25" t="str">
        <f t="shared" si="199"/>
        <v/>
      </c>
      <c r="P1218" s="25" t="str">
        <f t="shared" si="200"/>
        <v/>
      </c>
      <c r="Q1218" s="25" t="str">
        <f t="shared" si="201"/>
        <v/>
      </c>
      <c r="R1218" s="25" t="str">
        <f>IF(COUNTIF($Q$11:$Q1218, $Q1218)&gt;1, "", $Q1218)</f>
        <v/>
      </c>
      <c r="S1218" s="58" t="str">
        <f t="shared" si="202"/>
        <v/>
      </c>
      <c r="T1218" s="61" t="str">
        <f t="shared" si="203"/>
        <v/>
      </c>
      <c r="U1218" s="58" t="str">
        <f t="shared" si="204"/>
        <v/>
      </c>
      <c r="W1218" s="25" t="str">
        <f>IF(OR($P1218="", NOT($U1218="")), "", IF(COUNTIF($P$11:$P1218, $P1218)&gt;1, "", "X"))</f>
        <v/>
      </c>
      <c r="X1218" s="25" t="str">
        <f t="shared" si="205"/>
        <v/>
      </c>
      <c r="Z1218" s="25" t="str">
        <f t="shared" si="206"/>
        <v/>
      </c>
      <c r="AB1218" s="25" t="str">
        <f>IF($B1218="", "", IF(AND($B1218&gt;='Client Report'!$BA$3, $B1218&lt;='Client Report'!$BA$4), "X", ""))</f>
        <v/>
      </c>
      <c r="AC1218" s="25" t="str">
        <f>IF($O1218="", "", IF('Client Report'!$AG$3="", "X", IF(Expenses!$C1218='Client Report'!$AG$3, "X", "")))</f>
        <v/>
      </c>
      <c r="AD1218" s="66" t="str">
        <f t="shared" si="207"/>
        <v/>
      </c>
      <c r="AE1218" s="25" t="str">
        <f>IF($AD1218="", "", COUNTIF($AD$11:$AD$2510, "&lt;"&amp;$AD1218)+1+COUNTIF($AD$11:$AD1218, $AD1218)-1)</f>
        <v/>
      </c>
      <c r="AF1218" s="25" t="str">
        <f t="shared" si="208"/>
        <v/>
      </c>
    </row>
    <row r="1219" spans="1:32" x14ac:dyDescent="0.25">
      <c r="A1219" s="21"/>
      <c r="B1219" s="80"/>
      <c r="C1219" s="81"/>
      <c r="D1219" s="82"/>
      <c r="E1219" s="83"/>
      <c r="F1219" s="83"/>
      <c r="G1219" s="84"/>
      <c r="H1219" s="85"/>
      <c r="I1219" s="21"/>
      <c r="J1219" s="39" t="str">
        <f t="shared" si="198"/>
        <v/>
      </c>
      <c r="K1219" s="21"/>
      <c r="O1219" s="25" t="str">
        <f t="shared" si="199"/>
        <v/>
      </c>
      <c r="P1219" s="25" t="str">
        <f t="shared" si="200"/>
        <v/>
      </c>
      <c r="Q1219" s="25" t="str">
        <f t="shared" si="201"/>
        <v/>
      </c>
      <c r="R1219" s="25" t="str">
        <f>IF(COUNTIF($Q$11:$Q1219, $Q1219)&gt;1, "", $Q1219)</f>
        <v/>
      </c>
      <c r="S1219" s="58" t="str">
        <f t="shared" si="202"/>
        <v/>
      </c>
      <c r="T1219" s="61" t="str">
        <f t="shared" si="203"/>
        <v/>
      </c>
      <c r="U1219" s="58" t="str">
        <f t="shared" si="204"/>
        <v/>
      </c>
      <c r="W1219" s="25" t="str">
        <f>IF(OR($P1219="", NOT($U1219="")), "", IF(COUNTIF($P$11:$P1219, $P1219)&gt;1, "", "X"))</f>
        <v/>
      </c>
      <c r="X1219" s="25" t="str">
        <f t="shared" si="205"/>
        <v/>
      </c>
      <c r="Z1219" s="25" t="str">
        <f t="shared" si="206"/>
        <v/>
      </c>
      <c r="AB1219" s="25" t="str">
        <f>IF($B1219="", "", IF(AND($B1219&gt;='Client Report'!$BA$3, $B1219&lt;='Client Report'!$BA$4), "X", ""))</f>
        <v/>
      </c>
      <c r="AC1219" s="25" t="str">
        <f>IF($O1219="", "", IF('Client Report'!$AG$3="", "X", IF(Expenses!$C1219='Client Report'!$AG$3, "X", "")))</f>
        <v/>
      </c>
      <c r="AD1219" s="66" t="str">
        <f t="shared" si="207"/>
        <v/>
      </c>
      <c r="AE1219" s="25" t="str">
        <f>IF($AD1219="", "", COUNTIF($AD$11:$AD$2510, "&lt;"&amp;$AD1219)+1+COUNTIF($AD$11:$AD1219, $AD1219)-1)</f>
        <v/>
      </c>
      <c r="AF1219" s="25" t="str">
        <f t="shared" si="208"/>
        <v/>
      </c>
    </row>
    <row r="1220" spans="1:32" x14ac:dyDescent="0.25">
      <c r="A1220" s="21"/>
      <c r="B1220" s="80"/>
      <c r="C1220" s="81"/>
      <c r="D1220" s="82"/>
      <c r="E1220" s="83"/>
      <c r="F1220" s="83"/>
      <c r="G1220" s="84"/>
      <c r="H1220" s="85"/>
      <c r="I1220" s="21"/>
      <c r="J1220" s="39" t="str">
        <f t="shared" si="198"/>
        <v/>
      </c>
      <c r="K1220" s="21"/>
      <c r="O1220" s="25" t="str">
        <f t="shared" si="199"/>
        <v/>
      </c>
      <c r="P1220" s="25" t="str">
        <f t="shared" si="200"/>
        <v/>
      </c>
      <c r="Q1220" s="25" t="str">
        <f t="shared" si="201"/>
        <v/>
      </c>
      <c r="R1220" s="25" t="str">
        <f>IF(COUNTIF($Q$11:$Q1220, $Q1220)&gt;1, "", $Q1220)</f>
        <v/>
      </c>
      <c r="S1220" s="58" t="str">
        <f t="shared" si="202"/>
        <v/>
      </c>
      <c r="T1220" s="61" t="str">
        <f t="shared" si="203"/>
        <v/>
      </c>
      <c r="U1220" s="58" t="str">
        <f t="shared" si="204"/>
        <v/>
      </c>
      <c r="W1220" s="25" t="str">
        <f>IF(OR($P1220="", NOT($U1220="")), "", IF(COUNTIF($P$11:$P1220, $P1220)&gt;1, "", "X"))</f>
        <v/>
      </c>
      <c r="X1220" s="25" t="str">
        <f t="shared" si="205"/>
        <v/>
      </c>
      <c r="Z1220" s="25" t="str">
        <f t="shared" si="206"/>
        <v/>
      </c>
      <c r="AB1220" s="25" t="str">
        <f>IF($B1220="", "", IF(AND($B1220&gt;='Client Report'!$BA$3, $B1220&lt;='Client Report'!$BA$4), "X", ""))</f>
        <v/>
      </c>
      <c r="AC1220" s="25" t="str">
        <f>IF($O1220="", "", IF('Client Report'!$AG$3="", "X", IF(Expenses!$C1220='Client Report'!$AG$3, "X", "")))</f>
        <v/>
      </c>
      <c r="AD1220" s="66" t="str">
        <f t="shared" si="207"/>
        <v/>
      </c>
      <c r="AE1220" s="25" t="str">
        <f>IF($AD1220="", "", COUNTIF($AD$11:$AD$2510, "&lt;"&amp;$AD1220)+1+COUNTIF($AD$11:$AD1220, $AD1220)-1)</f>
        <v/>
      </c>
      <c r="AF1220" s="25" t="str">
        <f t="shared" si="208"/>
        <v/>
      </c>
    </row>
    <row r="1221" spans="1:32" x14ac:dyDescent="0.25">
      <c r="A1221" s="21"/>
      <c r="B1221" s="80"/>
      <c r="C1221" s="81"/>
      <c r="D1221" s="82"/>
      <c r="E1221" s="83"/>
      <c r="F1221" s="83"/>
      <c r="G1221" s="84"/>
      <c r="H1221" s="85"/>
      <c r="I1221" s="21"/>
      <c r="J1221" s="39" t="str">
        <f t="shared" si="198"/>
        <v/>
      </c>
      <c r="K1221" s="21"/>
      <c r="O1221" s="25" t="str">
        <f t="shared" si="199"/>
        <v/>
      </c>
      <c r="P1221" s="25" t="str">
        <f t="shared" si="200"/>
        <v/>
      </c>
      <c r="Q1221" s="25" t="str">
        <f t="shared" si="201"/>
        <v/>
      </c>
      <c r="R1221" s="25" t="str">
        <f>IF(COUNTIF($Q$11:$Q1221, $Q1221)&gt;1, "", $Q1221)</f>
        <v/>
      </c>
      <c r="S1221" s="58" t="str">
        <f t="shared" si="202"/>
        <v/>
      </c>
      <c r="T1221" s="61" t="str">
        <f t="shared" si="203"/>
        <v/>
      </c>
      <c r="U1221" s="58" t="str">
        <f t="shared" si="204"/>
        <v/>
      </c>
      <c r="W1221" s="25" t="str">
        <f>IF(OR($P1221="", NOT($U1221="")), "", IF(COUNTIF($P$11:$P1221, $P1221)&gt;1, "", "X"))</f>
        <v/>
      </c>
      <c r="X1221" s="25" t="str">
        <f t="shared" si="205"/>
        <v/>
      </c>
      <c r="Z1221" s="25" t="str">
        <f t="shared" si="206"/>
        <v/>
      </c>
      <c r="AB1221" s="25" t="str">
        <f>IF($B1221="", "", IF(AND($B1221&gt;='Client Report'!$BA$3, $B1221&lt;='Client Report'!$BA$4), "X", ""))</f>
        <v/>
      </c>
      <c r="AC1221" s="25" t="str">
        <f>IF($O1221="", "", IF('Client Report'!$AG$3="", "X", IF(Expenses!$C1221='Client Report'!$AG$3, "X", "")))</f>
        <v/>
      </c>
      <c r="AD1221" s="66" t="str">
        <f t="shared" si="207"/>
        <v/>
      </c>
      <c r="AE1221" s="25" t="str">
        <f>IF($AD1221="", "", COUNTIF($AD$11:$AD$2510, "&lt;"&amp;$AD1221)+1+COUNTIF($AD$11:$AD1221, $AD1221)-1)</f>
        <v/>
      </c>
      <c r="AF1221" s="25" t="str">
        <f t="shared" si="208"/>
        <v/>
      </c>
    </row>
    <row r="1222" spans="1:32" x14ac:dyDescent="0.25">
      <c r="A1222" s="21"/>
      <c r="B1222" s="80"/>
      <c r="C1222" s="81"/>
      <c r="D1222" s="82"/>
      <c r="E1222" s="83"/>
      <c r="F1222" s="83"/>
      <c r="G1222" s="84"/>
      <c r="H1222" s="85"/>
      <c r="I1222" s="21"/>
      <c r="J1222" s="39" t="str">
        <f t="shared" si="198"/>
        <v/>
      </c>
      <c r="K1222" s="21"/>
      <c r="O1222" s="25" t="str">
        <f t="shared" si="199"/>
        <v/>
      </c>
      <c r="P1222" s="25" t="str">
        <f t="shared" si="200"/>
        <v/>
      </c>
      <c r="Q1222" s="25" t="str">
        <f t="shared" si="201"/>
        <v/>
      </c>
      <c r="R1222" s="25" t="str">
        <f>IF(COUNTIF($Q$11:$Q1222, $Q1222)&gt;1, "", $Q1222)</f>
        <v/>
      </c>
      <c r="S1222" s="58" t="str">
        <f t="shared" si="202"/>
        <v/>
      </c>
      <c r="T1222" s="61" t="str">
        <f t="shared" si="203"/>
        <v/>
      </c>
      <c r="U1222" s="58" t="str">
        <f t="shared" si="204"/>
        <v/>
      </c>
      <c r="W1222" s="25" t="str">
        <f>IF(OR($P1222="", NOT($U1222="")), "", IF(COUNTIF($P$11:$P1222, $P1222)&gt;1, "", "X"))</f>
        <v/>
      </c>
      <c r="X1222" s="25" t="str">
        <f t="shared" si="205"/>
        <v/>
      </c>
      <c r="Z1222" s="25" t="str">
        <f t="shared" si="206"/>
        <v/>
      </c>
      <c r="AB1222" s="25" t="str">
        <f>IF($B1222="", "", IF(AND($B1222&gt;='Client Report'!$BA$3, $B1222&lt;='Client Report'!$BA$4), "X", ""))</f>
        <v/>
      </c>
      <c r="AC1222" s="25" t="str">
        <f>IF($O1222="", "", IF('Client Report'!$AG$3="", "X", IF(Expenses!$C1222='Client Report'!$AG$3, "X", "")))</f>
        <v/>
      </c>
      <c r="AD1222" s="66" t="str">
        <f t="shared" si="207"/>
        <v/>
      </c>
      <c r="AE1222" s="25" t="str">
        <f>IF($AD1222="", "", COUNTIF($AD$11:$AD$2510, "&lt;"&amp;$AD1222)+1+COUNTIF($AD$11:$AD1222, $AD1222)-1)</f>
        <v/>
      </c>
      <c r="AF1222" s="25" t="str">
        <f t="shared" si="208"/>
        <v/>
      </c>
    </row>
    <row r="1223" spans="1:32" x14ac:dyDescent="0.25">
      <c r="A1223" s="21"/>
      <c r="B1223" s="80"/>
      <c r="C1223" s="81"/>
      <c r="D1223" s="82"/>
      <c r="E1223" s="83"/>
      <c r="F1223" s="83"/>
      <c r="G1223" s="84"/>
      <c r="H1223" s="85"/>
      <c r="I1223" s="21"/>
      <c r="J1223" s="39" t="str">
        <f t="shared" si="198"/>
        <v/>
      </c>
      <c r="K1223" s="21"/>
      <c r="O1223" s="25" t="str">
        <f t="shared" si="199"/>
        <v/>
      </c>
      <c r="P1223" s="25" t="str">
        <f t="shared" si="200"/>
        <v/>
      </c>
      <c r="Q1223" s="25" t="str">
        <f t="shared" si="201"/>
        <v/>
      </c>
      <c r="R1223" s="25" t="str">
        <f>IF(COUNTIF($Q$11:$Q1223, $Q1223)&gt;1, "", $Q1223)</f>
        <v/>
      </c>
      <c r="S1223" s="58" t="str">
        <f t="shared" si="202"/>
        <v/>
      </c>
      <c r="T1223" s="61" t="str">
        <f t="shared" si="203"/>
        <v/>
      </c>
      <c r="U1223" s="58" t="str">
        <f t="shared" si="204"/>
        <v/>
      </c>
      <c r="W1223" s="25" t="str">
        <f>IF(OR($P1223="", NOT($U1223="")), "", IF(COUNTIF($P$11:$P1223, $P1223)&gt;1, "", "X"))</f>
        <v/>
      </c>
      <c r="X1223" s="25" t="str">
        <f t="shared" si="205"/>
        <v/>
      </c>
      <c r="Z1223" s="25" t="str">
        <f t="shared" si="206"/>
        <v/>
      </c>
      <c r="AB1223" s="25" t="str">
        <f>IF($B1223="", "", IF(AND($B1223&gt;='Client Report'!$BA$3, $B1223&lt;='Client Report'!$BA$4), "X", ""))</f>
        <v/>
      </c>
      <c r="AC1223" s="25" t="str">
        <f>IF($O1223="", "", IF('Client Report'!$AG$3="", "X", IF(Expenses!$C1223='Client Report'!$AG$3, "X", "")))</f>
        <v/>
      </c>
      <c r="AD1223" s="66" t="str">
        <f t="shared" si="207"/>
        <v/>
      </c>
      <c r="AE1223" s="25" t="str">
        <f>IF($AD1223="", "", COUNTIF($AD$11:$AD$2510, "&lt;"&amp;$AD1223)+1+COUNTIF($AD$11:$AD1223, $AD1223)-1)</f>
        <v/>
      </c>
      <c r="AF1223" s="25" t="str">
        <f t="shared" si="208"/>
        <v/>
      </c>
    </row>
    <row r="1224" spans="1:32" x14ac:dyDescent="0.25">
      <c r="A1224" s="21"/>
      <c r="B1224" s="80"/>
      <c r="C1224" s="81"/>
      <c r="D1224" s="82"/>
      <c r="E1224" s="83"/>
      <c r="F1224" s="83"/>
      <c r="G1224" s="84"/>
      <c r="H1224" s="85"/>
      <c r="I1224" s="21"/>
      <c r="J1224" s="39" t="str">
        <f t="shared" si="198"/>
        <v/>
      </c>
      <c r="K1224" s="21"/>
      <c r="O1224" s="25" t="str">
        <f t="shared" si="199"/>
        <v/>
      </c>
      <c r="P1224" s="25" t="str">
        <f t="shared" si="200"/>
        <v/>
      </c>
      <c r="Q1224" s="25" t="str">
        <f t="shared" si="201"/>
        <v/>
      </c>
      <c r="R1224" s="25" t="str">
        <f>IF(COUNTIF($Q$11:$Q1224, $Q1224)&gt;1, "", $Q1224)</f>
        <v/>
      </c>
      <c r="S1224" s="58" t="str">
        <f t="shared" si="202"/>
        <v/>
      </c>
      <c r="T1224" s="61" t="str">
        <f t="shared" si="203"/>
        <v/>
      </c>
      <c r="U1224" s="58" t="str">
        <f t="shared" si="204"/>
        <v/>
      </c>
      <c r="W1224" s="25" t="str">
        <f>IF(OR($P1224="", NOT($U1224="")), "", IF(COUNTIF($P$11:$P1224, $P1224)&gt;1, "", "X"))</f>
        <v/>
      </c>
      <c r="X1224" s="25" t="str">
        <f t="shared" si="205"/>
        <v/>
      </c>
      <c r="Z1224" s="25" t="str">
        <f t="shared" si="206"/>
        <v/>
      </c>
      <c r="AB1224" s="25" t="str">
        <f>IF($B1224="", "", IF(AND($B1224&gt;='Client Report'!$BA$3, $B1224&lt;='Client Report'!$BA$4), "X", ""))</f>
        <v/>
      </c>
      <c r="AC1224" s="25" t="str">
        <f>IF($O1224="", "", IF('Client Report'!$AG$3="", "X", IF(Expenses!$C1224='Client Report'!$AG$3, "X", "")))</f>
        <v/>
      </c>
      <c r="AD1224" s="66" t="str">
        <f t="shared" si="207"/>
        <v/>
      </c>
      <c r="AE1224" s="25" t="str">
        <f>IF($AD1224="", "", COUNTIF($AD$11:$AD$2510, "&lt;"&amp;$AD1224)+1+COUNTIF($AD$11:$AD1224, $AD1224)-1)</f>
        <v/>
      </c>
      <c r="AF1224" s="25" t="str">
        <f t="shared" si="208"/>
        <v/>
      </c>
    </row>
    <row r="1225" spans="1:32" x14ac:dyDescent="0.25">
      <c r="A1225" s="21"/>
      <c r="B1225" s="80"/>
      <c r="C1225" s="81"/>
      <c r="D1225" s="82"/>
      <c r="E1225" s="83"/>
      <c r="F1225" s="83"/>
      <c r="G1225" s="84"/>
      <c r="H1225" s="85"/>
      <c r="I1225" s="21"/>
      <c r="J1225" s="39" t="str">
        <f t="shared" si="198"/>
        <v/>
      </c>
      <c r="K1225" s="21"/>
      <c r="O1225" s="25" t="str">
        <f t="shared" si="199"/>
        <v/>
      </c>
      <c r="P1225" s="25" t="str">
        <f t="shared" si="200"/>
        <v/>
      </c>
      <c r="Q1225" s="25" t="str">
        <f t="shared" si="201"/>
        <v/>
      </c>
      <c r="R1225" s="25" t="str">
        <f>IF(COUNTIF($Q$11:$Q1225, $Q1225)&gt;1, "", $Q1225)</f>
        <v/>
      </c>
      <c r="S1225" s="58" t="str">
        <f t="shared" si="202"/>
        <v/>
      </c>
      <c r="T1225" s="61" t="str">
        <f t="shared" si="203"/>
        <v/>
      </c>
      <c r="U1225" s="58" t="str">
        <f t="shared" si="204"/>
        <v/>
      </c>
      <c r="W1225" s="25" t="str">
        <f>IF(OR($P1225="", NOT($U1225="")), "", IF(COUNTIF($P$11:$P1225, $P1225)&gt;1, "", "X"))</f>
        <v/>
      </c>
      <c r="X1225" s="25" t="str">
        <f t="shared" si="205"/>
        <v/>
      </c>
      <c r="Z1225" s="25" t="str">
        <f t="shared" si="206"/>
        <v/>
      </c>
      <c r="AB1225" s="25" t="str">
        <f>IF($B1225="", "", IF(AND($B1225&gt;='Client Report'!$BA$3, $B1225&lt;='Client Report'!$BA$4), "X", ""))</f>
        <v/>
      </c>
      <c r="AC1225" s="25" t="str">
        <f>IF($O1225="", "", IF('Client Report'!$AG$3="", "X", IF(Expenses!$C1225='Client Report'!$AG$3, "X", "")))</f>
        <v/>
      </c>
      <c r="AD1225" s="66" t="str">
        <f t="shared" si="207"/>
        <v/>
      </c>
      <c r="AE1225" s="25" t="str">
        <f>IF($AD1225="", "", COUNTIF($AD$11:$AD$2510, "&lt;"&amp;$AD1225)+1+COUNTIF($AD$11:$AD1225, $AD1225)-1)</f>
        <v/>
      </c>
      <c r="AF1225" s="25" t="str">
        <f t="shared" si="208"/>
        <v/>
      </c>
    </row>
    <row r="1226" spans="1:32" x14ac:dyDescent="0.25">
      <c r="A1226" s="21"/>
      <c r="B1226" s="80"/>
      <c r="C1226" s="81"/>
      <c r="D1226" s="82"/>
      <c r="E1226" s="83"/>
      <c r="F1226" s="83"/>
      <c r="G1226" s="84"/>
      <c r="H1226" s="85"/>
      <c r="I1226" s="21"/>
      <c r="J1226" s="39" t="str">
        <f t="shared" si="198"/>
        <v/>
      </c>
      <c r="K1226" s="21"/>
      <c r="O1226" s="25" t="str">
        <f t="shared" si="199"/>
        <v/>
      </c>
      <c r="P1226" s="25" t="str">
        <f t="shared" si="200"/>
        <v/>
      </c>
      <c r="Q1226" s="25" t="str">
        <f t="shared" si="201"/>
        <v/>
      </c>
      <c r="R1226" s="25" t="str">
        <f>IF(COUNTIF($Q$11:$Q1226, $Q1226)&gt;1, "", $Q1226)</f>
        <v/>
      </c>
      <c r="S1226" s="58" t="str">
        <f t="shared" si="202"/>
        <v/>
      </c>
      <c r="T1226" s="61" t="str">
        <f t="shared" si="203"/>
        <v/>
      </c>
      <c r="U1226" s="58" t="str">
        <f t="shared" si="204"/>
        <v/>
      </c>
      <c r="W1226" s="25" t="str">
        <f>IF(OR($P1226="", NOT($U1226="")), "", IF(COUNTIF($P$11:$P1226, $P1226)&gt;1, "", "X"))</f>
        <v/>
      </c>
      <c r="X1226" s="25" t="str">
        <f t="shared" si="205"/>
        <v/>
      </c>
      <c r="Z1226" s="25" t="str">
        <f t="shared" si="206"/>
        <v/>
      </c>
      <c r="AB1226" s="25" t="str">
        <f>IF($B1226="", "", IF(AND($B1226&gt;='Client Report'!$BA$3, $B1226&lt;='Client Report'!$BA$4), "X", ""))</f>
        <v/>
      </c>
      <c r="AC1226" s="25" t="str">
        <f>IF($O1226="", "", IF('Client Report'!$AG$3="", "X", IF(Expenses!$C1226='Client Report'!$AG$3, "X", "")))</f>
        <v/>
      </c>
      <c r="AD1226" s="66" t="str">
        <f t="shared" si="207"/>
        <v/>
      </c>
      <c r="AE1226" s="25" t="str">
        <f>IF($AD1226="", "", COUNTIF($AD$11:$AD$2510, "&lt;"&amp;$AD1226)+1+COUNTIF($AD$11:$AD1226, $AD1226)-1)</f>
        <v/>
      </c>
      <c r="AF1226" s="25" t="str">
        <f t="shared" si="208"/>
        <v/>
      </c>
    </row>
    <row r="1227" spans="1:32" x14ac:dyDescent="0.25">
      <c r="A1227" s="21"/>
      <c r="B1227" s="80"/>
      <c r="C1227" s="81"/>
      <c r="D1227" s="82"/>
      <c r="E1227" s="83"/>
      <c r="F1227" s="83"/>
      <c r="G1227" s="84"/>
      <c r="H1227" s="85"/>
      <c r="I1227" s="21"/>
      <c r="J1227" s="39" t="str">
        <f t="shared" si="198"/>
        <v/>
      </c>
      <c r="K1227" s="21"/>
      <c r="O1227" s="25" t="str">
        <f t="shared" si="199"/>
        <v/>
      </c>
      <c r="P1227" s="25" t="str">
        <f t="shared" si="200"/>
        <v/>
      </c>
      <c r="Q1227" s="25" t="str">
        <f t="shared" si="201"/>
        <v/>
      </c>
      <c r="R1227" s="25" t="str">
        <f>IF(COUNTIF($Q$11:$Q1227, $Q1227)&gt;1, "", $Q1227)</f>
        <v/>
      </c>
      <c r="S1227" s="58" t="str">
        <f t="shared" si="202"/>
        <v/>
      </c>
      <c r="T1227" s="61" t="str">
        <f t="shared" si="203"/>
        <v/>
      </c>
      <c r="U1227" s="58" t="str">
        <f t="shared" si="204"/>
        <v/>
      </c>
      <c r="W1227" s="25" t="str">
        <f>IF(OR($P1227="", NOT($U1227="")), "", IF(COUNTIF($P$11:$P1227, $P1227)&gt;1, "", "X"))</f>
        <v/>
      </c>
      <c r="X1227" s="25" t="str">
        <f t="shared" si="205"/>
        <v/>
      </c>
      <c r="Z1227" s="25" t="str">
        <f t="shared" si="206"/>
        <v/>
      </c>
      <c r="AB1227" s="25" t="str">
        <f>IF($B1227="", "", IF(AND($B1227&gt;='Client Report'!$BA$3, $B1227&lt;='Client Report'!$BA$4), "X", ""))</f>
        <v/>
      </c>
      <c r="AC1227" s="25" t="str">
        <f>IF($O1227="", "", IF('Client Report'!$AG$3="", "X", IF(Expenses!$C1227='Client Report'!$AG$3, "X", "")))</f>
        <v/>
      </c>
      <c r="AD1227" s="66" t="str">
        <f t="shared" si="207"/>
        <v/>
      </c>
      <c r="AE1227" s="25" t="str">
        <f>IF($AD1227="", "", COUNTIF($AD$11:$AD$2510, "&lt;"&amp;$AD1227)+1+COUNTIF($AD$11:$AD1227, $AD1227)-1)</f>
        <v/>
      </c>
      <c r="AF1227" s="25" t="str">
        <f t="shared" si="208"/>
        <v/>
      </c>
    </row>
    <row r="1228" spans="1:32" x14ac:dyDescent="0.25">
      <c r="A1228" s="21"/>
      <c r="B1228" s="80"/>
      <c r="C1228" s="81"/>
      <c r="D1228" s="82"/>
      <c r="E1228" s="83"/>
      <c r="F1228" s="83"/>
      <c r="G1228" s="84"/>
      <c r="H1228" s="85"/>
      <c r="I1228" s="21"/>
      <c r="J1228" s="39" t="str">
        <f t="shared" ref="J1228:J1291" si="209">IFERROR(IF($G1228="", "", IF($F1228="", $G1228, ROUND($G1228*$U1228, 2))), "")</f>
        <v/>
      </c>
      <c r="K1228" s="21"/>
      <c r="O1228" s="25" t="str">
        <f t="shared" ref="O1228:O1291" si="210">IF(COUNTIF($B1228:$H1228, "")&lt;7, "X", "")</f>
        <v/>
      </c>
      <c r="P1228" s="25" t="str">
        <f t="shared" ref="P1228:P1291" si="211">IF(AND(NOT($B1228=""), NOT($F1228="")), _xlfn.CONCAT($B1228, " - ", $F1228), "")</f>
        <v/>
      </c>
      <c r="Q1228" s="25" t="str">
        <f t="shared" ref="Q1228:Q1291" si="212">IF(AND(NOT($B1228=""), NOT($F1228=""), NOT($H1228="")), _xlfn.CONCAT($B1228, " - ", $F1228), "")</f>
        <v/>
      </c>
      <c r="R1228" s="25" t="str">
        <f>IF(COUNTIF($Q$11:$Q1228, $Q1228)&gt;1, "", $Q1228)</f>
        <v/>
      </c>
      <c r="S1228" s="58" t="str">
        <f t="shared" ref="S1228:S1291" si="213">IF($R1228="", "", $H1228)</f>
        <v/>
      </c>
      <c r="T1228" s="61" t="str">
        <f t="shared" ref="T1228:T1291" si="214">IF(P1228="", "", IFERROR(INDEX($S$11:$S$2510, MATCH($P1228, $R$11:$R$2510, 0)), ""))</f>
        <v/>
      </c>
      <c r="U1228" s="58" t="str">
        <f t="shared" ref="U1228:U1291" si="215">IF($P1228="", "", IF($H1228="", $T1228, $H1228))</f>
        <v/>
      </c>
      <c r="W1228" s="25" t="str">
        <f>IF(OR($P1228="", NOT($U1228="")), "", IF(COUNTIF($P$11:$P1228, $P1228)&gt;1, "", "X"))</f>
        <v/>
      </c>
      <c r="X1228" s="25" t="str">
        <f t="shared" ref="X1228:X1291" si="216">IF(T1228=U1228, "", "X")</f>
        <v/>
      </c>
      <c r="Z1228" s="25" t="str">
        <f t="shared" ref="Z1228:Z1291" si="217">IF(OR($B1228="", $C1228=""), "", _xlfn.CONCAT($C1228, " - ", TEXT($B1228, "mmm yyyy")))</f>
        <v/>
      </c>
      <c r="AB1228" s="25" t="str">
        <f>IF($B1228="", "", IF(AND($B1228&gt;='Client Report'!$BA$3, $B1228&lt;='Client Report'!$BA$4), "X", ""))</f>
        <v/>
      </c>
      <c r="AC1228" s="25" t="str">
        <f>IF($O1228="", "", IF('Client Report'!$AG$3="", "X", IF(Expenses!$C1228='Client Report'!$AG$3, "X", "")))</f>
        <v/>
      </c>
      <c r="AD1228" s="66" t="str">
        <f t="shared" ref="AD1228:AD1291" si="218">IF(OR($AB1228="", $AC1228=""), "", $B1228)</f>
        <v/>
      </c>
      <c r="AE1228" s="25" t="str">
        <f>IF($AD1228="", "", COUNTIF($AD$11:$AD$2510, "&lt;"&amp;$AD1228)+1+COUNTIF($AD$11:$AD1228, $AD1228)-1)</f>
        <v/>
      </c>
      <c r="AF1228" s="25" t="str">
        <f t="shared" ref="AF1228:AF1291" si="219">IF($AE1228="", "", "X")</f>
        <v/>
      </c>
    </row>
    <row r="1229" spans="1:32" x14ac:dyDescent="0.25">
      <c r="A1229" s="21"/>
      <c r="B1229" s="80"/>
      <c r="C1229" s="81"/>
      <c r="D1229" s="82"/>
      <c r="E1229" s="83"/>
      <c r="F1229" s="83"/>
      <c r="G1229" s="84"/>
      <c r="H1229" s="85"/>
      <c r="I1229" s="21"/>
      <c r="J1229" s="39" t="str">
        <f t="shared" si="209"/>
        <v/>
      </c>
      <c r="K1229" s="21"/>
      <c r="O1229" s="25" t="str">
        <f t="shared" si="210"/>
        <v/>
      </c>
      <c r="P1229" s="25" t="str">
        <f t="shared" si="211"/>
        <v/>
      </c>
      <c r="Q1229" s="25" t="str">
        <f t="shared" si="212"/>
        <v/>
      </c>
      <c r="R1229" s="25" t="str">
        <f>IF(COUNTIF($Q$11:$Q1229, $Q1229)&gt;1, "", $Q1229)</f>
        <v/>
      </c>
      <c r="S1229" s="58" t="str">
        <f t="shared" si="213"/>
        <v/>
      </c>
      <c r="T1229" s="61" t="str">
        <f t="shared" si="214"/>
        <v/>
      </c>
      <c r="U1229" s="58" t="str">
        <f t="shared" si="215"/>
        <v/>
      </c>
      <c r="W1229" s="25" t="str">
        <f>IF(OR($P1229="", NOT($U1229="")), "", IF(COUNTIF($P$11:$P1229, $P1229)&gt;1, "", "X"))</f>
        <v/>
      </c>
      <c r="X1229" s="25" t="str">
        <f t="shared" si="216"/>
        <v/>
      </c>
      <c r="Z1229" s="25" t="str">
        <f t="shared" si="217"/>
        <v/>
      </c>
      <c r="AB1229" s="25" t="str">
        <f>IF($B1229="", "", IF(AND($B1229&gt;='Client Report'!$BA$3, $B1229&lt;='Client Report'!$BA$4), "X", ""))</f>
        <v/>
      </c>
      <c r="AC1229" s="25" t="str">
        <f>IF($O1229="", "", IF('Client Report'!$AG$3="", "X", IF(Expenses!$C1229='Client Report'!$AG$3, "X", "")))</f>
        <v/>
      </c>
      <c r="AD1229" s="66" t="str">
        <f t="shared" si="218"/>
        <v/>
      </c>
      <c r="AE1229" s="25" t="str">
        <f>IF($AD1229="", "", COUNTIF($AD$11:$AD$2510, "&lt;"&amp;$AD1229)+1+COUNTIF($AD$11:$AD1229, $AD1229)-1)</f>
        <v/>
      </c>
      <c r="AF1229" s="25" t="str">
        <f t="shared" si="219"/>
        <v/>
      </c>
    </row>
    <row r="1230" spans="1:32" x14ac:dyDescent="0.25">
      <c r="A1230" s="21"/>
      <c r="B1230" s="80"/>
      <c r="C1230" s="81"/>
      <c r="D1230" s="82"/>
      <c r="E1230" s="83"/>
      <c r="F1230" s="83"/>
      <c r="G1230" s="84"/>
      <c r="H1230" s="85"/>
      <c r="I1230" s="21"/>
      <c r="J1230" s="39" t="str">
        <f t="shared" si="209"/>
        <v/>
      </c>
      <c r="K1230" s="21"/>
      <c r="O1230" s="25" t="str">
        <f t="shared" si="210"/>
        <v/>
      </c>
      <c r="P1230" s="25" t="str">
        <f t="shared" si="211"/>
        <v/>
      </c>
      <c r="Q1230" s="25" t="str">
        <f t="shared" si="212"/>
        <v/>
      </c>
      <c r="R1230" s="25" t="str">
        <f>IF(COUNTIF($Q$11:$Q1230, $Q1230)&gt;1, "", $Q1230)</f>
        <v/>
      </c>
      <c r="S1230" s="58" t="str">
        <f t="shared" si="213"/>
        <v/>
      </c>
      <c r="T1230" s="61" t="str">
        <f t="shared" si="214"/>
        <v/>
      </c>
      <c r="U1230" s="58" t="str">
        <f t="shared" si="215"/>
        <v/>
      </c>
      <c r="W1230" s="25" t="str">
        <f>IF(OR($P1230="", NOT($U1230="")), "", IF(COUNTIF($P$11:$P1230, $P1230)&gt;1, "", "X"))</f>
        <v/>
      </c>
      <c r="X1230" s="25" t="str">
        <f t="shared" si="216"/>
        <v/>
      </c>
      <c r="Z1230" s="25" t="str">
        <f t="shared" si="217"/>
        <v/>
      </c>
      <c r="AB1230" s="25" t="str">
        <f>IF($B1230="", "", IF(AND($B1230&gt;='Client Report'!$BA$3, $B1230&lt;='Client Report'!$BA$4), "X", ""))</f>
        <v/>
      </c>
      <c r="AC1230" s="25" t="str">
        <f>IF($O1230="", "", IF('Client Report'!$AG$3="", "X", IF(Expenses!$C1230='Client Report'!$AG$3, "X", "")))</f>
        <v/>
      </c>
      <c r="AD1230" s="66" t="str">
        <f t="shared" si="218"/>
        <v/>
      </c>
      <c r="AE1230" s="25" t="str">
        <f>IF($AD1230="", "", COUNTIF($AD$11:$AD$2510, "&lt;"&amp;$AD1230)+1+COUNTIF($AD$11:$AD1230, $AD1230)-1)</f>
        <v/>
      </c>
      <c r="AF1230" s="25" t="str">
        <f t="shared" si="219"/>
        <v/>
      </c>
    </row>
    <row r="1231" spans="1:32" x14ac:dyDescent="0.25">
      <c r="A1231" s="21"/>
      <c r="B1231" s="80"/>
      <c r="C1231" s="81"/>
      <c r="D1231" s="82"/>
      <c r="E1231" s="83"/>
      <c r="F1231" s="83"/>
      <c r="G1231" s="84"/>
      <c r="H1231" s="85"/>
      <c r="I1231" s="21"/>
      <c r="J1231" s="39" t="str">
        <f t="shared" si="209"/>
        <v/>
      </c>
      <c r="K1231" s="21"/>
      <c r="O1231" s="25" t="str">
        <f t="shared" si="210"/>
        <v/>
      </c>
      <c r="P1231" s="25" t="str">
        <f t="shared" si="211"/>
        <v/>
      </c>
      <c r="Q1231" s="25" t="str">
        <f t="shared" si="212"/>
        <v/>
      </c>
      <c r="R1231" s="25" t="str">
        <f>IF(COUNTIF($Q$11:$Q1231, $Q1231)&gt;1, "", $Q1231)</f>
        <v/>
      </c>
      <c r="S1231" s="58" t="str">
        <f t="shared" si="213"/>
        <v/>
      </c>
      <c r="T1231" s="61" t="str">
        <f t="shared" si="214"/>
        <v/>
      </c>
      <c r="U1231" s="58" t="str">
        <f t="shared" si="215"/>
        <v/>
      </c>
      <c r="W1231" s="25" t="str">
        <f>IF(OR($P1231="", NOT($U1231="")), "", IF(COUNTIF($P$11:$P1231, $P1231)&gt;1, "", "X"))</f>
        <v/>
      </c>
      <c r="X1231" s="25" t="str">
        <f t="shared" si="216"/>
        <v/>
      </c>
      <c r="Z1231" s="25" t="str">
        <f t="shared" si="217"/>
        <v/>
      </c>
      <c r="AB1231" s="25" t="str">
        <f>IF($B1231="", "", IF(AND($B1231&gt;='Client Report'!$BA$3, $B1231&lt;='Client Report'!$BA$4), "X", ""))</f>
        <v/>
      </c>
      <c r="AC1231" s="25" t="str">
        <f>IF($O1231="", "", IF('Client Report'!$AG$3="", "X", IF(Expenses!$C1231='Client Report'!$AG$3, "X", "")))</f>
        <v/>
      </c>
      <c r="AD1231" s="66" t="str">
        <f t="shared" si="218"/>
        <v/>
      </c>
      <c r="AE1231" s="25" t="str">
        <f>IF($AD1231="", "", COUNTIF($AD$11:$AD$2510, "&lt;"&amp;$AD1231)+1+COUNTIF($AD$11:$AD1231, $AD1231)-1)</f>
        <v/>
      </c>
      <c r="AF1231" s="25" t="str">
        <f t="shared" si="219"/>
        <v/>
      </c>
    </row>
    <row r="1232" spans="1:32" x14ac:dyDescent="0.25">
      <c r="A1232" s="21"/>
      <c r="B1232" s="80"/>
      <c r="C1232" s="81"/>
      <c r="D1232" s="82"/>
      <c r="E1232" s="83"/>
      <c r="F1232" s="83"/>
      <c r="G1232" s="84"/>
      <c r="H1232" s="85"/>
      <c r="I1232" s="21"/>
      <c r="J1232" s="39" t="str">
        <f t="shared" si="209"/>
        <v/>
      </c>
      <c r="K1232" s="21"/>
      <c r="O1232" s="25" t="str">
        <f t="shared" si="210"/>
        <v/>
      </c>
      <c r="P1232" s="25" t="str">
        <f t="shared" si="211"/>
        <v/>
      </c>
      <c r="Q1232" s="25" t="str">
        <f t="shared" si="212"/>
        <v/>
      </c>
      <c r="R1232" s="25" t="str">
        <f>IF(COUNTIF($Q$11:$Q1232, $Q1232)&gt;1, "", $Q1232)</f>
        <v/>
      </c>
      <c r="S1232" s="58" t="str">
        <f t="shared" si="213"/>
        <v/>
      </c>
      <c r="T1232" s="61" t="str">
        <f t="shared" si="214"/>
        <v/>
      </c>
      <c r="U1232" s="58" t="str">
        <f t="shared" si="215"/>
        <v/>
      </c>
      <c r="W1232" s="25" t="str">
        <f>IF(OR($P1232="", NOT($U1232="")), "", IF(COUNTIF($P$11:$P1232, $P1232)&gt;1, "", "X"))</f>
        <v/>
      </c>
      <c r="X1232" s="25" t="str">
        <f t="shared" si="216"/>
        <v/>
      </c>
      <c r="Z1232" s="25" t="str">
        <f t="shared" si="217"/>
        <v/>
      </c>
      <c r="AB1232" s="25" t="str">
        <f>IF($B1232="", "", IF(AND($B1232&gt;='Client Report'!$BA$3, $B1232&lt;='Client Report'!$BA$4), "X", ""))</f>
        <v/>
      </c>
      <c r="AC1232" s="25" t="str">
        <f>IF($O1232="", "", IF('Client Report'!$AG$3="", "X", IF(Expenses!$C1232='Client Report'!$AG$3, "X", "")))</f>
        <v/>
      </c>
      <c r="AD1232" s="66" t="str">
        <f t="shared" si="218"/>
        <v/>
      </c>
      <c r="AE1232" s="25" t="str">
        <f>IF($AD1232="", "", COUNTIF($AD$11:$AD$2510, "&lt;"&amp;$AD1232)+1+COUNTIF($AD$11:$AD1232, $AD1232)-1)</f>
        <v/>
      </c>
      <c r="AF1232" s="25" t="str">
        <f t="shared" si="219"/>
        <v/>
      </c>
    </row>
    <row r="1233" spans="1:32" x14ac:dyDescent="0.25">
      <c r="A1233" s="21"/>
      <c r="B1233" s="80"/>
      <c r="C1233" s="81"/>
      <c r="D1233" s="82"/>
      <c r="E1233" s="83"/>
      <c r="F1233" s="83"/>
      <c r="G1233" s="84"/>
      <c r="H1233" s="85"/>
      <c r="I1233" s="21"/>
      <c r="J1233" s="39" t="str">
        <f t="shared" si="209"/>
        <v/>
      </c>
      <c r="K1233" s="21"/>
      <c r="O1233" s="25" t="str">
        <f t="shared" si="210"/>
        <v/>
      </c>
      <c r="P1233" s="25" t="str">
        <f t="shared" si="211"/>
        <v/>
      </c>
      <c r="Q1233" s="25" t="str">
        <f t="shared" si="212"/>
        <v/>
      </c>
      <c r="R1233" s="25" t="str">
        <f>IF(COUNTIF($Q$11:$Q1233, $Q1233)&gt;1, "", $Q1233)</f>
        <v/>
      </c>
      <c r="S1233" s="58" t="str">
        <f t="shared" si="213"/>
        <v/>
      </c>
      <c r="T1233" s="61" t="str">
        <f t="shared" si="214"/>
        <v/>
      </c>
      <c r="U1233" s="58" t="str">
        <f t="shared" si="215"/>
        <v/>
      </c>
      <c r="W1233" s="25" t="str">
        <f>IF(OR($P1233="", NOT($U1233="")), "", IF(COUNTIF($P$11:$P1233, $P1233)&gt;1, "", "X"))</f>
        <v/>
      </c>
      <c r="X1233" s="25" t="str">
        <f t="shared" si="216"/>
        <v/>
      </c>
      <c r="Z1233" s="25" t="str">
        <f t="shared" si="217"/>
        <v/>
      </c>
      <c r="AB1233" s="25" t="str">
        <f>IF($B1233="", "", IF(AND($B1233&gt;='Client Report'!$BA$3, $B1233&lt;='Client Report'!$BA$4), "X", ""))</f>
        <v/>
      </c>
      <c r="AC1233" s="25" t="str">
        <f>IF($O1233="", "", IF('Client Report'!$AG$3="", "X", IF(Expenses!$C1233='Client Report'!$AG$3, "X", "")))</f>
        <v/>
      </c>
      <c r="AD1233" s="66" t="str">
        <f t="shared" si="218"/>
        <v/>
      </c>
      <c r="AE1233" s="25" t="str">
        <f>IF($AD1233="", "", COUNTIF($AD$11:$AD$2510, "&lt;"&amp;$AD1233)+1+COUNTIF($AD$11:$AD1233, $AD1233)-1)</f>
        <v/>
      </c>
      <c r="AF1233" s="25" t="str">
        <f t="shared" si="219"/>
        <v/>
      </c>
    </row>
    <row r="1234" spans="1:32" x14ac:dyDescent="0.25">
      <c r="A1234" s="21"/>
      <c r="B1234" s="80"/>
      <c r="C1234" s="81"/>
      <c r="D1234" s="82"/>
      <c r="E1234" s="83"/>
      <c r="F1234" s="83"/>
      <c r="G1234" s="84"/>
      <c r="H1234" s="85"/>
      <c r="I1234" s="21"/>
      <c r="J1234" s="39" t="str">
        <f t="shared" si="209"/>
        <v/>
      </c>
      <c r="K1234" s="21"/>
      <c r="O1234" s="25" t="str">
        <f t="shared" si="210"/>
        <v/>
      </c>
      <c r="P1234" s="25" t="str">
        <f t="shared" si="211"/>
        <v/>
      </c>
      <c r="Q1234" s="25" t="str">
        <f t="shared" si="212"/>
        <v/>
      </c>
      <c r="R1234" s="25" t="str">
        <f>IF(COUNTIF($Q$11:$Q1234, $Q1234)&gt;1, "", $Q1234)</f>
        <v/>
      </c>
      <c r="S1234" s="58" t="str">
        <f t="shared" si="213"/>
        <v/>
      </c>
      <c r="T1234" s="61" t="str">
        <f t="shared" si="214"/>
        <v/>
      </c>
      <c r="U1234" s="58" t="str">
        <f t="shared" si="215"/>
        <v/>
      </c>
      <c r="W1234" s="25" t="str">
        <f>IF(OR($P1234="", NOT($U1234="")), "", IF(COUNTIF($P$11:$P1234, $P1234)&gt;1, "", "X"))</f>
        <v/>
      </c>
      <c r="X1234" s="25" t="str">
        <f t="shared" si="216"/>
        <v/>
      </c>
      <c r="Z1234" s="25" t="str">
        <f t="shared" si="217"/>
        <v/>
      </c>
      <c r="AB1234" s="25" t="str">
        <f>IF($B1234="", "", IF(AND($B1234&gt;='Client Report'!$BA$3, $B1234&lt;='Client Report'!$BA$4), "X", ""))</f>
        <v/>
      </c>
      <c r="AC1234" s="25" t="str">
        <f>IF($O1234="", "", IF('Client Report'!$AG$3="", "X", IF(Expenses!$C1234='Client Report'!$AG$3, "X", "")))</f>
        <v/>
      </c>
      <c r="AD1234" s="66" t="str">
        <f t="shared" si="218"/>
        <v/>
      </c>
      <c r="AE1234" s="25" t="str">
        <f>IF($AD1234="", "", COUNTIF($AD$11:$AD$2510, "&lt;"&amp;$AD1234)+1+COUNTIF($AD$11:$AD1234, $AD1234)-1)</f>
        <v/>
      </c>
      <c r="AF1234" s="25" t="str">
        <f t="shared" si="219"/>
        <v/>
      </c>
    </row>
    <row r="1235" spans="1:32" x14ac:dyDescent="0.25">
      <c r="A1235" s="21"/>
      <c r="B1235" s="80"/>
      <c r="C1235" s="81"/>
      <c r="D1235" s="82"/>
      <c r="E1235" s="83"/>
      <c r="F1235" s="83"/>
      <c r="G1235" s="84"/>
      <c r="H1235" s="85"/>
      <c r="I1235" s="21"/>
      <c r="J1235" s="39" t="str">
        <f t="shared" si="209"/>
        <v/>
      </c>
      <c r="K1235" s="21"/>
      <c r="O1235" s="25" t="str">
        <f t="shared" si="210"/>
        <v/>
      </c>
      <c r="P1235" s="25" t="str">
        <f t="shared" si="211"/>
        <v/>
      </c>
      <c r="Q1235" s="25" t="str">
        <f t="shared" si="212"/>
        <v/>
      </c>
      <c r="R1235" s="25" t="str">
        <f>IF(COUNTIF($Q$11:$Q1235, $Q1235)&gt;1, "", $Q1235)</f>
        <v/>
      </c>
      <c r="S1235" s="58" t="str">
        <f t="shared" si="213"/>
        <v/>
      </c>
      <c r="T1235" s="61" t="str">
        <f t="shared" si="214"/>
        <v/>
      </c>
      <c r="U1235" s="58" t="str">
        <f t="shared" si="215"/>
        <v/>
      </c>
      <c r="W1235" s="25" t="str">
        <f>IF(OR($P1235="", NOT($U1235="")), "", IF(COUNTIF($P$11:$P1235, $P1235)&gt;1, "", "X"))</f>
        <v/>
      </c>
      <c r="X1235" s="25" t="str">
        <f t="shared" si="216"/>
        <v/>
      </c>
      <c r="Z1235" s="25" t="str">
        <f t="shared" si="217"/>
        <v/>
      </c>
      <c r="AB1235" s="25" t="str">
        <f>IF($B1235="", "", IF(AND($B1235&gt;='Client Report'!$BA$3, $B1235&lt;='Client Report'!$BA$4), "X", ""))</f>
        <v/>
      </c>
      <c r="AC1235" s="25" t="str">
        <f>IF($O1235="", "", IF('Client Report'!$AG$3="", "X", IF(Expenses!$C1235='Client Report'!$AG$3, "X", "")))</f>
        <v/>
      </c>
      <c r="AD1235" s="66" t="str">
        <f t="shared" si="218"/>
        <v/>
      </c>
      <c r="AE1235" s="25" t="str">
        <f>IF($AD1235="", "", COUNTIF($AD$11:$AD$2510, "&lt;"&amp;$AD1235)+1+COUNTIF($AD$11:$AD1235, $AD1235)-1)</f>
        <v/>
      </c>
      <c r="AF1235" s="25" t="str">
        <f t="shared" si="219"/>
        <v/>
      </c>
    </row>
    <row r="1236" spans="1:32" x14ac:dyDescent="0.25">
      <c r="A1236" s="21"/>
      <c r="B1236" s="80"/>
      <c r="C1236" s="81"/>
      <c r="D1236" s="82"/>
      <c r="E1236" s="83"/>
      <c r="F1236" s="83"/>
      <c r="G1236" s="84"/>
      <c r="H1236" s="85"/>
      <c r="I1236" s="21"/>
      <c r="J1236" s="39" t="str">
        <f t="shared" si="209"/>
        <v/>
      </c>
      <c r="K1236" s="21"/>
      <c r="O1236" s="25" t="str">
        <f t="shared" si="210"/>
        <v/>
      </c>
      <c r="P1236" s="25" t="str">
        <f t="shared" si="211"/>
        <v/>
      </c>
      <c r="Q1236" s="25" t="str">
        <f t="shared" si="212"/>
        <v/>
      </c>
      <c r="R1236" s="25" t="str">
        <f>IF(COUNTIF($Q$11:$Q1236, $Q1236)&gt;1, "", $Q1236)</f>
        <v/>
      </c>
      <c r="S1236" s="58" t="str">
        <f t="shared" si="213"/>
        <v/>
      </c>
      <c r="T1236" s="61" t="str">
        <f t="shared" si="214"/>
        <v/>
      </c>
      <c r="U1236" s="58" t="str">
        <f t="shared" si="215"/>
        <v/>
      </c>
      <c r="W1236" s="25" t="str">
        <f>IF(OR($P1236="", NOT($U1236="")), "", IF(COUNTIF($P$11:$P1236, $P1236)&gt;1, "", "X"))</f>
        <v/>
      </c>
      <c r="X1236" s="25" t="str">
        <f t="shared" si="216"/>
        <v/>
      </c>
      <c r="Z1236" s="25" t="str">
        <f t="shared" si="217"/>
        <v/>
      </c>
      <c r="AB1236" s="25" t="str">
        <f>IF($B1236="", "", IF(AND($B1236&gt;='Client Report'!$BA$3, $B1236&lt;='Client Report'!$BA$4), "X", ""))</f>
        <v/>
      </c>
      <c r="AC1236" s="25" t="str">
        <f>IF($O1236="", "", IF('Client Report'!$AG$3="", "X", IF(Expenses!$C1236='Client Report'!$AG$3, "X", "")))</f>
        <v/>
      </c>
      <c r="AD1236" s="66" t="str">
        <f t="shared" si="218"/>
        <v/>
      </c>
      <c r="AE1236" s="25" t="str">
        <f>IF($AD1236="", "", COUNTIF($AD$11:$AD$2510, "&lt;"&amp;$AD1236)+1+COUNTIF($AD$11:$AD1236, $AD1236)-1)</f>
        <v/>
      </c>
      <c r="AF1236" s="25" t="str">
        <f t="shared" si="219"/>
        <v/>
      </c>
    </row>
    <row r="1237" spans="1:32" x14ac:dyDescent="0.25">
      <c r="A1237" s="21"/>
      <c r="B1237" s="80"/>
      <c r="C1237" s="81"/>
      <c r="D1237" s="82"/>
      <c r="E1237" s="83"/>
      <c r="F1237" s="83"/>
      <c r="G1237" s="84"/>
      <c r="H1237" s="85"/>
      <c r="I1237" s="21"/>
      <c r="J1237" s="39" t="str">
        <f t="shared" si="209"/>
        <v/>
      </c>
      <c r="K1237" s="21"/>
      <c r="O1237" s="25" t="str">
        <f t="shared" si="210"/>
        <v/>
      </c>
      <c r="P1237" s="25" t="str">
        <f t="shared" si="211"/>
        <v/>
      </c>
      <c r="Q1237" s="25" t="str">
        <f t="shared" si="212"/>
        <v/>
      </c>
      <c r="R1237" s="25" t="str">
        <f>IF(COUNTIF($Q$11:$Q1237, $Q1237)&gt;1, "", $Q1237)</f>
        <v/>
      </c>
      <c r="S1237" s="58" t="str">
        <f t="shared" si="213"/>
        <v/>
      </c>
      <c r="T1237" s="61" t="str">
        <f t="shared" si="214"/>
        <v/>
      </c>
      <c r="U1237" s="58" t="str">
        <f t="shared" si="215"/>
        <v/>
      </c>
      <c r="W1237" s="25" t="str">
        <f>IF(OR($P1237="", NOT($U1237="")), "", IF(COUNTIF($P$11:$P1237, $P1237)&gt;1, "", "X"))</f>
        <v/>
      </c>
      <c r="X1237" s="25" t="str">
        <f t="shared" si="216"/>
        <v/>
      </c>
      <c r="Z1237" s="25" t="str">
        <f t="shared" si="217"/>
        <v/>
      </c>
      <c r="AB1237" s="25" t="str">
        <f>IF($B1237="", "", IF(AND($B1237&gt;='Client Report'!$BA$3, $B1237&lt;='Client Report'!$BA$4), "X", ""))</f>
        <v/>
      </c>
      <c r="AC1237" s="25" t="str">
        <f>IF($O1237="", "", IF('Client Report'!$AG$3="", "X", IF(Expenses!$C1237='Client Report'!$AG$3, "X", "")))</f>
        <v/>
      </c>
      <c r="AD1237" s="66" t="str">
        <f t="shared" si="218"/>
        <v/>
      </c>
      <c r="AE1237" s="25" t="str">
        <f>IF($AD1237="", "", COUNTIF($AD$11:$AD$2510, "&lt;"&amp;$AD1237)+1+COUNTIF($AD$11:$AD1237, $AD1237)-1)</f>
        <v/>
      </c>
      <c r="AF1237" s="25" t="str">
        <f t="shared" si="219"/>
        <v/>
      </c>
    </row>
    <row r="1238" spans="1:32" x14ac:dyDescent="0.25">
      <c r="A1238" s="21"/>
      <c r="B1238" s="80"/>
      <c r="C1238" s="81"/>
      <c r="D1238" s="82"/>
      <c r="E1238" s="83"/>
      <c r="F1238" s="83"/>
      <c r="G1238" s="84"/>
      <c r="H1238" s="85"/>
      <c r="I1238" s="21"/>
      <c r="J1238" s="39" t="str">
        <f t="shared" si="209"/>
        <v/>
      </c>
      <c r="K1238" s="21"/>
      <c r="O1238" s="25" t="str">
        <f t="shared" si="210"/>
        <v/>
      </c>
      <c r="P1238" s="25" t="str">
        <f t="shared" si="211"/>
        <v/>
      </c>
      <c r="Q1238" s="25" t="str">
        <f t="shared" si="212"/>
        <v/>
      </c>
      <c r="R1238" s="25" t="str">
        <f>IF(COUNTIF($Q$11:$Q1238, $Q1238)&gt;1, "", $Q1238)</f>
        <v/>
      </c>
      <c r="S1238" s="58" t="str">
        <f t="shared" si="213"/>
        <v/>
      </c>
      <c r="T1238" s="61" t="str">
        <f t="shared" si="214"/>
        <v/>
      </c>
      <c r="U1238" s="58" t="str">
        <f t="shared" si="215"/>
        <v/>
      </c>
      <c r="W1238" s="25" t="str">
        <f>IF(OR($P1238="", NOT($U1238="")), "", IF(COUNTIF($P$11:$P1238, $P1238)&gt;1, "", "X"))</f>
        <v/>
      </c>
      <c r="X1238" s="25" t="str">
        <f t="shared" si="216"/>
        <v/>
      </c>
      <c r="Z1238" s="25" t="str">
        <f t="shared" si="217"/>
        <v/>
      </c>
      <c r="AB1238" s="25" t="str">
        <f>IF($B1238="", "", IF(AND($B1238&gt;='Client Report'!$BA$3, $B1238&lt;='Client Report'!$BA$4), "X", ""))</f>
        <v/>
      </c>
      <c r="AC1238" s="25" t="str">
        <f>IF($O1238="", "", IF('Client Report'!$AG$3="", "X", IF(Expenses!$C1238='Client Report'!$AG$3, "X", "")))</f>
        <v/>
      </c>
      <c r="AD1238" s="66" t="str">
        <f t="shared" si="218"/>
        <v/>
      </c>
      <c r="AE1238" s="25" t="str">
        <f>IF($AD1238="", "", COUNTIF($AD$11:$AD$2510, "&lt;"&amp;$AD1238)+1+COUNTIF($AD$11:$AD1238, $AD1238)-1)</f>
        <v/>
      </c>
      <c r="AF1238" s="25" t="str">
        <f t="shared" si="219"/>
        <v/>
      </c>
    </row>
    <row r="1239" spans="1:32" x14ac:dyDescent="0.25">
      <c r="A1239" s="21"/>
      <c r="B1239" s="80"/>
      <c r="C1239" s="81"/>
      <c r="D1239" s="82"/>
      <c r="E1239" s="83"/>
      <c r="F1239" s="83"/>
      <c r="G1239" s="84"/>
      <c r="H1239" s="85"/>
      <c r="I1239" s="21"/>
      <c r="J1239" s="39" t="str">
        <f t="shared" si="209"/>
        <v/>
      </c>
      <c r="K1239" s="21"/>
      <c r="O1239" s="25" t="str">
        <f t="shared" si="210"/>
        <v/>
      </c>
      <c r="P1239" s="25" t="str">
        <f t="shared" si="211"/>
        <v/>
      </c>
      <c r="Q1239" s="25" t="str">
        <f t="shared" si="212"/>
        <v/>
      </c>
      <c r="R1239" s="25" t="str">
        <f>IF(COUNTIF($Q$11:$Q1239, $Q1239)&gt;1, "", $Q1239)</f>
        <v/>
      </c>
      <c r="S1239" s="58" t="str">
        <f t="shared" si="213"/>
        <v/>
      </c>
      <c r="T1239" s="61" t="str">
        <f t="shared" si="214"/>
        <v/>
      </c>
      <c r="U1239" s="58" t="str">
        <f t="shared" si="215"/>
        <v/>
      </c>
      <c r="W1239" s="25" t="str">
        <f>IF(OR($P1239="", NOT($U1239="")), "", IF(COUNTIF($P$11:$P1239, $P1239)&gt;1, "", "X"))</f>
        <v/>
      </c>
      <c r="X1239" s="25" t="str">
        <f t="shared" si="216"/>
        <v/>
      </c>
      <c r="Z1239" s="25" t="str">
        <f t="shared" si="217"/>
        <v/>
      </c>
      <c r="AB1239" s="25" t="str">
        <f>IF($B1239="", "", IF(AND($B1239&gt;='Client Report'!$BA$3, $B1239&lt;='Client Report'!$BA$4), "X", ""))</f>
        <v/>
      </c>
      <c r="AC1239" s="25" t="str">
        <f>IF($O1239="", "", IF('Client Report'!$AG$3="", "X", IF(Expenses!$C1239='Client Report'!$AG$3, "X", "")))</f>
        <v/>
      </c>
      <c r="AD1239" s="66" t="str">
        <f t="shared" si="218"/>
        <v/>
      </c>
      <c r="AE1239" s="25" t="str">
        <f>IF($AD1239="", "", COUNTIF($AD$11:$AD$2510, "&lt;"&amp;$AD1239)+1+COUNTIF($AD$11:$AD1239, $AD1239)-1)</f>
        <v/>
      </c>
      <c r="AF1239" s="25" t="str">
        <f t="shared" si="219"/>
        <v/>
      </c>
    </row>
    <row r="1240" spans="1:32" x14ac:dyDescent="0.25">
      <c r="A1240" s="21"/>
      <c r="B1240" s="80"/>
      <c r="C1240" s="81"/>
      <c r="D1240" s="82"/>
      <c r="E1240" s="83"/>
      <c r="F1240" s="83"/>
      <c r="G1240" s="84"/>
      <c r="H1240" s="85"/>
      <c r="I1240" s="21"/>
      <c r="J1240" s="39" t="str">
        <f t="shared" si="209"/>
        <v/>
      </c>
      <c r="K1240" s="21"/>
      <c r="O1240" s="25" t="str">
        <f t="shared" si="210"/>
        <v/>
      </c>
      <c r="P1240" s="25" t="str">
        <f t="shared" si="211"/>
        <v/>
      </c>
      <c r="Q1240" s="25" t="str">
        <f t="shared" si="212"/>
        <v/>
      </c>
      <c r="R1240" s="25" t="str">
        <f>IF(COUNTIF($Q$11:$Q1240, $Q1240)&gt;1, "", $Q1240)</f>
        <v/>
      </c>
      <c r="S1240" s="58" t="str">
        <f t="shared" si="213"/>
        <v/>
      </c>
      <c r="T1240" s="61" t="str">
        <f t="shared" si="214"/>
        <v/>
      </c>
      <c r="U1240" s="58" t="str">
        <f t="shared" si="215"/>
        <v/>
      </c>
      <c r="W1240" s="25" t="str">
        <f>IF(OR($P1240="", NOT($U1240="")), "", IF(COUNTIF($P$11:$P1240, $P1240)&gt;1, "", "X"))</f>
        <v/>
      </c>
      <c r="X1240" s="25" t="str">
        <f t="shared" si="216"/>
        <v/>
      </c>
      <c r="Z1240" s="25" t="str">
        <f t="shared" si="217"/>
        <v/>
      </c>
      <c r="AB1240" s="25" t="str">
        <f>IF($B1240="", "", IF(AND($B1240&gt;='Client Report'!$BA$3, $B1240&lt;='Client Report'!$BA$4), "X", ""))</f>
        <v/>
      </c>
      <c r="AC1240" s="25" t="str">
        <f>IF($O1240="", "", IF('Client Report'!$AG$3="", "X", IF(Expenses!$C1240='Client Report'!$AG$3, "X", "")))</f>
        <v/>
      </c>
      <c r="AD1240" s="66" t="str">
        <f t="shared" si="218"/>
        <v/>
      </c>
      <c r="AE1240" s="25" t="str">
        <f>IF($AD1240="", "", COUNTIF($AD$11:$AD$2510, "&lt;"&amp;$AD1240)+1+COUNTIF($AD$11:$AD1240, $AD1240)-1)</f>
        <v/>
      </c>
      <c r="AF1240" s="25" t="str">
        <f t="shared" si="219"/>
        <v/>
      </c>
    </row>
    <row r="1241" spans="1:32" x14ac:dyDescent="0.25">
      <c r="A1241" s="21"/>
      <c r="B1241" s="80"/>
      <c r="C1241" s="81"/>
      <c r="D1241" s="82"/>
      <c r="E1241" s="83"/>
      <c r="F1241" s="83"/>
      <c r="G1241" s="84"/>
      <c r="H1241" s="85"/>
      <c r="I1241" s="21"/>
      <c r="J1241" s="39" t="str">
        <f t="shared" si="209"/>
        <v/>
      </c>
      <c r="K1241" s="21"/>
      <c r="O1241" s="25" t="str">
        <f t="shared" si="210"/>
        <v/>
      </c>
      <c r="P1241" s="25" t="str">
        <f t="shared" si="211"/>
        <v/>
      </c>
      <c r="Q1241" s="25" t="str">
        <f t="shared" si="212"/>
        <v/>
      </c>
      <c r="R1241" s="25" t="str">
        <f>IF(COUNTIF($Q$11:$Q1241, $Q1241)&gt;1, "", $Q1241)</f>
        <v/>
      </c>
      <c r="S1241" s="58" t="str">
        <f t="shared" si="213"/>
        <v/>
      </c>
      <c r="T1241" s="61" t="str">
        <f t="shared" si="214"/>
        <v/>
      </c>
      <c r="U1241" s="58" t="str">
        <f t="shared" si="215"/>
        <v/>
      </c>
      <c r="W1241" s="25" t="str">
        <f>IF(OR($P1241="", NOT($U1241="")), "", IF(COUNTIF($P$11:$P1241, $P1241)&gt;1, "", "X"))</f>
        <v/>
      </c>
      <c r="X1241" s="25" t="str">
        <f t="shared" si="216"/>
        <v/>
      </c>
      <c r="Z1241" s="25" t="str">
        <f t="shared" si="217"/>
        <v/>
      </c>
      <c r="AB1241" s="25" t="str">
        <f>IF($B1241="", "", IF(AND($B1241&gt;='Client Report'!$BA$3, $B1241&lt;='Client Report'!$BA$4), "X", ""))</f>
        <v/>
      </c>
      <c r="AC1241" s="25" t="str">
        <f>IF($O1241="", "", IF('Client Report'!$AG$3="", "X", IF(Expenses!$C1241='Client Report'!$AG$3, "X", "")))</f>
        <v/>
      </c>
      <c r="AD1241" s="66" t="str">
        <f t="shared" si="218"/>
        <v/>
      </c>
      <c r="AE1241" s="25" t="str">
        <f>IF($AD1241="", "", COUNTIF($AD$11:$AD$2510, "&lt;"&amp;$AD1241)+1+COUNTIF($AD$11:$AD1241, $AD1241)-1)</f>
        <v/>
      </c>
      <c r="AF1241" s="25" t="str">
        <f t="shared" si="219"/>
        <v/>
      </c>
    </row>
    <row r="1242" spans="1:32" x14ac:dyDescent="0.25">
      <c r="A1242" s="21"/>
      <c r="B1242" s="80"/>
      <c r="C1242" s="81"/>
      <c r="D1242" s="82"/>
      <c r="E1242" s="83"/>
      <c r="F1242" s="83"/>
      <c r="G1242" s="84"/>
      <c r="H1242" s="85"/>
      <c r="I1242" s="21"/>
      <c r="J1242" s="39" t="str">
        <f t="shared" si="209"/>
        <v/>
      </c>
      <c r="K1242" s="21"/>
      <c r="O1242" s="25" t="str">
        <f t="shared" si="210"/>
        <v/>
      </c>
      <c r="P1242" s="25" t="str">
        <f t="shared" si="211"/>
        <v/>
      </c>
      <c r="Q1242" s="25" t="str">
        <f t="shared" si="212"/>
        <v/>
      </c>
      <c r="R1242" s="25" t="str">
        <f>IF(COUNTIF($Q$11:$Q1242, $Q1242)&gt;1, "", $Q1242)</f>
        <v/>
      </c>
      <c r="S1242" s="58" t="str">
        <f t="shared" si="213"/>
        <v/>
      </c>
      <c r="T1242" s="61" t="str">
        <f t="shared" si="214"/>
        <v/>
      </c>
      <c r="U1242" s="58" t="str">
        <f t="shared" si="215"/>
        <v/>
      </c>
      <c r="W1242" s="25" t="str">
        <f>IF(OR($P1242="", NOT($U1242="")), "", IF(COUNTIF($P$11:$P1242, $P1242)&gt;1, "", "X"))</f>
        <v/>
      </c>
      <c r="X1242" s="25" t="str">
        <f t="shared" si="216"/>
        <v/>
      </c>
      <c r="Z1242" s="25" t="str">
        <f t="shared" si="217"/>
        <v/>
      </c>
      <c r="AB1242" s="25" t="str">
        <f>IF($B1242="", "", IF(AND($B1242&gt;='Client Report'!$BA$3, $B1242&lt;='Client Report'!$BA$4), "X", ""))</f>
        <v/>
      </c>
      <c r="AC1242" s="25" t="str">
        <f>IF($O1242="", "", IF('Client Report'!$AG$3="", "X", IF(Expenses!$C1242='Client Report'!$AG$3, "X", "")))</f>
        <v/>
      </c>
      <c r="AD1242" s="66" t="str">
        <f t="shared" si="218"/>
        <v/>
      </c>
      <c r="AE1242" s="25" t="str">
        <f>IF($AD1242="", "", COUNTIF($AD$11:$AD$2510, "&lt;"&amp;$AD1242)+1+COUNTIF($AD$11:$AD1242, $AD1242)-1)</f>
        <v/>
      </c>
      <c r="AF1242" s="25" t="str">
        <f t="shared" si="219"/>
        <v/>
      </c>
    </row>
    <row r="1243" spans="1:32" x14ac:dyDescent="0.25">
      <c r="A1243" s="21"/>
      <c r="B1243" s="80"/>
      <c r="C1243" s="81"/>
      <c r="D1243" s="82"/>
      <c r="E1243" s="83"/>
      <c r="F1243" s="83"/>
      <c r="G1243" s="84"/>
      <c r="H1243" s="85"/>
      <c r="I1243" s="21"/>
      <c r="J1243" s="39" t="str">
        <f t="shared" si="209"/>
        <v/>
      </c>
      <c r="K1243" s="21"/>
      <c r="O1243" s="25" t="str">
        <f t="shared" si="210"/>
        <v/>
      </c>
      <c r="P1243" s="25" t="str">
        <f t="shared" si="211"/>
        <v/>
      </c>
      <c r="Q1243" s="25" t="str">
        <f t="shared" si="212"/>
        <v/>
      </c>
      <c r="R1243" s="25" t="str">
        <f>IF(COUNTIF($Q$11:$Q1243, $Q1243)&gt;1, "", $Q1243)</f>
        <v/>
      </c>
      <c r="S1243" s="58" t="str">
        <f t="shared" si="213"/>
        <v/>
      </c>
      <c r="T1243" s="61" t="str">
        <f t="shared" si="214"/>
        <v/>
      </c>
      <c r="U1243" s="58" t="str">
        <f t="shared" si="215"/>
        <v/>
      </c>
      <c r="W1243" s="25" t="str">
        <f>IF(OR($P1243="", NOT($U1243="")), "", IF(COUNTIF($P$11:$P1243, $P1243)&gt;1, "", "X"))</f>
        <v/>
      </c>
      <c r="X1243" s="25" t="str">
        <f t="shared" si="216"/>
        <v/>
      </c>
      <c r="Z1243" s="25" t="str">
        <f t="shared" si="217"/>
        <v/>
      </c>
      <c r="AB1243" s="25" t="str">
        <f>IF($B1243="", "", IF(AND($B1243&gt;='Client Report'!$BA$3, $B1243&lt;='Client Report'!$BA$4), "X", ""))</f>
        <v/>
      </c>
      <c r="AC1243" s="25" t="str">
        <f>IF($O1243="", "", IF('Client Report'!$AG$3="", "X", IF(Expenses!$C1243='Client Report'!$AG$3, "X", "")))</f>
        <v/>
      </c>
      <c r="AD1243" s="66" t="str">
        <f t="shared" si="218"/>
        <v/>
      </c>
      <c r="AE1243" s="25" t="str">
        <f>IF($AD1243="", "", COUNTIF($AD$11:$AD$2510, "&lt;"&amp;$AD1243)+1+COUNTIF($AD$11:$AD1243, $AD1243)-1)</f>
        <v/>
      </c>
      <c r="AF1243" s="25" t="str">
        <f t="shared" si="219"/>
        <v/>
      </c>
    </row>
    <row r="1244" spans="1:32" x14ac:dyDescent="0.25">
      <c r="A1244" s="21"/>
      <c r="B1244" s="80"/>
      <c r="C1244" s="81"/>
      <c r="D1244" s="82"/>
      <c r="E1244" s="83"/>
      <c r="F1244" s="83"/>
      <c r="G1244" s="84"/>
      <c r="H1244" s="85"/>
      <c r="I1244" s="21"/>
      <c r="J1244" s="39" t="str">
        <f t="shared" si="209"/>
        <v/>
      </c>
      <c r="K1244" s="21"/>
      <c r="O1244" s="25" t="str">
        <f t="shared" si="210"/>
        <v/>
      </c>
      <c r="P1244" s="25" t="str">
        <f t="shared" si="211"/>
        <v/>
      </c>
      <c r="Q1244" s="25" t="str">
        <f t="shared" si="212"/>
        <v/>
      </c>
      <c r="R1244" s="25" t="str">
        <f>IF(COUNTIF($Q$11:$Q1244, $Q1244)&gt;1, "", $Q1244)</f>
        <v/>
      </c>
      <c r="S1244" s="58" t="str">
        <f t="shared" si="213"/>
        <v/>
      </c>
      <c r="T1244" s="61" t="str">
        <f t="shared" si="214"/>
        <v/>
      </c>
      <c r="U1244" s="58" t="str">
        <f t="shared" si="215"/>
        <v/>
      </c>
      <c r="W1244" s="25" t="str">
        <f>IF(OR($P1244="", NOT($U1244="")), "", IF(COUNTIF($P$11:$P1244, $P1244)&gt;1, "", "X"))</f>
        <v/>
      </c>
      <c r="X1244" s="25" t="str">
        <f t="shared" si="216"/>
        <v/>
      </c>
      <c r="Z1244" s="25" t="str">
        <f t="shared" si="217"/>
        <v/>
      </c>
      <c r="AB1244" s="25" t="str">
        <f>IF($B1244="", "", IF(AND($B1244&gt;='Client Report'!$BA$3, $B1244&lt;='Client Report'!$BA$4), "X", ""))</f>
        <v/>
      </c>
      <c r="AC1244" s="25" t="str">
        <f>IF($O1244="", "", IF('Client Report'!$AG$3="", "X", IF(Expenses!$C1244='Client Report'!$AG$3, "X", "")))</f>
        <v/>
      </c>
      <c r="AD1244" s="66" t="str">
        <f t="shared" si="218"/>
        <v/>
      </c>
      <c r="AE1244" s="25" t="str">
        <f>IF($AD1244="", "", COUNTIF($AD$11:$AD$2510, "&lt;"&amp;$AD1244)+1+COUNTIF($AD$11:$AD1244, $AD1244)-1)</f>
        <v/>
      </c>
      <c r="AF1244" s="25" t="str">
        <f t="shared" si="219"/>
        <v/>
      </c>
    </row>
    <row r="1245" spans="1:32" x14ac:dyDescent="0.25">
      <c r="A1245" s="21"/>
      <c r="B1245" s="80"/>
      <c r="C1245" s="81"/>
      <c r="D1245" s="82"/>
      <c r="E1245" s="83"/>
      <c r="F1245" s="83"/>
      <c r="G1245" s="84"/>
      <c r="H1245" s="85"/>
      <c r="I1245" s="21"/>
      <c r="J1245" s="39" t="str">
        <f t="shared" si="209"/>
        <v/>
      </c>
      <c r="K1245" s="21"/>
      <c r="O1245" s="25" t="str">
        <f t="shared" si="210"/>
        <v/>
      </c>
      <c r="P1245" s="25" t="str">
        <f t="shared" si="211"/>
        <v/>
      </c>
      <c r="Q1245" s="25" t="str">
        <f t="shared" si="212"/>
        <v/>
      </c>
      <c r="R1245" s="25" t="str">
        <f>IF(COUNTIF($Q$11:$Q1245, $Q1245)&gt;1, "", $Q1245)</f>
        <v/>
      </c>
      <c r="S1245" s="58" t="str">
        <f t="shared" si="213"/>
        <v/>
      </c>
      <c r="T1245" s="61" t="str">
        <f t="shared" si="214"/>
        <v/>
      </c>
      <c r="U1245" s="58" t="str">
        <f t="shared" si="215"/>
        <v/>
      </c>
      <c r="W1245" s="25" t="str">
        <f>IF(OR($P1245="", NOT($U1245="")), "", IF(COUNTIF($P$11:$P1245, $P1245)&gt;1, "", "X"))</f>
        <v/>
      </c>
      <c r="X1245" s="25" t="str">
        <f t="shared" si="216"/>
        <v/>
      </c>
      <c r="Z1245" s="25" t="str">
        <f t="shared" si="217"/>
        <v/>
      </c>
      <c r="AB1245" s="25" t="str">
        <f>IF($B1245="", "", IF(AND($B1245&gt;='Client Report'!$BA$3, $B1245&lt;='Client Report'!$BA$4), "X", ""))</f>
        <v/>
      </c>
      <c r="AC1245" s="25" t="str">
        <f>IF($O1245="", "", IF('Client Report'!$AG$3="", "X", IF(Expenses!$C1245='Client Report'!$AG$3, "X", "")))</f>
        <v/>
      </c>
      <c r="AD1245" s="66" t="str">
        <f t="shared" si="218"/>
        <v/>
      </c>
      <c r="AE1245" s="25" t="str">
        <f>IF($AD1245="", "", COUNTIF($AD$11:$AD$2510, "&lt;"&amp;$AD1245)+1+COUNTIF($AD$11:$AD1245, $AD1245)-1)</f>
        <v/>
      </c>
      <c r="AF1245" s="25" t="str">
        <f t="shared" si="219"/>
        <v/>
      </c>
    </row>
    <row r="1246" spans="1:32" x14ac:dyDescent="0.25">
      <c r="A1246" s="21"/>
      <c r="B1246" s="80"/>
      <c r="C1246" s="81"/>
      <c r="D1246" s="82"/>
      <c r="E1246" s="83"/>
      <c r="F1246" s="83"/>
      <c r="G1246" s="84"/>
      <c r="H1246" s="85"/>
      <c r="I1246" s="21"/>
      <c r="J1246" s="39" t="str">
        <f t="shared" si="209"/>
        <v/>
      </c>
      <c r="K1246" s="21"/>
      <c r="O1246" s="25" t="str">
        <f t="shared" si="210"/>
        <v/>
      </c>
      <c r="P1246" s="25" t="str">
        <f t="shared" si="211"/>
        <v/>
      </c>
      <c r="Q1246" s="25" t="str">
        <f t="shared" si="212"/>
        <v/>
      </c>
      <c r="R1246" s="25" t="str">
        <f>IF(COUNTIF($Q$11:$Q1246, $Q1246)&gt;1, "", $Q1246)</f>
        <v/>
      </c>
      <c r="S1246" s="58" t="str">
        <f t="shared" si="213"/>
        <v/>
      </c>
      <c r="T1246" s="61" t="str">
        <f t="shared" si="214"/>
        <v/>
      </c>
      <c r="U1246" s="58" t="str">
        <f t="shared" si="215"/>
        <v/>
      </c>
      <c r="W1246" s="25" t="str">
        <f>IF(OR($P1246="", NOT($U1246="")), "", IF(COUNTIF($P$11:$P1246, $P1246)&gt;1, "", "X"))</f>
        <v/>
      </c>
      <c r="X1246" s="25" t="str">
        <f t="shared" si="216"/>
        <v/>
      </c>
      <c r="Z1246" s="25" t="str">
        <f t="shared" si="217"/>
        <v/>
      </c>
      <c r="AB1246" s="25" t="str">
        <f>IF($B1246="", "", IF(AND($B1246&gt;='Client Report'!$BA$3, $B1246&lt;='Client Report'!$BA$4), "X", ""))</f>
        <v/>
      </c>
      <c r="AC1246" s="25" t="str">
        <f>IF($O1246="", "", IF('Client Report'!$AG$3="", "X", IF(Expenses!$C1246='Client Report'!$AG$3, "X", "")))</f>
        <v/>
      </c>
      <c r="AD1246" s="66" t="str">
        <f t="shared" si="218"/>
        <v/>
      </c>
      <c r="AE1246" s="25" t="str">
        <f>IF($AD1246="", "", COUNTIF($AD$11:$AD$2510, "&lt;"&amp;$AD1246)+1+COUNTIF($AD$11:$AD1246, $AD1246)-1)</f>
        <v/>
      </c>
      <c r="AF1246" s="25" t="str">
        <f t="shared" si="219"/>
        <v/>
      </c>
    </row>
    <row r="1247" spans="1:32" x14ac:dyDescent="0.25">
      <c r="A1247" s="21"/>
      <c r="B1247" s="80"/>
      <c r="C1247" s="81"/>
      <c r="D1247" s="82"/>
      <c r="E1247" s="83"/>
      <c r="F1247" s="83"/>
      <c r="G1247" s="84"/>
      <c r="H1247" s="85"/>
      <c r="I1247" s="21"/>
      <c r="J1247" s="39" t="str">
        <f t="shared" si="209"/>
        <v/>
      </c>
      <c r="K1247" s="21"/>
      <c r="O1247" s="25" t="str">
        <f t="shared" si="210"/>
        <v/>
      </c>
      <c r="P1247" s="25" t="str">
        <f t="shared" si="211"/>
        <v/>
      </c>
      <c r="Q1247" s="25" t="str">
        <f t="shared" si="212"/>
        <v/>
      </c>
      <c r="R1247" s="25" t="str">
        <f>IF(COUNTIF($Q$11:$Q1247, $Q1247)&gt;1, "", $Q1247)</f>
        <v/>
      </c>
      <c r="S1247" s="58" t="str">
        <f t="shared" si="213"/>
        <v/>
      </c>
      <c r="T1247" s="61" t="str">
        <f t="shared" si="214"/>
        <v/>
      </c>
      <c r="U1247" s="58" t="str">
        <f t="shared" si="215"/>
        <v/>
      </c>
      <c r="W1247" s="25" t="str">
        <f>IF(OR($P1247="", NOT($U1247="")), "", IF(COUNTIF($P$11:$P1247, $P1247)&gt;1, "", "X"))</f>
        <v/>
      </c>
      <c r="X1247" s="25" t="str">
        <f t="shared" si="216"/>
        <v/>
      </c>
      <c r="Z1247" s="25" t="str">
        <f t="shared" si="217"/>
        <v/>
      </c>
      <c r="AB1247" s="25" t="str">
        <f>IF($B1247="", "", IF(AND($B1247&gt;='Client Report'!$BA$3, $B1247&lt;='Client Report'!$BA$4), "X", ""))</f>
        <v/>
      </c>
      <c r="AC1247" s="25" t="str">
        <f>IF($O1247="", "", IF('Client Report'!$AG$3="", "X", IF(Expenses!$C1247='Client Report'!$AG$3, "X", "")))</f>
        <v/>
      </c>
      <c r="AD1247" s="66" t="str">
        <f t="shared" si="218"/>
        <v/>
      </c>
      <c r="AE1247" s="25" t="str">
        <f>IF($AD1247="", "", COUNTIF($AD$11:$AD$2510, "&lt;"&amp;$AD1247)+1+COUNTIF($AD$11:$AD1247, $AD1247)-1)</f>
        <v/>
      </c>
      <c r="AF1247" s="25" t="str">
        <f t="shared" si="219"/>
        <v/>
      </c>
    </row>
    <row r="1248" spans="1:32" x14ac:dyDescent="0.25">
      <c r="A1248" s="21"/>
      <c r="B1248" s="80"/>
      <c r="C1248" s="81"/>
      <c r="D1248" s="82"/>
      <c r="E1248" s="83"/>
      <c r="F1248" s="83"/>
      <c r="G1248" s="84"/>
      <c r="H1248" s="85"/>
      <c r="I1248" s="21"/>
      <c r="J1248" s="39" t="str">
        <f t="shared" si="209"/>
        <v/>
      </c>
      <c r="K1248" s="21"/>
      <c r="O1248" s="25" t="str">
        <f t="shared" si="210"/>
        <v/>
      </c>
      <c r="P1248" s="25" t="str">
        <f t="shared" si="211"/>
        <v/>
      </c>
      <c r="Q1248" s="25" t="str">
        <f t="shared" si="212"/>
        <v/>
      </c>
      <c r="R1248" s="25" t="str">
        <f>IF(COUNTIF($Q$11:$Q1248, $Q1248)&gt;1, "", $Q1248)</f>
        <v/>
      </c>
      <c r="S1248" s="58" t="str">
        <f t="shared" si="213"/>
        <v/>
      </c>
      <c r="T1248" s="61" t="str">
        <f t="shared" si="214"/>
        <v/>
      </c>
      <c r="U1248" s="58" t="str">
        <f t="shared" si="215"/>
        <v/>
      </c>
      <c r="W1248" s="25" t="str">
        <f>IF(OR($P1248="", NOT($U1248="")), "", IF(COUNTIF($P$11:$P1248, $P1248)&gt;1, "", "X"))</f>
        <v/>
      </c>
      <c r="X1248" s="25" t="str">
        <f t="shared" si="216"/>
        <v/>
      </c>
      <c r="Z1248" s="25" t="str">
        <f t="shared" si="217"/>
        <v/>
      </c>
      <c r="AB1248" s="25" t="str">
        <f>IF($B1248="", "", IF(AND($B1248&gt;='Client Report'!$BA$3, $B1248&lt;='Client Report'!$BA$4), "X", ""))</f>
        <v/>
      </c>
      <c r="AC1248" s="25" t="str">
        <f>IF($O1248="", "", IF('Client Report'!$AG$3="", "X", IF(Expenses!$C1248='Client Report'!$AG$3, "X", "")))</f>
        <v/>
      </c>
      <c r="AD1248" s="66" t="str">
        <f t="shared" si="218"/>
        <v/>
      </c>
      <c r="AE1248" s="25" t="str">
        <f>IF($AD1248="", "", COUNTIF($AD$11:$AD$2510, "&lt;"&amp;$AD1248)+1+COUNTIF($AD$11:$AD1248, $AD1248)-1)</f>
        <v/>
      </c>
      <c r="AF1248" s="25" t="str">
        <f t="shared" si="219"/>
        <v/>
      </c>
    </row>
    <row r="1249" spans="1:32" x14ac:dyDescent="0.25">
      <c r="A1249" s="21"/>
      <c r="B1249" s="80"/>
      <c r="C1249" s="81"/>
      <c r="D1249" s="82"/>
      <c r="E1249" s="83"/>
      <c r="F1249" s="83"/>
      <c r="G1249" s="84"/>
      <c r="H1249" s="85"/>
      <c r="I1249" s="21"/>
      <c r="J1249" s="39" t="str">
        <f t="shared" si="209"/>
        <v/>
      </c>
      <c r="K1249" s="21"/>
      <c r="O1249" s="25" t="str">
        <f t="shared" si="210"/>
        <v/>
      </c>
      <c r="P1249" s="25" t="str">
        <f t="shared" si="211"/>
        <v/>
      </c>
      <c r="Q1249" s="25" t="str">
        <f t="shared" si="212"/>
        <v/>
      </c>
      <c r="R1249" s="25" t="str">
        <f>IF(COUNTIF($Q$11:$Q1249, $Q1249)&gt;1, "", $Q1249)</f>
        <v/>
      </c>
      <c r="S1249" s="58" t="str">
        <f t="shared" si="213"/>
        <v/>
      </c>
      <c r="T1249" s="61" t="str">
        <f t="shared" si="214"/>
        <v/>
      </c>
      <c r="U1249" s="58" t="str">
        <f t="shared" si="215"/>
        <v/>
      </c>
      <c r="W1249" s="25" t="str">
        <f>IF(OR($P1249="", NOT($U1249="")), "", IF(COUNTIF($P$11:$P1249, $P1249)&gt;1, "", "X"))</f>
        <v/>
      </c>
      <c r="X1249" s="25" t="str">
        <f t="shared" si="216"/>
        <v/>
      </c>
      <c r="Z1249" s="25" t="str">
        <f t="shared" si="217"/>
        <v/>
      </c>
      <c r="AB1249" s="25" t="str">
        <f>IF($B1249="", "", IF(AND($B1249&gt;='Client Report'!$BA$3, $B1249&lt;='Client Report'!$BA$4), "X", ""))</f>
        <v/>
      </c>
      <c r="AC1249" s="25" t="str">
        <f>IF($O1249="", "", IF('Client Report'!$AG$3="", "X", IF(Expenses!$C1249='Client Report'!$AG$3, "X", "")))</f>
        <v/>
      </c>
      <c r="AD1249" s="66" t="str">
        <f t="shared" si="218"/>
        <v/>
      </c>
      <c r="AE1249" s="25" t="str">
        <f>IF($AD1249="", "", COUNTIF($AD$11:$AD$2510, "&lt;"&amp;$AD1249)+1+COUNTIF($AD$11:$AD1249, $AD1249)-1)</f>
        <v/>
      </c>
      <c r="AF1249" s="25" t="str">
        <f t="shared" si="219"/>
        <v/>
      </c>
    </row>
    <row r="1250" spans="1:32" x14ac:dyDescent="0.25">
      <c r="A1250" s="21"/>
      <c r="B1250" s="80"/>
      <c r="C1250" s="81"/>
      <c r="D1250" s="82"/>
      <c r="E1250" s="83"/>
      <c r="F1250" s="83"/>
      <c r="G1250" s="84"/>
      <c r="H1250" s="85"/>
      <c r="I1250" s="21"/>
      <c r="J1250" s="39" t="str">
        <f t="shared" si="209"/>
        <v/>
      </c>
      <c r="K1250" s="21"/>
      <c r="O1250" s="25" t="str">
        <f t="shared" si="210"/>
        <v/>
      </c>
      <c r="P1250" s="25" t="str">
        <f t="shared" si="211"/>
        <v/>
      </c>
      <c r="Q1250" s="25" t="str">
        <f t="shared" si="212"/>
        <v/>
      </c>
      <c r="R1250" s="25" t="str">
        <f>IF(COUNTIF($Q$11:$Q1250, $Q1250)&gt;1, "", $Q1250)</f>
        <v/>
      </c>
      <c r="S1250" s="58" t="str">
        <f t="shared" si="213"/>
        <v/>
      </c>
      <c r="T1250" s="61" t="str">
        <f t="shared" si="214"/>
        <v/>
      </c>
      <c r="U1250" s="58" t="str">
        <f t="shared" si="215"/>
        <v/>
      </c>
      <c r="W1250" s="25" t="str">
        <f>IF(OR($P1250="", NOT($U1250="")), "", IF(COUNTIF($P$11:$P1250, $P1250)&gt;1, "", "X"))</f>
        <v/>
      </c>
      <c r="X1250" s="25" t="str">
        <f t="shared" si="216"/>
        <v/>
      </c>
      <c r="Z1250" s="25" t="str">
        <f t="shared" si="217"/>
        <v/>
      </c>
      <c r="AB1250" s="25" t="str">
        <f>IF($B1250="", "", IF(AND($B1250&gt;='Client Report'!$BA$3, $B1250&lt;='Client Report'!$BA$4), "X", ""))</f>
        <v/>
      </c>
      <c r="AC1250" s="25" t="str">
        <f>IF($O1250="", "", IF('Client Report'!$AG$3="", "X", IF(Expenses!$C1250='Client Report'!$AG$3, "X", "")))</f>
        <v/>
      </c>
      <c r="AD1250" s="66" t="str">
        <f t="shared" si="218"/>
        <v/>
      </c>
      <c r="AE1250" s="25" t="str">
        <f>IF($AD1250="", "", COUNTIF($AD$11:$AD$2510, "&lt;"&amp;$AD1250)+1+COUNTIF($AD$11:$AD1250, $AD1250)-1)</f>
        <v/>
      </c>
      <c r="AF1250" s="25" t="str">
        <f t="shared" si="219"/>
        <v/>
      </c>
    </row>
    <row r="1251" spans="1:32" x14ac:dyDescent="0.25">
      <c r="A1251" s="21"/>
      <c r="B1251" s="80"/>
      <c r="C1251" s="81"/>
      <c r="D1251" s="82"/>
      <c r="E1251" s="83"/>
      <c r="F1251" s="83"/>
      <c r="G1251" s="84"/>
      <c r="H1251" s="85"/>
      <c r="I1251" s="21"/>
      <c r="J1251" s="39" t="str">
        <f t="shared" si="209"/>
        <v/>
      </c>
      <c r="K1251" s="21"/>
      <c r="O1251" s="25" t="str">
        <f t="shared" si="210"/>
        <v/>
      </c>
      <c r="P1251" s="25" t="str">
        <f t="shared" si="211"/>
        <v/>
      </c>
      <c r="Q1251" s="25" t="str">
        <f t="shared" si="212"/>
        <v/>
      </c>
      <c r="R1251" s="25" t="str">
        <f>IF(COUNTIF($Q$11:$Q1251, $Q1251)&gt;1, "", $Q1251)</f>
        <v/>
      </c>
      <c r="S1251" s="58" t="str">
        <f t="shared" si="213"/>
        <v/>
      </c>
      <c r="T1251" s="61" t="str">
        <f t="shared" si="214"/>
        <v/>
      </c>
      <c r="U1251" s="58" t="str">
        <f t="shared" si="215"/>
        <v/>
      </c>
      <c r="W1251" s="25" t="str">
        <f>IF(OR($P1251="", NOT($U1251="")), "", IF(COUNTIF($P$11:$P1251, $P1251)&gt;1, "", "X"))</f>
        <v/>
      </c>
      <c r="X1251" s="25" t="str">
        <f t="shared" si="216"/>
        <v/>
      </c>
      <c r="Z1251" s="25" t="str">
        <f t="shared" si="217"/>
        <v/>
      </c>
      <c r="AB1251" s="25" t="str">
        <f>IF($B1251="", "", IF(AND($B1251&gt;='Client Report'!$BA$3, $B1251&lt;='Client Report'!$BA$4), "X", ""))</f>
        <v/>
      </c>
      <c r="AC1251" s="25" t="str">
        <f>IF($O1251="", "", IF('Client Report'!$AG$3="", "X", IF(Expenses!$C1251='Client Report'!$AG$3, "X", "")))</f>
        <v/>
      </c>
      <c r="AD1251" s="66" t="str">
        <f t="shared" si="218"/>
        <v/>
      </c>
      <c r="AE1251" s="25" t="str">
        <f>IF($AD1251="", "", COUNTIF($AD$11:$AD$2510, "&lt;"&amp;$AD1251)+1+COUNTIF($AD$11:$AD1251, $AD1251)-1)</f>
        <v/>
      </c>
      <c r="AF1251" s="25" t="str">
        <f t="shared" si="219"/>
        <v/>
      </c>
    </row>
    <row r="1252" spans="1:32" x14ac:dyDescent="0.25">
      <c r="A1252" s="21"/>
      <c r="B1252" s="80"/>
      <c r="C1252" s="81"/>
      <c r="D1252" s="82"/>
      <c r="E1252" s="83"/>
      <c r="F1252" s="83"/>
      <c r="G1252" s="84"/>
      <c r="H1252" s="85"/>
      <c r="I1252" s="21"/>
      <c r="J1252" s="39" t="str">
        <f t="shared" si="209"/>
        <v/>
      </c>
      <c r="K1252" s="21"/>
      <c r="O1252" s="25" t="str">
        <f t="shared" si="210"/>
        <v/>
      </c>
      <c r="P1252" s="25" t="str">
        <f t="shared" si="211"/>
        <v/>
      </c>
      <c r="Q1252" s="25" t="str">
        <f t="shared" si="212"/>
        <v/>
      </c>
      <c r="R1252" s="25" t="str">
        <f>IF(COUNTIF($Q$11:$Q1252, $Q1252)&gt;1, "", $Q1252)</f>
        <v/>
      </c>
      <c r="S1252" s="58" t="str">
        <f t="shared" si="213"/>
        <v/>
      </c>
      <c r="T1252" s="61" t="str">
        <f t="shared" si="214"/>
        <v/>
      </c>
      <c r="U1252" s="58" t="str">
        <f t="shared" si="215"/>
        <v/>
      </c>
      <c r="W1252" s="25" t="str">
        <f>IF(OR($P1252="", NOT($U1252="")), "", IF(COUNTIF($P$11:$P1252, $P1252)&gt;1, "", "X"))</f>
        <v/>
      </c>
      <c r="X1252" s="25" t="str">
        <f t="shared" si="216"/>
        <v/>
      </c>
      <c r="Z1252" s="25" t="str">
        <f t="shared" si="217"/>
        <v/>
      </c>
      <c r="AB1252" s="25" t="str">
        <f>IF($B1252="", "", IF(AND($B1252&gt;='Client Report'!$BA$3, $B1252&lt;='Client Report'!$BA$4), "X", ""))</f>
        <v/>
      </c>
      <c r="AC1252" s="25" t="str">
        <f>IF($O1252="", "", IF('Client Report'!$AG$3="", "X", IF(Expenses!$C1252='Client Report'!$AG$3, "X", "")))</f>
        <v/>
      </c>
      <c r="AD1252" s="66" t="str">
        <f t="shared" si="218"/>
        <v/>
      </c>
      <c r="AE1252" s="25" t="str">
        <f>IF($AD1252="", "", COUNTIF($AD$11:$AD$2510, "&lt;"&amp;$AD1252)+1+COUNTIF($AD$11:$AD1252, $AD1252)-1)</f>
        <v/>
      </c>
      <c r="AF1252" s="25" t="str">
        <f t="shared" si="219"/>
        <v/>
      </c>
    </row>
    <row r="1253" spans="1:32" x14ac:dyDescent="0.25">
      <c r="A1253" s="21"/>
      <c r="B1253" s="80"/>
      <c r="C1253" s="81"/>
      <c r="D1253" s="82"/>
      <c r="E1253" s="83"/>
      <c r="F1253" s="83"/>
      <c r="G1253" s="84"/>
      <c r="H1253" s="85"/>
      <c r="I1253" s="21"/>
      <c r="J1253" s="39" t="str">
        <f t="shared" si="209"/>
        <v/>
      </c>
      <c r="K1253" s="21"/>
      <c r="O1253" s="25" t="str">
        <f t="shared" si="210"/>
        <v/>
      </c>
      <c r="P1253" s="25" t="str">
        <f t="shared" si="211"/>
        <v/>
      </c>
      <c r="Q1253" s="25" t="str">
        <f t="shared" si="212"/>
        <v/>
      </c>
      <c r="R1253" s="25" t="str">
        <f>IF(COUNTIF($Q$11:$Q1253, $Q1253)&gt;1, "", $Q1253)</f>
        <v/>
      </c>
      <c r="S1253" s="58" t="str">
        <f t="shared" si="213"/>
        <v/>
      </c>
      <c r="T1253" s="61" t="str">
        <f t="shared" si="214"/>
        <v/>
      </c>
      <c r="U1253" s="58" t="str">
        <f t="shared" si="215"/>
        <v/>
      </c>
      <c r="W1253" s="25" t="str">
        <f>IF(OR($P1253="", NOT($U1253="")), "", IF(COUNTIF($P$11:$P1253, $P1253)&gt;1, "", "X"))</f>
        <v/>
      </c>
      <c r="X1253" s="25" t="str">
        <f t="shared" si="216"/>
        <v/>
      </c>
      <c r="Z1253" s="25" t="str">
        <f t="shared" si="217"/>
        <v/>
      </c>
      <c r="AB1253" s="25" t="str">
        <f>IF($B1253="", "", IF(AND($B1253&gt;='Client Report'!$BA$3, $B1253&lt;='Client Report'!$BA$4), "X", ""))</f>
        <v/>
      </c>
      <c r="AC1253" s="25" t="str">
        <f>IF($O1253="", "", IF('Client Report'!$AG$3="", "X", IF(Expenses!$C1253='Client Report'!$AG$3, "X", "")))</f>
        <v/>
      </c>
      <c r="AD1253" s="66" t="str">
        <f t="shared" si="218"/>
        <v/>
      </c>
      <c r="AE1253" s="25" t="str">
        <f>IF($AD1253="", "", COUNTIF($AD$11:$AD$2510, "&lt;"&amp;$AD1253)+1+COUNTIF($AD$11:$AD1253, $AD1253)-1)</f>
        <v/>
      </c>
      <c r="AF1253" s="25" t="str">
        <f t="shared" si="219"/>
        <v/>
      </c>
    </row>
    <row r="1254" spans="1:32" x14ac:dyDescent="0.25">
      <c r="A1254" s="21"/>
      <c r="B1254" s="80"/>
      <c r="C1254" s="81"/>
      <c r="D1254" s="82"/>
      <c r="E1254" s="83"/>
      <c r="F1254" s="83"/>
      <c r="G1254" s="84"/>
      <c r="H1254" s="85"/>
      <c r="I1254" s="21"/>
      <c r="J1254" s="39" t="str">
        <f t="shared" si="209"/>
        <v/>
      </c>
      <c r="K1254" s="21"/>
      <c r="O1254" s="25" t="str">
        <f t="shared" si="210"/>
        <v/>
      </c>
      <c r="P1254" s="25" t="str">
        <f t="shared" si="211"/>
        <v/>
      </c>
      <c r="Q1254" s="25" t="str">
        <f t="shared" si="212"/>
        <v/>
      </c>
      <c r="R1254" s="25" t="str">
        <f>IF(COUNTIF($Q$11:$Q1254, $Q1254)&gt;1, "", $Q1254)</f>
        <v/>
      </c>
      <c r="S1254" s="58" t="str">
        <f t="shared" si="213"/>
        <v/>
      </c>
      <c r="T1254" s="61" t="str">
        <f t="shared" si="214"/>
        <v/>
      </c>
      <c r="U1254" s="58" t="str">
        <f t="shared" si="215"/>
        <v/>
      </c>
      <c r="W1254" s="25" t="str">
        <f>IF(OR($P1254="", NOT($U1254="")), "", IF(COUNTIF($P$11:$P1254, $P1254)&gt;1, "", "X"))</f>
        <v/>
      </c>
      <c r="X1254" s="25" t="str">
        <f t="shared" si="216"/>
        <v/>
      </c>
      <c r="Z1254" s="25" t="str">
        <f t="shared" si="217"/>
        <v/>
      </c>
      <c r="AB1254" s="25" t="str">
        <f>IF($B1254="", "", IF(AND($B1254&gt;='Client Report'!$BA$3, $B1254&lt;='Client Report'!$BA$4), "X", ""))</f>
        <v/>
      </c>
      <c r="AC1254" s="25" t="str">
        <f>IF($O1254="", "", IF('Client Report'!$AG$3="", "X", IF(Expenses!$C1254='Client Report'!$AG$3, "X", "")))</f>
        <v/>
      </c>
      <c r="AD1254" s="66" t="str">
        <f t="shared" si="218"/>
        <v/>
      </c>
      <c r="AE1254" s="25" t="str">
        <f>IF($AD1254="", "", COUNTIF($AD$11:$AD$2510, "&lt;"&amp;$AD1254)+1+COUNTIF($AD$11:$AD1254, $AD1254)-1)</f>
        <v/>
      </c>
      <c r="AF1254" s="25" t="str">
        <f t="shared" si="219"/>
        <v/>
      </c>
    </row>
    <row r="1255" spans="1:32" x14ac:dyDescent="0.25">
      <c r="A1255" s="21"/>
      <c r="B1255" s="80"/>
      <c r="C1255" s="81"/>
      <c r="D1255" s="82"/>
      <c r="E1255" s="83"/>
      <c r="F1255" s="83"/>
      <c r="G1255" s="84"/>
      <c r="H1255" s="85"/>
      <c r="I1255" s="21"/>
      <c r="J1255" s="39" t="str">
        <f t="shared" si="209"/>
        <v/>
      </c>
      <c r="K1255" s="21"/>
      <c r="O1255" s="25" t="str">
        <f t="shared" si="210"/>
        <v/>
      </c>
      <c r="P1255" s="25" t="str">
        <f t="shared" si="211"/>
        <v/>
      </c>
      <c r="Q1255" s="25" t="str">
        <f t="shared" si="212"/>
        <v/>
      </c>
      <c r="R1255" s="25" t="str">
        <f>IF(COUNTIF($Q$11:$Q1255, $Q1255)&gt;1, "", $Q1255)</f>
        <v/>
      </c>
      <c r="S1255" s="58" t="str">
        <f t="shared" si="213"/>
        <v/>
      </c>
      <c r="T1255" s="61" t="str">
        <f t="shared" si="214"/>
        <v/>
      </c>
      <c r="U1255" s="58" t="str">
        <f t="shared" si="215"/>
        <v/>
      </c>
      <c r="W1255" s="25" t="str">
        <f>IF(OR($P1255="", NOT($U1255="")), "", IF(COUNTIF($P$11:$P1255, $P1255)&gt;1, "", "X"))</f>
        <v/>
      </c>
      <c r="X1255" s="25" t="str">
        <f t="shared" si="216"/>
        <v/>
      </c>
      <c r="Z1255" s="25" t="str">
        <f t="shared" si="217"/>
        <v/>
      </c>
      <c r="AB1255" s="25" t="str">
        <f>IF($B1255="", "", IF(AND($B1255&gt;='Client Report'!$BA$3, $B1255&lt;='Client Report'!$BA$4), "X", ""))</f>
        <v/>
      </c>
      <c r="AC1255" s="25" t="str">
        <f>IF($O1255="", "", IF('Client Report'!$AG$3="", "X", IF(Expenses!$C1255='Client Report'!$AG$3, "X", "")))</f>
        <v/>
      </c>
      <c r="AD1255" s="66" t="str">
        <f t="shared" si="218"/>
        <v/>
      </c>
      <c r="AE1255" s="25" t="str">
        <f>IF($AD1255="", "", COUNTIF($AD$11:$AD$2510, "&lt;"&amp;$AD1255)+1+COUNTIF($AD$11:$AD1255, $AD1255)-1)</f>
        <v/>
      </c>
      <c r="AF1255" s="25" t="str">
        <f t="shared" si="219"/>
        <v/>
      </c>
    </row>
    <row r="1256" spans="1:32" x14ac:dyDescent="0.25">
      <c r="A1256" s="21"/>
      <c r="B1256" s="80"/>
      <c r="C1256" s="81"/>
      <c r="D1256" s="82"/>
      <c r="E1256" s="83"/>
      <c r="F1256" s="83"/>
      <c r="G1256" s="84"/>
      <c r="H1256" s="85"/>
      <c r="I1256" s="21"/>
      <c r="J1256" s="39" t="str">
        <f t="shared" si="209"/>
        <v/>
      </c>
      <c r="K1256" s="21"/>
      <c r="O1256" s="25" t="str">
        <f t="shared" si="210"/>
        <v/>
      </c>
      <c r="P1256" s="25" t="str">
        <f t="shared" si="211"/>
        <v/>
      </c>
      <c r="Q1256" s="25" t="str">
        <f t="shared" si="212"/>
        <v/>
      </c>
      <c r="R1256" s="25" t="str">
        <f>IF(COUNTIF($Q$11:$Q1256, $Q1256)&gt;1, "", $Q1256)</f>
        <v/>
      </c>
      <c r="S1256" s="58" t="str">
        <f t="shared" si="213"/>
        <v/>
      </c>
      <c r="T1256" s="61" t="str">
        <f t="shared" si="214"/>
        <v/>
      </c>
      <c r="U1256" s="58" t="str">
        <f t="shared" si="215"/>
        <v/>
      </c>
      <c r="W1256" s="25" t="str">
        <f>IF(OR($P1256="", NOT($U1256="")), "", IF(COUNTIF($P$11:$P1256, $P1256)&gt;1, "", "X"))</f>
        <v/>
      </c>
      <c r="X1256" s="25" t="str">
        <f t="shared" si="216"/>
        <v/>
      </c>
      <c r="Z1256" s="25" t="str">
        <f t="shared" si="217"/>
        <v/>
      </c>
      <c r="AB1256" s="25" t="str">
        <f>IF($B1256="", "", IF(AND($B1256&gt;='Client Report'!$BA$3, $B1256&lt;='Client Report'!$BA$4), "X", ""))</f>
        <v/>
      </c>
      <c r="AC1256" s="25" t="str">
        <f>IF($O1256="", "", IF('Client Report'!$AG$3="", "X", IF(Expenses!$C1256='Client Report'!$AG$3, "X", "")))</f>
        <v/>
      </c>
      <c r="AD1256" s="66" t="str">
        <f t="shared" si="218"/>
        <v/>
      </c>
      <c r="AE1256" s="25" t="str">
        <f>IF($AD1256="", "", COUNTIF($AD$11:$AD$2510, "&lt;"&amp;$AD1256)+1+COUNTIF($AD$11:$AD1256, $AD1256)-1)</f>
        <v/>
      </c>
      <c r="AF1256" s="25" t="str">
        <f t="shared" si="219"/>
        <v/>
      </c>
    </row>
    <row r="1257" spans="1:32" x14ac:dyDescent="0.25">
      <c r="A1257" s="21"/>
      <c r="B1257" s="80"/>
      <c r="C1257" s="81"/>
      <c r="D1257" s="82"/>
      <c r="E1257" s="83"/>
      <c r="F1257" s="83"/>
      <c r="G1257" s="84"/>
      <c r="H1257" s="85"/>
      <c r="I1257" s="21"/>
      <c r="J1257" s="39" t="str">
        <f t="shared" si="209"/>
        <v/>
      </c>
      <c r="K1257" s="21"/>
      <c r="O1257" s="25" t="str">
        <f t="shared" si="210"/>
        <v/>
      </c>
      <c r="P1257" s="25" t="str">
        <f t="shared" si="211"/>
        <v/>
      </c>
      <c r="Q1257" s="25" t="str">
        <f t="shared" si="212"/>
        <v/>
      </c>
      <c r="R1257" s="25" t="str">
        <f>IF(COUNTIF($Q$11:$Q1257, $Q1257)&gt;1, "", $Q1257)</f>
        <v/>
      </c>
      <c r="S1257" s="58" t="str">
        <f t="shared" si="213"/>
        <v/>
      </c>
      <c r="T1257" s="61" t="str">
        <f t="shared" si="214"/>
        <v/>
      </c>
      <c r="U1257" s="58" t="str">
        <f t="shared" si="215"/>
        <v/>
      </c>
      <c r="W1257" s="25" t="str">
        <f>IF(OR($P1257="", NOT($U1257="")), "", IF(COUNTIF($P$11:$P1257, $P1257)&gt;1, "", "X"))</f>
        <v/>
      </c>
      <c r="X1257" s="25" t="str">
        <f t="shared" si="216"/>
        <v/>
      </c>
      <c r="Z1257" s="25" t="str">
        <f t="shared" si="217"/>
        <v/>
      </c>
      <c r="AB1257" s="25" t="str">
        <f>IF($B1257="", "", IF(AND($B1257&gt;='Client Report'!$BA$3, $B1257&lt;='Client Report'!$BA$4), "X", ""))</f>
        <v/>
      </c>
      <c r="AC1257" s="25" t="str">
        <f>IF($O1257="", "", IF('Client Report'!$AG$3="", "X", IF(Expenses!$C1257='Client Report'!$AG$3, "X", "")))</f>
        <v/>
      </c>
      <c r="AD1257" s="66" t="str">
        <f t="shared" si="218"/>
        <v/>
      </c>
      <c r="AE1257" s="25" t="str">
        <f>IF($AD1257="", "", COUNTIF($AD$11:$AD$2510, "&lt;"&amp;$AD1257)+1+COUNTIF($AD$11:$AD1257, $AD1257)-1)</f>
        <v/>
      </c>
      <c r="AF1257" s="25" t="str">
        <f t="shared" si="219"/>
        <v/>
      </c>
    </row>
    <row r="1258" spans="1:32" x14ac:dyDescent="0.25">
      <c r="A1258" s="21"/>
      <c r="B1258" s="80"/>
      <c r="C1258" s="81"/>
      <c r="D1258" s="82"/>
      <c r="E1258" s="83"/>
      <c r="F1258" s="83"/>
      <c r="G1258" s="84"/>
      <c r="H1258" s="85"/>
      <c r="I1258" s="21"/>
      <c r="J1258" s="39" t="str">
        <f t="shared" si="209"/>
        <v/>
      </c>
      <c r="K1258" s="21"/>
      <c r="O1258" s="25" t="str">
        <f t="shared" si="210"/>
        <v/>
      </c>
      <c r="P1258" s="25" t="str">
        <f t="shared" si="211"/>
        <v/>
      </c>
      <c r="Q1258" s="25" t="str">
        <f t="shared" si="212"/>
        <v/>
      </c>
      <c r="R1258" s="25" t="str">
        <f>IF(COUNTIF($Q$11:$Q1258, $Q1258)&gt;1, "", $Q1258)</f>
        <v/>
      </c>
      <c r="S1258" s="58" t="str">
        <f t="shared" si="213"/>
        <v/>
      </c>
      <c r="T1258" s="61" t="str">
        <f t="shared" si="214"/>
        <v/>
      </c>
      <c r="U1258" s="58" t="str">
        <f t="shared" si="215"/>
        <v/>
      </c>
      <c r="W1258" s="25" t="str">
        <f>IF(OR($P1258="", NOT($U1258="")), "", IF(COUNTIF($P$11:$P1258, $P1258)&gt;1, "", "X"))</f>
        <v/>
      </c>
      <c r="X1258" s="25" t="str">
        <f t="shared" si="216"/>
        <v/>
      </c>
      <c r="Z1258" s="25" t="str">
        <f t="shared" si="217"/>
        <v/>
      </c>
      <c r="AB1258" s="25" t="str">
        <f>IF($B1258="", "", IF(AND($B1258&gt;='Client Report'!$BA$3, $B1258&lt;='Client Report'!$BA$4), "X", ""))</f>
        <v/>
      </c>
      <c r="AC1258" s="25" t="str">
        <f>IF($O1258="", "", IF('Client Report'!$AG$3="", "X", IF(Expenses!$C1258='Client Report'!$AG$3, "X", "")))</f>
        <v/>
      </c>
      <c r="AD1258" s="66" t="str">
        <f t="shared" si="218"/>
        <v/>
      </c>
      <c r="AE1258" s="25" t="str">
        <f>IF($AD1258="", "", COUNTIF($AD$11:$AD$2510, "&lt;"&amp;$AD1258)+1+COUNTIF($AD$11:$AD1258, $AD1258)-1)</f>
        <v/>
      </c>
      <c r="AF1258" s="25" t="str">
        <f t="shared" si="219"/>
        <v/>
      </c>
    </row>
    <row r="1259" spans="1:32" x14ac:dyDescent="0.25">
      <c r="A1259" s="21"/>
      <c r="B1259" s="80"/>
      <c r="C1259" s="81"/>
      <c r="D1259" s="82"/>
      <c r="E1259" s="83"/>
      <c r="F1259" s="83"/>
      <c r="G1259" s="84"/>
      <c r="H1259" s="85"/>
      <c r="I1259" s="21"/>
      <c r="J1259" s="39" t="str">
        <f t="shared" si="209"/>
        <v/>
      </c>
      <c r="K1259" s="21"/>
      <c r="O1259" s="25" t="str">
        <f t="shared" si="210"/>
        <v/>
      </c>
      <c r="P1259" s="25" t="str">
        <f t="shared" si="211"/>
        <v/>
      </c>
      <c r="Q1259" s="25" t="str">
        <f t="shared" si="212"/>
        <v/>
      </c>
      <c r="R1259" s="25" t="str">
        <f>IF(COUNTIF($Q$11:$Q1259, $Q1259)&gt;1, "", $Q1259)</f>
        <v/>
      </c>
      <c r="S1259" s="58" t="str">
        <f t="shared" si="213"/>
        <v/>
      </c>
      <c r="T1259" s="61" t="str">
        <f t="shared" si="214"/>
        <v/>
      </c>
      <c r="U1259" s="58" t="str">
        <f t="shared" si="215"/>
        <v/>
      </c>
      <c r="W1259" s="25" t="str">
        <f>IF(OR($P1259="", NOT($U1259="")), "", IF(COUNTIF($P$11:$P1259, $P1259)&gt;1, "", "X"))</f>
        <v/>
      </c>
      <c r="X1259" s="25" t="str">
        <f t="shared" si="216"/>
        <v/>
      </c>
      <c r="Z1259" s="25" t="str">
        <f t="shared" si="217"/>
        <v/>
      </c>
      <c r="AB1259" s="25" t="str">
        <f>IF($B1259="", "", IF(AND($B1259&gt;='Client Report'!$BA$3, $B1259&lt;='Client Report'!$BA$4), "X", ""))</f>
        <v/>
      </c>
      <c r="AC1259" s="25" t="str">
        <f>IF($O1259="", "", IF('Client Report'!$AG$3="", "X", IF(Expenses!$C1259='Client Report'!$AG$3, "X", "")))</f>
        <v/>
      </c>
      <c r="AD1259" s="66" t="str">
        <f t="shared" si="218"/>
        <v/>
      </c>
      <c r="AE1259" s="25" t="str">
        <f>IF($AD1259="", "", COUNTIF($AD$11:$AD$2510, "&lt;"&amp;$AD1259)+1+COUNTIF($AD$11:$AD1259, $AD1259)-1)</f>
        <v/>
      </c>
      <c r="AF1259" s="25" t="str">
        <f t="shared" si="219"/>
        <v/>
      </c>
    </row>
    <row r="1260" spans="1:32" x14ac:dyDescent="0.25">
      <c r="A1260" s="21"/>
      <c r="B1260" s="80"/>
      <c r="C1260" s="81"/>
      <c r="D1260" s="82"/>
      <c r="E1260" s="83"/>
      <c r="F1260" s="83"/>
      <c r="G1260" s="84"/>
      <c r="H1260" s="85"/>
      <c r="I1260" s="21"/>
      <c r="J1260" s="39" t="str">
        <f t="shared" si="209"/>
        <v/>
      </c>
      <c r="K1260" s="21"/>
      <c r="O1260" s="25" t="str">
        <f t="shared" si="210"/>
        <v/>
      </c>
      <c r="P1260" s="25" t="str">
        <f t="shared" si="211"/>
        <v/>
      </c>
      <c r="Q1260" s="25" t="str">
        <f t="shared" si="212"/>
        <v/>
      </c>
      <c r="R1260" s="25" t="str">
        <f>IF(COUNTIF($Q$11:$Q1260, $Q1260)&gt;1, "", $Q1260)</f>
        <v/>
      </c>
      <c r="S1260" s="58" t="str">
        <f t="shared" si="213"/>
        <v/>
      </c>
      <c r="T1260" s="61" t="str">
        <f t="shared" si="214"/>
        <v/>
      </c>
      <c r="U1260" s="58" t="str">
        <f t="shared" si="215"/>
        <v/>
      </c>
      <c r="W1260" s="25" t="str">
        <f>IF(OR($P1260="", NOT($U1260="")), "", IF(COUNTIF($P$11:$P1260, $P1260)&gt;1, "", "X"))</f>
        <v/>
      </c>
      <c r="X1260" s="25" t="str">
        <f t="shared" si="216"/>
        <v/>
      </c>
      <c r="Z1260" s="25" t="str">
        <f t="shared" si="217"/>
        <v/>
      </c>
      <c r="AB1260" s="25" t="str">
        <f>IF($B1260="", "", IF(AND($B1260&gt;='Client Report'!$BA$3, $B1260&lt;='Client Report'!$BA$4), "X", ""))</f>
        <v/>
      </c>
      <c r="AC1260" s="25" t="str">
        <f>IF($O1260="", "", IF('Client Report'!$AG$3="", "X", IF(Expenses!$C1260='Client Report'!$AG$3, "X", "")))</f>
        <v/>
      </c>
      <c r="AD1260" s="66" t="str">
        <f t="shared" si="218"/>
        <v/>
      </c>
      <c r="AE1260" s="25" t="str">
        <f>IF($AD1260="", "", COUNTIF($AD$11:$AD$2510, "&lt;"&amp;$AD1260)+1+COUNTIF($AD$11:$AD1260, $AD1260)-1)</f>
        <v/>
      </c>
      <c r="AF1260" s="25" t="str">
        <f t="shared" si="219"/>
        <v/>
      </c>
    </row>
    <row r="1261" spans="1:32" x14ac:dyDescent="0.25">
      <c r="A1261" s="21"/>
      <c r="B1261" s="80"/>
      <c r="C1261" s="81"/>
      <c r="D1261" s="82"/>
      <c r="E1261" s="83"/>
      <c r="F1261" s="83"/>
      <c r="G1261" s="84"/>
      <c r="H1261" s="85"/>
      <c r="I1261" s="21"/>
      <c r="J1261" s="39" t="str">
        <f t="shared" si="209"/>
        <v/>
      </c>
      <c r="K1261" s="21"/>
      <c r="O1261" s="25" t="str">
        <f t="shared" si="210"/>
        <v/>
      </c>
      <c r="P1261" s="25" t="str">
        <f t="shared" si="211"/>
        <v/>
      </c>
      <c r="Q1261" s="25" t="str">
        <f t="shared" si="212"/>
        <v/>
      </c>
      <c r="R1261" s="25" t="str">
        <f>IF(COUNTIF($Q$11:$Q1261, $Q1261)&gt;1, "", $Q1261)</f>
        <v/>
      </c>
      <c r="S1261" s="58" t="str">
        <f t="shared" si="213"/>
        <v/>
      </c>
      <c r="T1261" s="61" t="str">
        <f t="shared" si="214"/>
        <v/>
      </c>
      <c r="U1261" s="58" t="str">
        <f t="shared" si="215"/>
        <v/>
      </c>
      <c r="W1261" s="25" t="str">
        <f>IF(OR($P1261="", NOT($U1261="")), "", IF(COUNTIF($P$11:$P1261, $P1261)&gt;1, "", "X"))</f>
        <v/>
      </c>
      <c r="X1261" s="25" t="str">
        <f t="shared" si="216"/>
        <v/>
      </c>
      <c r="Z1261" s="25" t="str">
        <f t="shared" si="217"/>
        <v/>
      </c>
      <c r="AB1261" s="25" t="str">
        <f>IF($B1261="", "", IF(AND($B1261&gt;='Client Report'!$BA$3, $B1261&lt;='Client Report'!$BA$4), "X", ""))</f>
        <v/>
      </c>
      <c r="AC1261" s="25" t="str">
        <f>IF($O1261="", "", IF('Client Report'!$AG$3="", "X", IF(Expenses!$C1261='Client Report'!$AG$3, "X", "")))</f>
        <v/>
      </c>
      <c r="AD1261" s="66" t="str">
        <f t="shared" si="218"/>
        <v/>
      </c>
      <c r="AE1261" s="25" t="str">
        <f>IF($AD1261="", "", COUNTIF($AD$11:$AD$2510, "&lt;"&amp;$AD1261)+1+COUNTIF($AD$11:$AD1261, $AD1261)-1)</f>
        <v/>
      </c>
      <c r="AF1261" s="25" t="str">
        <f t="shared" si="219"/>
        <v/>
      </c>
    </row>
    <row r="1262" spans="1:32" x14ac:dyDescent="0.25">
      <c r="A1262" s="21"/>
      <c r="B1262" s="80"/>
      <c r="C1262" s="81"/>
      <c r="D1262" s="82"/>
      <c r="E1262" s="83"/>
      <c r="F1262" s="83"/>
      <c r="G1262" s="84"/>
      <c r="H1262" s="85"/>
      <c r="I1262" s="21"/>
      <c r="J1262" s="39" t="str">
        <f t="shared" si="209"/>
        <v/>
      </c>
      <c r="K1262" s="21"/>
      <c r="O1262" s="25" t="str">
        <f t="shared" si="210"/>
        <v/>
      </c>
      <c r="P1262" s="25" t="str">
        <f t="shared" si="211"/>
        <v/>
      </c>
      <c r="Q1262" s="25" t="str">
        <f t="shared" si="212"/>
        <v/>
      </c>
      <c r="R1262" s="25" t="str">
        <f>IF(COUNTIF($Q$11:$Q1262, $Q1262)&gt;1, "", $Q1262)</f>
        <v/>
      </c>
      <c r="S1262" s="58" t="str">
        <f t="shared" si="213"/>
        <v/>
      </c>
      <c r="T1262" s="61" t="str">
        <f t="shared" si="214"/>
        <v/>
      </c>
      <c r="U1262" s="58" t="str">
        <f t="shared" si="215"/>
        <v/>
      </c>
      <c r="W1262" s="25" t="str">
        <f>IF(OR($P1262="", NOT($U1262="")), "", IF(COUNTIF($P$11:$P1262, $P1262)&gt;1, "", "X"))</f>
        <v/>
      </c>
      <c r="X1262" s="25" t="str">
        <f t="shared" si="216"/>
        <v/>
      </c>
      <c r="Z1262" s="25" t="str">
        <f t="shared" si="217"/>
        <v/>
      </c>
      <c r="AB1262" s="25" t="str">
        <f>IF($B1262="", "", IF(AND($B1262&gt;='Client Report'!$BA$3, $B1262&lt;='Client Report'!$BA$4), "X", ""))</f>
        <v/>
      </c>
      <c r="AC1262" s="25" t="str">
        <f>IF($O1262="", "", IF('Client Report'!$AG$3="", "X", IF(Expenses!$C1262='Client Report'!$AG$3, "X", "")))</f>
        <v/>
      </c>
      <c r="AD1262" s="66" t="str">
        <f t="shared" si="218"/>
        <v/>
      </c>
      <c r="AE1262" s="25" t="str">
        <f>IF($AD1262="", "", COUNTIF($AD$11:$AD$2510, "&lt;"&amp;$AD1262)+1+COUNTIF($AD$11:$AD1262, $AD1262)-1)</f>
        <v/>
      </c>
      <c r="AF1262" s="25" t="str">
        <f t="shared" si="219"/>
        <v/>
      </c>
    </row>
    <row r="1263" spans="1:32" x14ac:dyDescent="0.25">
      <c r="A1263" s="21"/>
      <c r="B1263" s="80"/>
      <c r="C1263" s="81"/>
      <c r="D1263" s="82"/>
      <c r="E1263" s="83"/>
      <c r="F1263" s="83"/>
      <c r="G1263" s="84"/>
      <c r="H1263" s="85"/>
      <c r="I1263" s="21"/>
      <c r="J1263" s="39" t="str">
        <f t="shared" si="209"/>
        <v/>
      </c>
      <c r="K1263" s="21"/>
      <c r="O1263" s="25" t="str">
        <f t="shared" si="210"/>
        <v/>
      </c>
      <c r="P1263" s="25" t="str">
        <f t="shared" si="211"/>
        <v/>
      </c>
      <c r="Q1263" s="25" t="str">
        <f t="shared" si="212"/>
        <v/>
      </c>
      <c r="R1263" s="25" t="str">
        <f>IF(COUNTIF($Q$11:$Q1263, $Q1263)&gt;1, "", $Q1263)</f>
        <v/>
      </c>
      <c r="S1263" s="58" t="str">
        <f t="shared" si="213"/>
        <v/>
      </c>
      <c r="T1263" s="61" t="str">
        <f t="shared" si="214"/>
        <v/>
      </c>
      <c r="U1263" s="58" t="str">
        <f t="shared" si="215"/>
        <v/>
      </c>
      <c r="W1263" s="25" t="str">
        <f>IF(OR($P1263="", NOT($U1263="")), "", IF(COUNTIF($P$11:$P1263, $P1263)&gt;1, "", "X"))</f>
        <v/>
      </c>
      <c r="X1263" s="25" t="str">
        <f t="shared" si="216"/>
        <v/>
      </c>
      <c r="Z1263" s="25" t="str">
        <f t="shared" si="217"/>
        <v/>
      </c>
      <c r="AB1263" s="25" t="str">
        <f>IF($B1263="", "", IF(AND($B1263&gt;='Client Report'!$BA$3, $B1263&lt;='Client Report'!$BA$4), "X", ""))</f>
        <v/>
      </c>
      <c r="AC1263" s="25" t="str">
        <f>IF($O1263="", "", IF('Client Report'!$AG$3="", "X", IF(Expenses!$C1263='Client Report'!$AG$3, "X", "")))</f>
        <v/>
      </c>
      <c r="AD1263" s="66" t="str">
        <f t="shared" si="218"/>
        <v/>
      </c>
      <c r="AE1263" s="25" t="str">
        <f>IF($AD1263="", "", COUNTIF($AD$11:$AD$2510, "&lt;"&amp;$AD1263)+1+COUNTIF($AD$11:$AD1263, $AD1263)-1)</f>
        <v/>
      </c>
      <c r="AF1263" s="25" t="str">
        <f t="shared" si="219"/>
        <v/>
      </c>
    </row>
    <row r="1264" spans="1:32" x14ac:dyDescent="0.25">
      <c r="A1264" s="21"/>
      <c r="B1264" s="80"/>
      <c r="C1264" s="81"/>
      <c r="D1264" s="82"/>
      <c r="E1264" s="83"/>
      <c r="F1264" s="83"/>
      <c r="G1264" s="84"/>
      <c r="H1264" s="85"/>
      <c r="I1264" s="21"/>
      <c r="J1264" s="39" t="str">
        <f t="shared" si="209"/>
        <v/>
      </c>
      <c r="K1264" s="21"/>
      <c r="O1264" s="25" t="str">
        <f t="shared" si="210"/>
        <v/>
      </c>
      <c r="P1264" s="25" t="str">
        <f t="shared" si="211"/>
        <v/>
      </c>
      <c r="Q1264" s="25" t="str">
        <f t="shared" si="212"/>
        <v/>
      </c>
      <c r="R1264" s="25" t="str">
        <f>IF(COUNTIF($Q$11:$Q1264, $Q1264)&gt;1, "", $Q1264)</f>
        <v/>
      </c>
      <c r="S1264" s="58" t="str">
        <f t="shared" si="213"/>
        <v/>
      </c>
      <c r="T1264" s="61" t="str">
        <f t="shared" si="214"/>
        <v/>
      </c>
      <c r="U1264" s="58" t="str">
        <f t="shared" si="215"/>
        <v/>
      </c>
      <c r="W1264" s="25" t="str">
        <f>IF(OR($P1264="", NOT($U1264="")), "", IF(COUNTIF($P$11:$P1264, $P1264)&gt;1, "", "X"))</f>
        <v/>
      </c>
      <c r="X1264" s="25" t="str">
        <f t="shared" si="216"/>
        <v/>
      </c>
      <c r="Z1264" s="25" t="str">
        <f t="shared" si="217"/>
        <v/>
      </c>
      <c r="AB1264" s="25" t="str">
        <f>IF($B1264="", "", IF(AND($B1264&gt;='Client Report'!$BA$3, $B1264&lt;='Client Report'!$BA$4), "X", ""))</f>
        <v/>
      </c>
      <c r="AC1264" s="25" t="str">
        <f>IF($O1264="", "", IF('Client Report'!$AG$3="", "X", IF(Expenses!$C1264='Client Report'!$AG$3, "X", "")))</f>
        <v/>
      </c>
      <c r="AD1264" s="66" t="str">
        <f t="shared" si="218"/>
        <v/>
      </c>
      <c r="AE1264" s="25" t="str">
        <f>IF($AD1264="", "", COUNTIF($AD$11:$AD$2510, "&lt;"&amp;$AD1264)+1+COUNTIF($AD$11:$AD1264, $AD1264)-1)</f>
        <v/>
      </c>
      <c r="AF1264" s="25" t="str">
        <f t="shared" si="219"/>
        <v/>
      </c>
    </row>
    <row r="1265" spans="1:32" x14ac:dyDescent="0.25">
      <c r="A1265" s="21"/>
      <c r="B1265" s="80"/>
      <c r="C1265" s="81"/>
      <c r="D1265" s="82"/>
      <c r="E1265" s="83"/>
      <c r="F1265" s="83"/>
      <c r="G1265" s="84"/>
      <c r="H1265" s="85"/>
      <c r="I1265" s="21"/>
      <c r="J1265" s="39" t="str">
        <f t="shared" si="209"/>
        <v/>
      </c>
      <c r="K1265" s="21"/>
      <c r="O1265" s="25" t="str">
        <f t="shared" si="210"/>
        <v/>
      </c>
      <c r="P1265" s="25" t="str">
        <f t="shared" si="211"/>
        <v/>
      </c>
      <c r="Q1265" s="25" t="str">
        <f t="shared" si="212"/>
        <v/>
      </c>
      <c r="R1265" s="25" t="str">
        <f>IF(COUNTIF($Q$11:$Q1265, $Q1265)&gt;1, "", $Q1265)</f>
        <v/>
      </c>
      <c r="S1265" s="58" t="str">
        <f t="shared" si="213"/>
        <v/>
      </c>
      <c r="T1265" s="61" t="str">
        <f t="shared" si="214"/>
        <v/>
      </c>
      <c r="U1265" s="58" t="str">
        <f t="shared" si="215"/>
        <v/>
      </c>
      <c r="W1265" s="25" t="str">
        <f>IF(OR($P1265="", NOT($U1265="")), "", IF(COUNTIF($P$11:$P1265, $P1265)&gt;1, "", "X"))</f>
        <v/>
      </c>
      <c r="X1265" s="25" t="str">
        <f t="shared" si="216"/>
        <v/>
      </c>
      <c r="Z1265" s="25" t="str">
        <f t="shared" si="217"/>
        <v/>
      </c>
      <c r="AB1265" s="25" t="str">
        <f>IF($B1265="", "", IF(AND($B1265&gt;='Client Report'!$BA$3, $B1265&lt;='Client Report'!$BA$4), "X", ""))</f>
        <v/>
      </c>
      <c r="AC1265" s="25" t="str">
        <f>IF($O1265="", "", IF('Client Report'!$AG$3="", "X", IF(Expenses!$C1265='Client Report'!$AG$3, "X", "")))</f>
        <v/>
      </c>
      <c r="AD1265" s="66" t="str">
        <f t="shared" si="218"/>
        <v/>
      </c>
      <c r="AE1265" s="25" t="str">
        <f>IF($AD1265="", "", COUNTIF($AD$11:$AD$2510, "&lt;"&amp;$AD1265)+1+COUNTIF($AD$11:$AD1265, $AD1265)-1)</f>
        <v/>
      </c>
      <c r="AF1265" s="25" t="str">
        <f t="shared" si="219"/>
        <v/>
      </c>
    </row>
    <row r="1266" spans="1:32" x14ac:dyDescent="0.25">
      <c r="A1266" s="21"/>
      <c r="B1266" s="80"/>
      <c r="C1266" s="81"/>
      <c r="D1266" s="82"/>
      <c r="E1266" s="83"/>
      <c r="F1266" s="83"/>
      <c r="G1266" s="84"/>
      <c r="H1266" s="85"/>
      <c r="I1266" s="21"/>
      <c r="J1266" s="39" t="str">
        <f t="shared" si="209"/>
        <v/>
      </c>
      <c r="K1266" s="21"/>
      <c r="O1266" s="25" t="str">
        <f t="shared" si="210"/>
        <v/>
      </c>
      <c r="P1266" s="25" t="str">
        <f t="shared" si="211"/>
        <v/>
      </c>
      <c r="Q1266" s="25" t="str">
        <f t="shared" si="212"/>
        <v/>
      </c>
      <c r="R1266" s="25" t="str">
        <f>IF(COUNTIF($Q$11:$Q1266, $Q1266)&gt;1, "", $Q1266)</f>
        <v/>
      </c>
      <c r="S1266" s="58" t="str">
        <f t="shared" si="213"/>
        <v/>
      </c>
      <c r="T1266" s="61" t="str">
        <f t="shared" si="214"/>
        <v/>
      </c>
      <c r="U1266" s="58" t="str">
        <f t="shared" si="215"/>
        <v/>
      </c>
      <c r="W1266" s="25" t="str">
        <f>IF(OR($P1266="", NOT($U1266="")), "", IF(COUNTIF($P$11:$P1266, $P1266)&gt;1, "", "X"))</f>
        <v/>
      </c>
      <c r="X1266" s="25" t="str">
        <f t="shared" si="216"/>
        <v/>
      </c>
      <c r="Z1266" s="25" t="str">
        <f t="shared" si="217"/>
        <v/>
      </c>
      <c r="AB1266" s="25" t="str">
        <f>IF($B1266="", "", IF(AND($B1266&gt;='Client Report'!$BA$3, $B1266&lt;='Client Report'!$BA$4), "X", ""))</f>
        <v/>
      </c>
      <c r="AC1266" s="25" t="str">
        <f>IF($O1266="", "", IF('Client Report'!$AG$3="", "X", IF(Expenses!$C1266='Client Report'!$AG$3, "X", "")))</f>
        <v/>
      </c>
      <c r="AD1266" s="66" t="str">
        <f t="shared" si="218"/>
        <v/>
      </c>
      <c r="AE1266" s="25" t="str">
        <f>IF($AD1266="", "", COUNTIF($AD$11:$AD$2510, "&lt;"&amp;$AD1266)+1+COUNTIF($AD$11:$AD1266, $AD1266)-1)</f>
        <v/>
      </c>
      <c r="AF1266" s="25" t="str">
        <f t="shared" si="219"/>
        <v/>
      </c>
    </row>
    <row r="1267" spans="1:32" x14ac:dyDescent="0.25">
      <c r="A1267" s="21"/>
      <c r="B1267" s="80"/>
      <c r="C1267" s="81"/>
      <c r="D1267" s="82"/>
      <c r="E1267" s="83"/>
      <c r="F1267" s="83"/>
      <c r="G1267" s="84"/>
      <c r="H1267" s="85"/>
      <c r="I1267" s="21"/>
      <c r="J1267" s="39" t="str">
        <f t="shared" si="209"/>
        <v/>
      </c>
      <c r="K1267" s="21"/>
      <c r="O1267" s="25" t="str">
        <f t="shared" si="210"/>
        <v/>
      </c>
      <c r="P1267" s="25" t="str">
        <f t="shared" si="211"/>
        <v/>
      </c>
      <c r="Q1267" s="25" t="str">
        <f t="shared" si="212"/>
        <v/>
      </c>
      <c r="R1267" s="25" t="str">
        <f>IF(COUNTIF($Q$11:$Q1267, $Q1267)&gt;1, "", $Q1267)</f>
        <v/>
      </c>
      <c r="S1267" s="58" t="str">
        <f t="shared" si="213"/>
        <v/>
      </c>
      <c r="T1267" s="61" t="str">
        <f t="shared" si="214"/>
        <v/>
      </c>
      <c r="U1267" s="58" t="str">
        <f t="shared" si="215"/>
        <v/>
      </c>
      <c r="W1267" s="25" t="str">
        <f>IF(OR($P1267="", NOT($U1267="")), "", IF(COUNTIF($P$11:$P1267, $P1267)&gt;1, "", "X"))</f>
        <v/>
      </c>
      <c r="X1267" s="25" t="str">
        <f t="shared" si="216"/>
        <v/>
      </c>
      <c r="Z1267" s="25" t="str">
        <f t="shared" si="217"/>
        <v/>
      </c>
      <c r="AB1267" s="25" t="str">
        <f>IF($B1267="", "", IF(AND($B1267&gt;='Client Report'!$BA$3, $B1267&lt;='Client Report'!$BA$4), "X", ""))</f>
        <v/>
      </c>
      <c r="AC1267" s="25" t="str">
        <f>IF($O1267="", "", IF('Client Report'!$AG$3="", "X", IF(Expenses!$C1267='Client Report'!$AG$3, "X", "")))</f>
        <v/>
      </c>
      <c r="AD1267" s="66" t="str">
        <f t="shared" si="218"/>
        <v/>
      </c>
      <c r="AE1267" s="25" t="str">
        <f>IF($AD1267="", "", COUNTIF($AD$11:$AD$2510, "&lt;"&amp;$AD1267)+1+COUNTIF($AD$11:$AD1267, $AD1267)-1)</f>
        <v/>
      </c>
      <c r="AF1267" s="25" t="str">
        <f t="shared" si="219"/>
        <v/>
      </c>
    </row>
    <row r="1268" spans="1:32" x14ac:dyDescent="0.25">
      <c r="A1268" s="21"/>
      <c r="B1268" s="80"/>
      <c r="C1268" s="81"/>
      <c r="D1268" s="82"/>
      <c r="E1268" s="83"/>
      <c r="F1268" s="83"/>
      <c r="G1268" s="84"/>
      <c r="H1268" s="85"/>
      <c r="I1268" s="21"/>
      <c r="J1268" s="39" t="str">
        <f t="shared" si="209"/>
        <v/>
      </c>
      <c r="K1268" s="21"/>
      <c r="O1268" s="25" t="str">
        <f t="shared" si="210"/>
        <v/>
      </c>
      <c r="P1268" s="25" t="str">
        <f t="shared" si="211"/>
        <v/>
      </c>
      <c r="Q1268" s="25" t="str">
        <f t="shared" si="212"/>
        <v/>
      </c>
      <c r="R1268" s="25" t="str">
        <f>IF(COUNTIF($Q$11:$Q1268, $Q1268)&gt;1, "", $Q1268)</f>
        <v/>
      </c>
      <c r="S1268" s="58" t="str">
        <f t="shared" si="213"/>
        <v/>
      </c>
      <c r="T1268" s="61" t="str">
        <f t="shared" si="214"/>
        <v/>
      </c>
      <c r="U1268" s="58" t="str">
        <f t="shared" si="215"/>
        <v/>
      </c>
      <c r="W1268" s="25" t="str">
        <f>IF(OR($P1268="", NOT($U1268="")), "", IF(COUNTIF($P$11:$P1268, $P1268)&gt;1, "", "X"))</f>
        <v/>
      </c>
      <c r="X1268" s="25" t="str">
        <f t="shared" si="216"/>
        <v/>
      </c>
      <c r="Z1268" s="25" t="str">
        <f t="shared" si="217"/>
        <v/>
      </c>
      <c r="AB1268" s="25" t="str">
        <f>IF($B1268="", "", IF(AND($B1268&gt;='Client Report'!$BA$3, $B1268&lt;='Client Report'!$BA$4), "X", ""))</f>
        <v/>
      </c>
      <c r="AC1268" s="25" t="str">
        <f>IF($O1268="", "", IF('Client Report'!$AG$3="", "X", IF(Expenses!$C1268='Client Report'!$AG$3, "X", "")))</f>
        <v/>
      </c>
      <c r="AD1268" s="66" t="str">
        <f t="shared" si="218"/>
        <v/>
      </c>
      <c r="AE1268" s="25" t="str">
        <f>IF($AD1268="", "", COUNTIF($AD$11:$AD$2510, "&lt;"&amp;$AD1268)+1+COUNTIF($AD$11:$AD1268, $AD1268)-1)</f>
        <v/>
      </c>
      <c r="AF1268" s="25" t="str">
        <f t="shared" si="219"/>
        <v/>
      </c>
    </row>
    <row r="1269" spans="1:32" x14ac:dyDescent="0.25">
      <c r="A1269" s="21"/>
      <c r="B1269" s="80"/>
      <c r="C1269" s="81"/>
      <c r="D1269" s="82"/>
      <c r="E1269" s="83"/>
      <c r="F1269" s="83"/>
      <c r="G1269" s="84"/>
      <c r="H1269" s="85"/>
      <c r="I1269" s="21"/>
      <c r="J1269" s="39" t="str">
        <f t="shared" si="209"/>
        <v/>
      </c>
      <c r="K1269" s="21"/>
      <c r="O1269" s="25" t="str">
        <f t="shared" si="210"/>
        <v/>
      </c>
      <c r="P1269" s="25" t="str">
        <f t="shared" si="211"/>
        <v/>
      </c>
      <c r="Q1269" s="25" t="str">
        <f t="shared" si="212"/>
        <v/>
      </c>
      <c r="R1269" s="25" t="str">
        <f>IF(COUNTIF($Q$11:$Q1269, $Q1269)&gt;1, "", $Q1269)</f>
        <v/>
      </c>
      <c r="S1269" s="58" t="str">
        <f t="shared" si="213"/>
        <v/>
      </c>
      <c r="T1269" s="61" t="str">
        <f t="shared" si="214"/>
        <v/>
      </c>
      <c r="U1269" s="58" t="str">
        <f t="shared" si="215"/>
        <v/>
      </c>
      <c r="W1269" s="25" t="str">
        <f>IF(OR($P1269="", NOT($U1269="")), "", IF(COUNTIF($P$11:$P1269, $P1269)&gt;1, "", "X"))</f>
        <v/>
      </c>
      <c r="X1269" s="25" t="str">
        <f t="shared" si="216"/>
        <v/>
      </c>
      <c r="Z1269" s="25" t="str">
        <f t="shared" si="217"/>
        <v/>
      </c>
      <c r="AB1269" s="25" t="str">
        <f>IF($B1269="", "", IF(AND($B1269&gt;='Client Report'!$BA$3, $B1269&lt;='Client Report'!$BA$4), "X", ""))</f>
        <v/>
      </c>
      <c r="AC1269" s="25" t="str">
        <f>IF($O1269="", "", IF('Client Report'!$AG$3="", "X", IF(Expenses!$C1269='Client Report'!$AG$3, "X", "")))</f>
        <v/>
      </c>
      <c r="AD1269" s="66" t="str">
        <f t="shared" si="218"/>
        <v/>
      </c>
      <c r="AE1269" s="25" t="str">
        <f>IF($AD1269="", "", COUNTIF($AD$11:$AD$2510, "&lt;"&amp;$AD1269)+1+COUNTIF($AD$11:$AD1269, $AD1269)-1)</f>
        <v/>
      </c>
      <c r="AF1269" s="25" t="str">
        <f t="shared" si="219"/>
        <v/>
      </c>
    </row>
    <row r="1270" spans="1:32" x14ac:dyDescent="0.25">
      <c r="A1270" s="21"/>
      <c r="B1270" s="80"/>
      <c r="C1270" s="81"/>
      <c r="D1270" s="82"/>
      <c r="E1270" s="83"/>
      <c r="F1270" s="83"/>
      <c r="G1270" s="84"/>
      <c r="H1270" s="85"/>
      <c r="I1270" s="21"/>
      <c r="J1270" s="39" t="str">
        <f t="shared" si="209"/>
        <v/>
      </c>
      <c r="K1270" s="21"/>
      <c r="O1270" s="25" t="str">
        <f t="shared" si="210"/>
        <v/>
      </c>
      <c r="P1270" s="25" t="str">
        <f t="shared" si="211"/>
        <v/>
      </c>
      <c r="Q1270" s="25" t="str">
        <f t="shared" si="212"/>
        <v/>
      </c>
      <c r="R1270" s="25" t="str">
        <f>IF(COUNTIF($Q$11:$Q1270, $Q1270)&gt;1, "", $Q1270)</f>
        <v/>
      </c>
      <c r="S1270" s="58" t="str">
        <f t="shared" si="213"/>
        <v/>
      </c>
      <c r="T1270" s="61" t="str">
        <f t="shared" si="214"/>
        <v/>
      </c>
      <c r="U1270" s="58" t="str">
        <f t="shared" si="215"/>
        <v/>
      </c>
      <c r="W1270" s="25" t="str">
        <f>IF(OR($P1270="", NOT($U1270="")), "", IF(COUNTIF($P$11:$P1270, $P1270)&gt;1, "", "X"))</f>
        <v/>
      </c>
      <c r="X1270" s="25" t="str">
        <f t="shared" si="216"/>
        <v/>
      </c>
      <c r="Z1270" s="25" t="str">
        <f t="shared" si="217"/>
        <v/>
      </c>
      <c r="AB1270" s="25" t="str">
        <f>IF($B1270="", "", IF(AND($B1270&gt;='Client Report'!$BA$3, $B1270&lt;='Client Report'!$BA$4), "X", ""))</f>
        <v/>
      </c>
      <c r="AC1270" s="25" t="str">
        <f>IF($O1270="", "", IF('Client Report'!$AG$3="", "X", IF(Expenses!$C1270='Client Report'!$AG$3, "X", "")))</f>
        <v/>
      </c>
      <c r="AD1270" s="66" t="str">
        <f t="shared" si="218"/>
        <v/>
      </c>
      <c r="AE1270" s="25" t="str">
        <f>IF($AD1270="", "", COUNTIF($AD$11:$AD$2510, "&lt;"&amp;$AD1270)+1+COUNTIF($AD$11:$AD1270, $AD1270)-1)</f>
        <v/>
      </c>
      <c r="AF1270" s="25" t="str">
        <f t="shared" si="219"/>
        <v/>
      </c>
    </row>
    <row r="1271" spans="1:32" x14ac:dyDescent="0.25">
      <c r="A1271" s="21"/>
      <c r="B1271" s="80"/>
      <c r="C1271" s="81"/>
      <c r="D1271" s="82"/>
      <c r="E1271" s="83"/>
      <c r="F1271" s="83"/>
      <c r="G1271" s="84"/>
      <c r="H1271" s="85"/>
      <c r="I1271" s="21"/>
      <c r="J1271" s="39" t="str">
        <f t="shared" si="209"/>
        <v/>
      </c>
      <c r="K1271" s="21"/>
      <c r="O1271" s="25" t="str">
        <f t="shared" si="210"/>
        <v/>
      </c>
      <c r="P1271" s="25" t="str">
        <f t="shared" si="211"/>
        <v/>
      </c>
      <c r="Q1271" s="25" t="str">
        <f t="shared" si="212"/>
        <v/>
      </c>
      <c r="R1271" s="25" t="str">
        <f>IF(COUNTIF($Q$11:$Q1271, $Q1271)&gt;1, "", $Q1271)</f>
        <v/>
      </c>
      <c r="S1271" s="58" t="str">
        <f t="shared" si="213"/>
        <v/>
      </c>
      <c r="T1271" s="61" t="str">
        <f t="shared" si="214"/>
        <v/>
      </c>
      <c r="U1271" s="58" t="str">
        <f t="shared" si="215"/>
        <v/>
      </c>
      <c r="W1271" s="25" t="str">
        <f>IF(OR($P1271="", NOT($U1271="")), "", IF(COUNTIF($P$11:$P1271, $P1271)&gt;1, "", "X"))</f>
        <v/>
      </c>
      <c r="X1271" s="25" t="str">
        <f t="shared" si="216"/>
        <v/>
      </c>
      <c r="Z1271" s="25" t="str">
        <f t="shared" si="217"/>
        <v/>
      </c>
      <c r="AB1271" s="25" t="str">
        <f>IF($B1271="", "", IF(AND($B1271&gt;='Client Report'!$BA$3, $B1271&lt;='Client Report'!$BA$4), "X", ""))</f>
        <v/>
      </c>
      <c r="AC1271" s="25" t="str">
        <f>IF($O1271="", "", IF('Client Report'!$AG$3="", "X", IF(Expenses!$C1271='Client Report'!$AG$3, "X", "")))</f>
        <v/>
      </c>
      <c r="AD1271" s="66" t="str">
        <f t="shared" si="218"/>
        <v/>
      </c>
      <c r="AE1271" s="25" t="str">
        <f>IF($AD1271="", "", COUNTIF($AD$11:$AD$2510, "&lt;"&amp;$AD1271)+1+COUNTIF($AD$11:$AD1271, $AD1271)-1)</f>
        <v/>
      </c>
      <c r="AF1271" s="25" t="str">
        <f t="shared" si="219"/>
        <v/>
      </c>
    </row>
    <row r="1272" spans="1:32" x14ac:dyDescent="0.25">
      <c r="A1272" s="21"/>
      <c r="B1272" s="80"/>
      <c r="C1272" s="81"/>
      <c r="D1272" s="82"/>
      <c r="E1272" s="83"/>
      <c r="F1272" s="83"/>
      <c r="G1272" s="84"/>
      <c r="H1272" s="85"/>
      <c r="I1272" s="21"/>
      <c r="J1272" s="39" t="str">
        <f t="shared" si="209"/>
        <v/>
      </c>
      <c r="K1272" s="21"/>
      <c r="O1272" s="25" t="str">
        <f t="shared" si="210"/>
        <v/>
      </c>
      <c r="P1272" s="25" t="str">
        <f t="shared" si="211"/>
        <v/>
      </c>
      <c r="Q1272" s="25" t="str">
        <f t="shared" si="212"/>
        <v/>
      </c>
      <c r="R1272" s="25" t="str">
        <f>IF(COUNTIF($Q$11:$Q1272, $Q1272)&gt;1, "", $Q1272)</f>
        <v/>
      </c>
      <c r="S1272" s="58" t="str">
        <f t="shared" si="213"/>
        <v/>
      </c>
      <c r="T1272" s="61" t="str">
        <f t="shared" si="214"/>
        <v/>
      </c>
      <c r="U1272" s="58" t="str">
        <f t="shared" si="215"/>
        <v/>
      </c>
      <c r="W1272" s="25" t="str">
        <f>IF(OR($P1272="", NOT($U1272="")), "", IF(COUNTIF($P$11:$P1272, $P1272)&gt;1, "", "X"))</f>
        <v/>
      </c>
      <c r="X1272" s="25" t="str">
        <f t="shared" si="216"/>
        <v/>
      </c>
      <c r="Z1272" s="25" t="str">
        <f t="shared" si="217"/>
        <v/>
      </c>
      <c r="AB1272" s="25" t="str">
        <f>IF($B1272="", "", IF(AND($B1272&gt;='Client Report'!$BA$3, $B1272&lt;='Client Report'!$BA$4), "X", ""))</f>
        <v/>
      </c>
      <c r="AC1272" s="25" t="str">
        <f>IF($O1272="", "", IF('Client Report'!$AG$3="", "X", IF(Expenses!$C1272='Client Report'!$AG$3, "X", "")))</f>
        <v/>
      </c>
      <c r="AD1272" s="66" t="str">
        <f t="shared" si="218"/>
        <v/>
      </c>
      <c r="AE1272" s="25" t="str">
        <f>IF($AD1272="", "", COUNTIF($AD$11:$AD$2510, "&lt;"&amp;$AD1272)+1+COUNTIF($AD$11:$AD1272, $AD1272)-1)</f>
        <v/>
      </c>
      <c r="AF1272" s="25" t="str">
        <f t="shared" si="219"/>
        <v/>
      </c>
    </row>
    <row r="1273" spans="1:32" x14ac:dyDescent="0.25">
      <c r="A1273" s="21"/>
      <c r="B1273" s="80"/>
      <c r="C1273" s="81"/>
      <c r="D1273" s="82"/>
      <c r="E1273" s="83"/>
      <c r="F1273" s="83"/>
      <c r="G1273" s="84"/>
      <c r="H1273" s="85"/>
      <c r="I1273" s="21"/>
      <c r="J1273" s="39" t="str">
        <f t="shared" si="209"/>
        <v/>
      </c>
      <c r="K1273" s="21"/>
      <c r="O1273" s="25" t="str">
        <f t="shared" si="210"/>
        <v/>
      </c>
      <c r="P1273" s="25" t="str">
        <f t="shared" si="211"/>
        <v/>
      </c>
      <c r="Q1273" s="25" t="str">
        <f t="shared" si="212"/>
        <v/>
      </c>
      <c r="R1273" s="25" t="str">
        <f>IF(COUNTIF($Q$11:$Q1273, $Q1273)&gt;1, "", $Q1273)</f>
        <v/>
      </c>
      <c r="S1273" s="58" t="str">
        <f t="shared" si="213"/>
        <v/>
      </c>
      <c r="T1273" s="61" t="str">
        <f t="shared" si="214"/>
        <v/>
      </c>
      <c r="U1273" s="58" t="str">
        <f t="shared" si="215"/>
        <v/>
      </c>
      <c r="W1273" s="25" t="str">
        <f>IF(OR($P1273="", NOT($U1273="")), "", IF(COUNTIF($P$11:$P1273, $P1273)&gt;1, "", "X"))</f>
        <v/>
      </c>
      <c r="X1273" s="25" t="str">
        <f t="shared" si="216"/>
        <v/>
      </c>
      <c r="Z1273" s="25" t="str">
        <f t="shared" si="217"/>
        <v/>
      </c>
      <c r="AB1273" s="25" t="str">
        <f>IF($B1273="", "", IF(AND($B1273&gt;='Client Report'!$BA$3, $B1273&lt;='Client Report'!$BA$4), "X", ""))</f>
        <v/>
      </c>
      <c r="AC1273" s="25" t="str">
        <f>IF($O1273="", "", IF('Client Report'!$AG$3="", "X", IF(Expenses!$C1273='Client Report'!$AG$3, "X", "")))</f>
        <v/>
      </c>
      <c r="AD1273" s="66" t="str">
        <f t="shared" si="218"/>
        <v/>
      </c>
      <c r="AE1273" s="25" t="str">
        <f>IF($AD1273="", "", COUNTIF($AD$11:$AD$2510, "&lt;"&amp;$AD1273)+1+COUNTIF($AD$11:$AD1273, $AD1273)-1)</f>
        <v/>
      </c>
      <c r="AF1273" s="25" t="str">
        <f t="shared" si="219"/>
        <v/>
      </c>
    </row>
    <row r="1274" spans="1:32" x14ac:dyDescent="0.25">
      <c r="A1274" s="21"/>
      <c r="B1274" s="80"/>
      <c r="C1274" s="81"/>
      <c r="D1274" s="82"/>
      <c r="E1274" s="83"/>
      <c r="F1274" s="83"/>
      <c r="G1274" s="84"/>
      <c r="H1274" s="85"/>
      <c r="I1274" s="21"/>
      <c r="J1274" s="39" t="str">
        <f t="shared" si="209"/>
        <v/>
      </c>
      <c r="K1274" s="21"/>
      <c r="O1274" s="25" t="str">
        <f t="shared" si="210"/>
        <v/>
      </c>
      <c r="P1274" s="25" t="str">
        <f t="shared" si="211"/>
        <v/>
      </c>
      <c r="Q1274" s="25" t="str">
        <f t="shared" si="212"/>
        <v/>
      </c>
      <c r="R1274" s="25" t="str">
        <f>IF(COUNTIF($Q$11:$Q1274, $Q1274)&gt;1, "", $Q1274)</f>
        <v/>
      </c>
      <c r="S1274" s="58" t="str">
        <f t="shared" si="213"/>
        <v/>
      </c>
      <c r="T1274" s="61" t="str">
        <f t="shared" si="214"/>
        <v/>
      </c>
      <c r="U1274" s="58" t="str">
        <f t="shared" si="215"/>
        <v/>
      </c>
      <c r="W1274" s="25" t="str">
        <f>IF(OR($P1274="", NOT($U1274="")), "", IF(COUNTIF($P$11:$P1274, $P1274)&gt;1, "", "X"))</f>
        <v/>
      </c>
      <c r="X1274" s="25" t="str">
        <f t="shared" si="216"/>
        <v/>
      </c>
      <c r="Z1274" s="25" t="str">
        <f t="shared" si="217"/>
        <v/>
      </c>
      <c r="AB1274" s="25" t="str">
        <f>IF($B1274="", "", IF(AND($B1274&gt;='Client Report'!$BA$3, $B1274&lt;='Client Report'!$BA$4), "X", ""))</f>
        <v/>
      </c>
      <c r="AC1274" s="25" t="str">
        <f>IF($O1274="", "", IF('Client Report'!$AG$3="", "X", IF(Expenses!$C1274='Client Report'!$AG$3, "X", "")))</f>
        <v/>
      </c>
      <c r="AD1274" s="66" t="str">
        <f t="shared" si="218"/>
        <v/>
      </c>
      <c r="AE1274" s="25" t="str">
        <f>IF($AD1274="", "", COUNTIF($AD$11:$AD$2510, "&lt;"&amp;$AD1274)+1+COUNTIF($AD$11:$AD1274, $AD1274)-1)</f>
        <v/>
      </c>
      <c r="AF1274" s="25" t="str">
        <f t="shared" si="219"/>
        <v/>
      </c>
    </row>
    <row r="1275" spans="1:32" x14ac:dyDescent="0.25">
      <c r="A1275" s="21"/>
      <c r="B1275" s="80"/>
      <c r="C1275" s="81"/>
      <c r="D1275" s="82"/>
      <c r="E1275" s="83"/>
      <c r="F1275" s="83"/>
      <c r="G1275" s="84"/>
      <c r="H1275" s="85"/>
      <c r="I1275" s="21"/>
      <c r="J1275" s="39" t="str">
        <f t="shared" si="209"/>
        <v/>
      </c>
      <c r="K1275" s="21"/>
      <c r="O1275" s="25" t="str">
        <f t="shared" si="210"/>
        <v/>
      </c>
      <c r="P1275" s="25" t="str">
        <f t="shared" si="211"/>
        <v/>
      </c>
      <c r="Q1275" s="25" t="str">
        <f t="shared" si="212"/>
        <v/>
      </c>
      <c r="R1275" s="25" t="str">
        <f>IF(COUNTIF($Q$11:$Q1275, $Q1275)&gt;1, "", $Q1275)</f>
        <v/>
      </c>
      <c r="S1275" s="58" t="str">
        <f t="shared" si="213"/>
        <v/>
      </c>
      <c r="T1275" s="61" t="str">
        <f t="shared" si="214"/>
        <v/>
      </c>
      <c r="U1275" s="58" t="str">
        <f t="shared" si="215"/>
        <v/>
      </c>
      <c r="W1275" s="25" t="str">
        <f>IF(OR($P1275="", NOT($U1275="")), "", IF(COUNTIF($P$11:$P1275, $P1275)&gt;1, "", "X"))</f>
        <v/>
      </c>
      <c r="X1275" s="25" t="str">
        <f t="shared" si="216"/>
        <v/>
      </c>
      <c r="Z1275" s="25" t="str">
        <f t="shared" si="217"/>
        <v/>
      </c>
      <c r="AB1275" s="25" t="str">
        <f>IF($B1275="", "", IF(AND($B1275&gt;='Client Report'!$BA$3, $B1275&lt;='Client Report'!$BA$4), "X", ""))</f>
        <v/>
      </c>
      <c r="AC1275" s="25" t="str">
        <f>IF($O1275="", "", IF('Client Report'!$AG$3="", "X", IF(Expenses!$C1275='Client Report'!$AG$3, "X", "")))</f>
        <v/>
      </c>
      <c r="AD1275" s="66" t="str">
        <f t="shared" si="218"/>
        <v/>
      </c>
      <c r="AE1275" s="25" t="str">
        <f>IF($AD1275="", "", COUNTIF($AD$11:$AD$2510, "&lt;"&amp;$AD1275)+1+COUNTIF($AD$11:$AD1275, $AD1275)-1)</f>
        <v/>
      </c>
      <c r="AF1275" s="25" t="str">
        <f t="shared" si="219"/>
        <v/>
      </c>
    </row>
    <row r="1276" spans="1:32" x14ac:dyDescent="0.25">
      <c r="A1276" s="21"/>
      <c r="B1276" s="80"/>
      <c r="C1276" s="81"/>
      <c r="D1276" s="82"/>
      <c r="E1276" s="83"/>
      <c r="F1276" s="83"/>
      <c r="G1276" s="84"/>
      <c r="H1276" s="85"/>
      <c r="I1276" s="21"/>
      <c r="J1276" s="39" t="str">
        <f t="shared" si="209"/>
        <v/>
      </c>
      <c r="K1276" s="21"/>
      <c r="O1276" s="25" t="str">
        <f t="shared" si="210"/>
        <v/>
      </c>
      <c r="P1276" s="25" t="str">
        <f t="shared" si="211"/>
        <v/>
      </c>
      <c r="Q1276" s="25" t="str">
        <f t="shared" si="212"/>
        <v/>
      </c>
      <c r="R1276" s="25" t="str">
        <f>IF(COUNTIF($Q$11:$Q1276, $Q1276)&gt;1, "", $Q1276)</f>
        <v/>
      </c>
      <c r="S1276" s="58" t="str">
        <f t="shared" si="213"/>
        <v/>
      </c>
      <c r="T1276" s="61" t="str">
        <f t="shared" si="214"/>
        <v/>
      </c>
      <c r="U1276" s="58" t="str">
        <f t="shared" si="215"/>
        <v/>
      </c>
      <c r="W1276" s="25" t="str">
        <f>IF(OR($P1276="", NOT($U1276="")), "", IF(COUNTIF($P$11:$P1276, $P1276)&gt;1, "", "X"))</f>
        <v/>
      </c>
      <c r="X1276" s="25" t="str">
        <f t="shared" si="216"/>
        <v/>
      </c>
      <c r="Z1276" s="25" t="str">
        <f t="shared" si="217"/>
        <v/>
      </c>
      <c r="AB1276" s="25" t="str">
        <f>IF($B1276="", "", IF(AND($B1276&gt;='Client Report'!$BA$3, $B1276&lt;='Client Report'!$BA$4), "X", ""))</f>
        <v/>
      </c>
      <c r="AC1276" s="25" t="str">
        <f>IF($O1276="", "", IF('Client Report'!$AG$3="", "X", IF(Expenses!$C1276='Client Report'!$AG$3, "X", "")))</f>
        <v/>
      </c>
      <c r="AD1276" s="66" t="str">
        <f t="shared" si="218"/>
        <v/>
      </c>
      <c r="AE1276" s="25" t="str">
        <f>IF($AD1276="", "", COUNTIF($AD$11:$AD$2510, "&lt;"&amp;$AD1276)+1+COUNTIF($AD$11:$AD1276, $AD1276)-1)</f>
        <v/>
      </c>
      <c r="AF1276" s="25" t="str">
        <f t="shared" si="219"/>
        <v/>
      </c>
    </row>
    <row r="1277" spans="1:32" x14ac:dyDescent="0.25">
      <c r="A1277" s="21"/>
      <c r="B1277" s="80"/>
      <c r="C1277" s="81"/>
      <c r="D1277" s="82"/>
      <c r="E1277" s="83"/>
      <c r="F1277" s="83"/>
      <c r="G1277" s="84"/>
      <c r="H1277" s="85"/>
      <c r="I1277" s="21"/>
      <c r="J1277" s="39" t="str">
        <f t="shared" si="209"/>
        <v/>
      </c>
      <c r="K1277" s="21"/>
      <c r="O1277" s="25" t="str">
        <f t="shared" si="210"/>
        <v/>
      </c>
      <c r="P1277" s="25" t="str">
        <f t="shared" si="211"/>
        <v/>
      </c>
      <c r="Q1277" s="25" t="str">
        <f t="shared" si="212"/>
        <v/>
      </c>
      <c r="R1277" s="25" t="str">
        <f>IF(COUNTIF($Q$11:$Q1277, $Q1277)&gt;1, "", $Q1277)</f>
        <v/>
      </c>
      <c r="S1277" s="58" t="str">
        <f t="shared" si="213"/>
        <v/>
      </c>
      <c r="T1277" s="61" t="str">
        <f t="shared" si="214"/>
        <v/>
      </c>
      <c r="U1277" s="58" t="str">
        <f t="shared" si="215"/>
        <v/>
      </c>
      <c r="W1277" s="25" t="str">
        <f>IF(OR($P1277="", NOT($U1277="")), "", IF(COUNTIF($P$11:$P1277, $P1277)&gt;1, "", "X"))</f>
        <v/>
      </c>
      <c r="X1277" s="25" t="str">
        <f t="shared" si="216"/>
        <v/>
      </c>
      <c r="Z1277" s="25" t="str">
        <f t="shared" si="217"/>
        <v/>
      </c>
      <c r="AB1277" s="25" t="str">
        <f>IF($B1277="", "", IF(AND($B1277&gt;='Client Report'!$BA$3, $B1277&lt;='Client Report'!$BA$4), "X", ""))</f>
        <v/>
      </c>
      <c r="AC1277" s="25" t="str">
        <f>IF($O1277="", "", IF('Client Report'!$AG$3="", "X", IF(Expenses!$C1277='Client Report'!$AG$3, "X", "")))</f>
        <v/>
      </c>
      <c r="AD1277" s="66" t="str">
        <f t="shared" si="218"/>
        <v/>
      </c>
      <c r="AE1277" s="25" t="str">
        <f>IF($AD1277="", "", COUNTIF($AD$11:$AD$2510, "&lt;"&amp;$AD1277)+1+COUNTIF($AD$11:$AD1277, $AD1277)-1)</f>
        <v/>
      </c>
      <c r="AF1277" s="25" t="str">
        <f t="shared" si="219"/>
        <v/>
      </c>
    </row>
    <row r="1278" spans="1:32" x14ac:dyDescent="0.25">
      <c r="A1278" s="21"/>
      <c r="B1278" s="80"/>
      <c r="C1278" s="81"/>
      <c r="D1278" s="82"/>
      <c r="E1278" s="83"/>
      <c r="F1278" s="83"/>
      <c r="G1278" s="84"/>
      <c r="H1278" s="85"/>
      <c r="I1278" s="21"/>
      <c r="J1278" s="39" t="str">
        <f t="shared" si="209"/>
        <v/>
      </c>
      <c r="K1278" s="21"/>
      <c r="O1278" s="25" t="str">
        <f t="shared" si="210"/>
        <v/>
      </c>
      <c r="P1278" s="25" t="str">
        <f t="shared" si="211"/>
        <v/>
      </c>
      <c r="Q1278" s="25" t="str">
        <f t="shared" si="212"/>
        <v/>
      </c>
      <c r="R1278" s="25" t="str">
        <f>IF(COUNTIF($Q$11:$Q1278, $Q1278)&gt;1, "", $Q1278)</f>
        <v/>
      </c>
      <c r="S1278" s="58" t="str">
        <f t="shared" si="213"/>
        <v/>
      </c>
      <c r="T1278" s="61" t="str">
        <f t="shared" si="214"/>
        <v/>
      </c>
      <c r="U1278" s="58" t="str">
        <f t="shared" si="215"/>
        <v/>
      </c>
      <c r="W1278" s="25" t="str">
        <f>IF(OR($P1278="", NOT($U1278="")), "", IF(COUNTIF($P$11:$P1278, $P1278)&gt;1, "", "X"))</f>
        <v/>
      </c>
      <c r="X1278" s="25" t="str">
        <f t="shared" si="216"/>
        <v/>
      </c>
      <c r="Z1278" s="25" t="str">
        <f t="shared" si="217"/>
        <v/>
      </c>
      <c r="AB1278" s="25" t="str">
        <f>IF($B1278="", "", IF(AND($B1278&gt;='Client Report'!$BA$3, $B1278&lt;='Client Report'!$BA$4), "X", ""))</f>
        <v/>
      </c>
      <c r="AC1278" s="25" t="str">
        <f>IF($O1278="", "", IF('Client Report'!$AG$3="", "X", IF(Expenses!$C1278='Client Report'!$AG$3, "X", "")))</f>
        <v/>
      </c>
      <c r="AD1278" s="66" t="str">
        <f t="shared" si="218"/>
        <v/>
      </c>
      <c r="AE1278" s="25" t="str">
        <f>IF($AD1278="", "", COUNTIF($AD$11:$AD$2510, "&lt;"&amp;$AD1278)+1+COUNTIF($AD$11:$AD1278, $AD1278)-1)</f>
        <v/>
      </c>
      <c r="AF1278" s="25" t="str">
        <f t="shared" si="219"/>
        <v/>
      </c>
    </row>
    <row r="1279" spans="1:32" x14ac:dyDescent="0.25">
      <c r="A1279" s="21"/>
      <c r="B1279" s="80"/>
      <c r="C1279" s="81"/>
      <c r="D1279" s="82"/>
      <c r="E1279" s="83"/>
      <c r="F1279" s="83"/>
      <c r="G1279" s="84"/>
      <c r="H1279" s="85"/>
      <c r="I1279" s="21"/>
      <c r="J1279" s="39" t="str">
        <f t="shared" si="209"/>
        <v/>
      </c>
      <c r="K1279" s="21"/>
      <c r="O1279" s="25" t="str">
        <f t="shared" si="210"/>
        <v/>
      </c>
      <c r="P1279" s="25" t="str">
        <f t="shared" si="211"/>
        <v/>
      </c>
      <c r="Q1279" s="25" t="str">
        <f t="shared" si="212"/>
        <v/>
      </c>
      <c r="R1279" s="25" t="str">
        <f>IF(COUNTIF($Q$11:$Q1279, $Q1279)&gt;1, "", $Q1279)</f>
        <v/>
      </c>
      <c r="S1279" s="58" t="str">
        <f t="shared" si="213"/>
        <v/>
      </c>
      <c r="T1279" s="61" t="str">
        <f t="shared" si="214"/>
        <v/>
      </c>
      <c r="U1279" s="58" t="str">
        <f t="shared" si="215"/>
        <v/>
      </c>
      <c r="W1279" s="25" t="str">
        <f>IF(OR($P1279="", NOT($U1279="")), "", IF(COUNTIF($P$11:$P1279, $P1279)&gt;1, "", "X"))</f>
        <v/>
      </c>
      <c r="X1279" s="25" t="str">
        <f t="shared" si="216"/>
        <v/>
      </c>
      <c r="Z1279" s="25" t="str">
        <f t="shared" si="217"/>
        <v/>
      </c>
      <c r="AB1279" s="25" t="str">
        <f>IF($B1279="", "", IF(AND($B1279&gt;='Client Report'!$BA$3, $B1279&lt;='Client Report'!$BA$4), "X", ""))</f>
        <v/>
      </c>
      <c r="AC1279" s="25" t="str">
        <f>IF($O1279="", "", IF('Client Report'!$AG$3="", "X", IF(Expenses!$C1279='Client Report'!$AG$3, "X", "")))</f>
        <v/>
      </c>
      <c r="AD1279" s="66" t="str">
        <f t="shared" si="218"/>
        <v/>
      </c>
      <c r="AE1279" s="25" t="str">
        <f>IF($AD1279="", "", COUNTIF($AD$11:$AD$2510, "&lt;"&amp;$AD1279)+1+COUNTIF($AD$11:$AD1279, $AD1279)-1)</f>
        <v/>
      </c>
      <c r="AF1279" s="25" t="str">
        <f t="shared" si="219"/>
        <v/>
      </c>
    </row>
    <row r="1280" spans="1:32" x14ac:dyDescent="0.25">
      <c r="A1280" s="21"/>
      <c r="B1280" s="80"/>
      <c r="C1280" s="81"/>
      <c r="D1280" s="82"/>
      <c r="E1280" s="83"/>
      <c r="F1280" s="83"/>
      <c r="G1280" s="84"/>
      <c r="H1280" s="85"/>
      <c r="I1280" s="21"/>
      <c r="J1280" s="39" t="str">
        <f t="shared" si="209"/>
        <v/>
      </c>
      <c r="K1280" s="21"/>
      <c r="O1280" s="25" t="str">
        <f t="shared" si="210"/>
        <v/>
      </c>
      <c r="P1280" s="25" t="str">
        <f t="shared" si="211"/>
        <v/>
      </c>
      <c r="Q1280" s="25" t="str">
        <f t="shared" si="212"/>
        <v/>
      </c>
      <c r="R1280" s="25" t="str">
        <f>IF(COUNTIF($Q$11:$Q1280, $Q1280)&gt;1, "", $Q1280)</f>
        <v/>
      </c>
      <c r="S1280" s="58" t="str">
        <f t="shared" si="213"/>
        <v/>
      </c>
      <c r="T1280" s="61" t="str">
        <f t="shared" si="214"/>
        <v/>
      </c>
      <c r="U1280" s="58" t="str">
        <f t="shared" si="215"/>
        <v/>
      </c>
      <c r="W1280" s="25" t="str">
        <f>IF(OR($P1280="", NOT($U1280="")), "", IF(COUNTIF($P$11:$P1280, $P1280)&gt;1, "", "X"))</f>
        <v/>
      </c>
      <c r="X1280" s="25" t="str">
        <f t="shared" si="216"/>
        <v/>
      </c>
      <c r="Z1280" s="25" t="str">
        <f t="shared" si="217"/>
        <v/>
      </c>
      <c r="AB1280" s="25" t="str">
        <f>IF($B1280="", "", IF(AND($B1280&gt;='Client Report'!$BA$3, $B1280&lt;='Client Report'!$BA$4), "X", ""))</f>
        <v/>
      </c>
      <c r="AC1280" s="25" t="str">
        <f>IF($O1280="", "", IF('Client Report'!$AG$3="", "X", IF(Expenses!$C1280='Client Report'!$AG$3, "X", "")))</f>
        <v/>
      </c>
      <c r="AD1280" s="66" t="str">
        <f t="shared" si="218"/>
        <v/>
      </c>
      <c r="AE1280" s="25" t="str">
        <f>IF($AD1280="", "", COUNTIF($AD$11:$AD$2510, "&lt;"&amp;$AD1280)+1+COUNTIF($AD$11:$AD1280, $AD1280)-1)</f>
        <v/>
      </c>
      <c r="AF1280" s="25" t="str">
        <f t="shared" si="219"/>
        <v/>
      </c>
    </row>
    <row r="1281" spans="1:32" x14ac:dyDescent="0.25">
      <c r="A1281" s="21"/>
      <c r="B1281" s="80"/>
      <c r="C1281" s="81"/>
      <c r="D1281" s="82"/>
      <c r="E1281" s="83"/>
      <c r="F1281" s="83"/>
      <c r="G1281" s="84"/>
      <c r="H1281" s="85"/>
      <c r="I1281" s="21"/>
      <c r="J1281" s="39" t="str">
        <f t="shared" si="209"/>
        <v/>
      </c>
      <c r="K1281" s="21"/>
      <c r="O1281" s="25" t="str">
        <f t="shared" si="210"/>
        <v/>
      </c>
      <c r="P1281" s="25" t="str">
        <f t="shared" si="211"/>
        <v/>
      </c>
      <c r="Q1281" s="25" t="str">
        <f t="shared" si="212"/>
        <v/>
      </c>
      <c r="R1281" s="25" t="str">
        <f>IF(COUNTIF($Q$11:$Q1281, $Q1281)&gt;1, "", $Q1281)</f>
        <v/>
      </c>
      <c r="S1281" s="58" t="str">
        <f t="shared" si="213"/>
        <v/>
      </c>
      <c r="T1281" s="61" t="str">
        <f t="shared" si="214"/>
        <v/>
      </c>
      <c r="U1281" s="58" t="str">
        <f t="shared" si="215"/>
        <v/>
      </c>
      <c r="W1281" s="25" t="str">
        <f>IF(OR($P1281="", NOT($U1281="")), "", IF(COUNTIF($P$11:$P1281, $P1281)&gt;1, "", "X"))</f>
        <v/>
      </c>
      <c r="X1281" s="25" t="str">
        <f t="shared" si="216"/>
        <v/>
      </c>
      <c r="Z1281" s="25" t="str">
        <f t="shared" si="217"/>
        <v/>
      </c>
      <c r="AB1281" s="25" t="str">
        <f>IF($B1281="", "", IF(AND($B1281&gt;='Client Report'!$BA$3, $B1281&lt;='Client Report'!$BA$4), "X", ""))</f>
        <v/>
      </c>
      <c r="AC1281" s="25" t="str">
        <f>IF($O1281="", "", IF('Client Report'!$AG$3="", "X", IF(Expenses!$C1281='Client Report'!$AG$3, "X", "")))</f>
        <v/>
      </c>
      <c r="AD1281" s="66" t="str">
        <f t="shared" si="218"/>
        <v/>
      </c>
      <c r="AE1281" s="25" t="str">
        <f>IF($AD1281="", "", COUNTIF($AD$11:$AD$2510, "&lt;"&amp;$AD1281)+1+COUNTIF($AD$11:$AD1281, $AD1281)-1)</f>
        <v/>
      </c>
      <c r="AF1281" s="25" t="str">
        <f t="shared" si="219"/>
        <v/>
      </c>
    </row>
    <row r="1282" spans="1:32" x14ac:dyDescent="0.25">
      <c r="A1282" s="21"/>
      <c r="B1282" s="80"/>
      <c r="C1282" s="81"/>
      <c r="D1282" s="82"/>
      <c r="E1282" s="83"/>
      <c r="F1282" s="83"/>
      <c r="G1282" s="84"/>
      <c r="H1282" s="85"/>
      <c r="I1282" s="21"/>
      <c r="J1282" s="39" t="str">
        <f t="shared" si="209"/>
        <v/>
      </c>
      <c r="K1282" s="21"/>
      <c r="O1282" s="25" t="str">
        <f t="shared" si="210"/>
        <v/>
      </c>
      <c r="P1282" s="25" t="str">
        <f t="shared" si="211"/>
        <v/>
      </c>
      <c r="Q1282" s="25" t="str">
        <f t="shared" si="212"/>
        <v/>
      </c>
      <c r="R1282" s="25" t="str">
        <f>IF(COUNTIF($Q$11:$Q1282, $Q1282)&gt;1, "", $Q1282)</f>
        <v/>
      </c>
      <c r="S1282" s="58" t="str">
        <f t="shared" si="213"/>
        <v/>
      </c>
      <c r="T1282" s="61" t="str">
        <f t="shared" si="214"/>
        <v/>
      </c>
      <c r="U1282" s="58" t="str">
        <f t="shared" si="215"/>
        <v/>
      </c>
      <c r="W1282" s="25" t="str">
        <f>IF(OR($P1282="", NOT($U1282="")), "", IF(COUNTIF($P$11:$P1282, $P1282)&gt;1, "", "X"))</f>
        <v/>
      </c>
      <c r="X1282" s="25" t="str">
        <f t="shared" si="216"/>
        <v/>
      </c>
      <c r="Z1282" s="25" t="str">
        <f t="shared" si="217"/>
        <v/>
      </c>
      <c r="AB1282" s="25" t="str">
        <f>IF($B1282="", "", IF(AND($B1282&gt;='Client Report'!$BA$3, $B1282&lt;='Client Report'!$BA$4), "X", ""))</f>
        <v/>
      </c>
      <c r="AC1282" s="25" t="str">
        <f>IF($O1282="", "", IF('Client Report'!$AG$3="", "X", IF(Expenses!$C1282='Client Report'!$AG$3, "X", "")))</f>
        <v/>
      </c>
      <c r="AD1282" s="66" t="str">
        <f t="shared" si="218"/>
        <v/>
      </c>
      <c r="AE1282" s="25" t="str">
        <f>IF($AD1282="", "", COUNTIF($AD$11:$AD$2510, "&lt;"&amp;$AD1282)+1+COUNTIF($AD$11:$AD1282, $AD1282)-1)</f>
        <v/>
      </c>
      <c r="AF1282" s="25" t="str">
        <f t="shared" si="219"/>
        <v/>
      </c>
    </row>
    <row r="1283" spans="1:32" x14ac:dyDescent="0.25">
      <c r="A1283" s="21"/>
      <c r="B1283" s="80"/>
      <c r="C1283" s="81"/>
      <c r="D1283" s="82"/>
      <c r="E1283" s="83"/>
      <c r="F1283" s="83"/>
      <c r="G1283" s="84"/>
      <c r="H1283" s="85"/>
      <c r="I1283" s="21"/>
      <c r="J1283" s="39" t="str">
        <f t="shared" si="209"/>
        <v/>
      </c>
      <c r="K1283" s="21"/>
      <c r="O1283" s="25" t="str">
        <f t="shared" si="210"/>
        <v/>
      </c>
      <c r="P1283" s="25" t="str">
        <f t="shared" si="211"/>
        <v/>
      </c>
      <c r="Q1283" s="25" t="str">
        <f t="shared" si="212"/>
        <v/>
      </c>
      <c r="R1283" s="25" t="str">
        <f>IF(COUNTIF($Q$11:$Q1283, $Q1283)&gt;1, "", $Q1283)</f>
        <v/>
      </c>
      <c r="S1283" s="58" t="str">
        <f t="shared" si="213"/>
        <v/>
      </c>
      <c r="T1283" s="61" t="str">
        <f t="shared" si="214"/>
        <v/>
      </c>
      <c r="U1283" s="58" t="str">
        <f t="shared" si="215"/>
        <v/>
      </c>
      <c r="W1283" s="25" t="str">
        <f>IF(OR($P1283="", NOT($U1283="")), "", IF(COUNTIF($P$11:$P1283, $P1283)&gt;1, "", "X"))</f>
        <v/>
      </c>
      <c r="X1283" s="25" t="str">
        <f t="shared" si="216"/>
        <v/>
      </c>
      <c r="Z1283" s="25" t="str">
        <f t="shared" si="217"/>
        <v/>
      </c>
      <c r="AB1283" s="25" t="str">
        <f>IF($B1283="", "", IF(AND($B1283&gt;='Client Report'!$BA$3, $B1283&lt;='Client Report'!$BA$4), "X", ""))</f>
        <v/>
      </c>
      <c r="AC1283" s="25" t="str">
        <f>IF($O1283="", "", IF('Client Report'!$AG$3="", "X", IF(Expenses!$C1283='Client Report'!$AG$3, "X", "")))</f>
        <v/>
      </c>
      <c r="AD1283" s="66" t="str">
        <f t="shared" si="218"/>
        <v/>
      </c>
      <c r="AE1283" s="25" t="str">
        <f>IF($AD1283="", "", COUNTIF($AD$11:$AD$2510, "&lt;"&amp;$AD1283)+1+COUNTIF($AD$11:$AD1283, $AD1283)-1)</f>
        <v/>
      </c>
      <c r="AF1283" s="25" t="str">
        <f t="shared" si="219"/>
        <v/>
      </c>
    </row>
    <row r="1284" spans="1:32" x14ac:dyDescent="0.25">
      <c r="A1284" s="21"/>
      <c r="B1284" s="80"/>
      <c r="C1284" s="81"/>
      <c r="D1284" s="82"/>
      <c r="E1284" s="83"/>
      <c r="F1284" s="83"/>
      <c r="G1284" s="84"/>
      <c r="H1284" s="85"/>
      <c r="I1284" s="21"/>
      <c r="J1284" s="39" t="str">
        <f t="shared" si="209"/>
        <v/>
      </c>
      <c r="K1284" s="21"/>
      <c r="O1284" s="25" t="str">
        <f t="shared" si="210"/>
        <v/>
      </c>
      <c r="P1284" s="25" t="str">
        <f t="shared" si="211"/>
        <v/>
      </c>
      <c r="Q1284" s="25" t="str">
        <f t="shared" si="212"/>
        <v/>
      </c>
      <c r="R1284" s="25" t="str">
        <f>IF(COUNTIF($Q$11:$Q1284, $Q1284)&gt;1, "", $Q1284)</f>
        <v/>
      </c>
      <c r="S1284" s="58" t="str">
        <f t="shared" si="213"/>
        <v/>
      </c>
      <c r="T1284" s="61" t="str">
        <f t="shared" si="214"/>
        <v/>
      </c>
      <c r="U1284" s="58" t="str">
        <f t="shared" si="215"/>
        <v/>
      </c>
      <c r="W1284" s="25" t="str">
        <f>IF(OR($P1284="", NOT($U1284="")), "", IF(COUNTIF($P$11:$P1284, $P1284)&gt;1, "", "X"))</f>
        <v/>
      </c>
      <c r="X1284" s="25" t="str">
        <f t="shared" si="216"/>
        <v/>
      </c>
      <c r="Z1284" s="25" t="str">
        <f t="shared" si="217"/>
        <v/>
      </c>
      <c r="AB1284" s="25" t="str">
        <f>IF($B1284="", "", IF(AND($B1284&gt;='Client Report'!$BA$3, $B1284&lt;='Client Report'!$BA$4), "X", ""))</f>
        <v/>
      </c>
      <c r="AC1284" s="25" t="str">
        <f>IF($O1284="", "", IF('Client Report'!$AG$3="", "X", IF(Expenses!$C1284='Client Report'!$AG$3, "X", "")))</f>
        <v/>
      </c>
      <c r="AD1284" s="66" t="str">
        <f t="shared" si="218"/>
        <v/>
      </c>
      <c r="AE1284" s="25" t="str">
        <f>IF($AD1284="", "", COUNTIF($AD$11:$AD$2510, "&lt;"&amp;$AD1284)+1+COUNTIF($AD$11:$AD1284, $AD1284)-1)</f>
        <v/>
      </c>
      <c r="AF1284" s="25" t="str">
        <f t="shared" si="219"/>
        <v/>
      </c>
    </row>
    <row r="1285" spans="1:32" x14ac:dyDescent="0.25">
      <c r="A1285" s="21"/>
      <c r="B1285" s="80"/>
      <c r="C1285" s="81"/>
      <c r="D1285" s="82"/>
      <c r="E1285" s="83"/>
      <c r="F1285" s="83"/>
      <c r="G1285" s="84"/>
      <c r="H1285" s="85"/>
      <c r="I1285" s="21"/>
      <c r="J1285" s="39" t="str">
        <f t="shared" si="209"/>
        <v/>
      </c>
      <c r="K1285" s="21"/>
      <c r="O1285" s="25" t="str">
        <f t="shared" si="210"/>
        <v/>
      </c>
      <c r="P1285" s="25" t="str">
        <f t="shared" si="211"/>
        <v/>
      </c>
      <c r="Q1285" s="25" t="str">
        <f t="shared" si="212"/>
        <v/>
      </c>
      <c r="R1285" s="25" t="str">
        <f>IF(COUNTIF($Q$11:$Q1285, $Q1285)&gt;1, "", $Q1285)</f>
        <v/>
      </c>
      <c r="S1285" s="58" t="str">
        <f t="shared" si="213"/>
        <v/>
      </c>
      <c r="T1285" s="61" t="str">
        <f t="shared" si="214"/>
        <v/>
      </c>
      <c r="U1285" s="58" t="str">
        <f t="shared" si="215"/>
        <v/>
      </c>
      <c r="W1285" s="25" t="str">
        <f>IF(OR($P1285="", NOT($U1285="")), "", IF(COUNTIF($P$11:$P1285, $P1285)&gt;1, "", "X"))</f>
        <v/>
      </c>
      <c r="X1285" s="25" t="str">
        <f t="shared" si="216"/>
        <v/>
      </c>
      <c r="Z1285" s="25" t="str">
        <f t="shared" si="217"/>
        <v/>
      </c>
      <c r="AB1285" s="25" t="str">
        <f>IF($B1285="", "", IF(AND($B1285&gt;='Client Report'!$BA$3, $B1285&lt;='Client Report'!$BA$4), "X", ""))</f>
        <v/>
      </c>
      <c r="AC1285" s="25" t="str">
        <f>IF($O1285="", "", IF('Client Report'!$AG$3="", "X", IF(Expenses!$C1285='Client Report'!$AG$3, "X", "")))</f>
        <v/>
      </c>
      <c r="AD1285" s="66" t="str">
        <f t="shared" si="218"/>
        <v/>
      </c>
      <c r="AE1285" s="25" t="str">
        <f>IF($AD1285="", "", COUNTIF($AD$11:$AD$2510, "&lt;"&amp;$AD1285)+1+COUNTIF($AD$11:$AD1285, $AD1285)-1)</f>
        <v/>
      </c>
      <c r="AF1285" s="25" t="str">
        <f t="shared" si="219"/>
        <v/>
      </c>
    </row>
    <row r="1286" spans="1:32" x14ac:dyDescent="0.25">
      <c r="A1286" s="21"/>
      <c r="B1286" s="80"/>
      <c r="C1286" s="81"/>
      <c r="D1286" s="82"/>
      <c r="E1286" s="83"/>
      <c r="F1286" s="83"/>
      <c r="G1286" s="84"/>
      <c r="H1286" s="85"/>
      <c r="I1286" s="21"/>
      <c r="J1286" s="39" t="str">
        <f t="shared" si="209"/>
        <v/>
      </c>
      <c r="K1286" s="21"/>
      <c r="O1286" s="25" t="str">
        <f t="shared" si="210"/>
        <v/>
      </c>
      <c r="P1286" s="25" t="str">
        <f t="shared" si="211"/>
        <v/>
      </c>
      <c r="Q1286" s="25" t="str">
        <f t="shared" si="212"/>
        <v/>
      </c>
      <c r="R1286" s="25" t="str">
        <f>IF(COUNTIF($Q$11:$Q1286, $Q1286)&gt;1, "", $Q1286)</f>
        <v/>
      </c>
      <c r="S1286" s="58" t="str">
        <f t="shared" si="213"/>
        <v/>
      </c>
      <c r="T1286" s="61" t="str">
        <f t="shared" si="214"/>
        <v/>
      </c>
      <c r="U1286" s="58" t="str">
        <f t="shared" si="215"/>
        <v/>
      </c>
      <c r="W1286" s="25" t="str">
        <f>IF(OR($P1286="", NOT($U1286="")), "", IF(COUNTIF($P$11:$P1286, $P1286)&gt;1, "", "X"))</f>
        <v/>
      </c>
      <c r="X1286" s="25" t="str">
        <f t="shared" si="216"/>
        <v/>
      </c>
      <c r="Z1286" s="25" t="str">
        <f t="shared" si="217"/>
        <v/>
      </c>
      <c r="AB1286" s="25" t="str">
        <f>IF($B1286="", "", IF(AND($B1286&gt;='Client Report'!$BA$3, $B1286&lt;='Client Report'!$BA$4), "X", ""))</f>
        <v/>
      </c>
      <c r="AC1286" s="25" t="str">
        <f>IF($O1286="", "", IF('Client Report'!$AG$3="", "X", IF(Expenses!$C1286='Client Report'!$AG$3, "X", "")))</f>
        <v/>
      </c>
      <c r="AD1286" s="66" t="str">
        <f t="shared" si="218"/>
        <v/>
      </c>
      <c r="AE1286" s="25" t="str">
        <f>IF($AD1286="", "", COUNTIF($AD$11:$AD$2510, "&lt;"&amp;$AD1286)+1+COUNTIF($AD$11:$AD1286, $AD1286)-1)</f>
        <v/>
      </c>
      <c r="AF1286" s="25" t="str">
        <f t="shared" si="219"/>
        <v/>
      </c>
    </row>
    <row r="1287" spans="1:32" x14ac:dyDescent="0.25">
      <c r="A1287" s="21"/>
      <c r="B1287" s="80"/>
      <c r="C1287" s="81"/>
      <c r="D1287" s="82"/>
      <c r="E1287" s="83"/>
      <c r="F1287" s="83"/>
      <c r="G1287" s="84"/>
      <c r="H1287" s="85"/>
      <c r="I1287" s="21"/>
      <c r="J1287" s="39" t="str">
        <f t="shared" si="209"/>
        <v/>
      </c>
      <c r="K1287" s="21"/>
      <c r="O1287" s="25" t="str">
        <f t="shared" si="210"/>
        <v/>
      </c>
      <c r="P1287" s="25" t="str">
        <f t="shared" si="211"/>
        <v/>
      </c>
      <c r="Q1287" s="25" t="str">
        <f t="shared" si="212"/>
        <v/>
      </c>
      <c r="R1287" s="25" t="str">
        <f>IF(COUNTIF($Q$11:$Q1287, $Q1287)&gt;1, "", $Q1287)</f>
        <v/>
      </c>
      <c r="S1287" s="58" t="str">
        <f t="shared" si="213"/>
        <v/>
      </c>
      <c r="T1287" s="61" t="str">
        <f t="shared" si="214"/>
        <v/>
      </c>
      <c r="U1287" s="58" t="str">
        <f t="shared" si="215"/>
        <v/>
      </c>
      <c r="W1287" s="25" t="str">
        <f>IF(OR($P1287="", NOT($U1287="")), "", IF(COUNTIF($P$11:$P1287, $P1287)&gt;1, "", "X"))</f>
        <v/>
      </c>
      <c r="X1287" s="25" t="str">
        <f t="shared" si="216"/>
        <v/>
      </c>
      <c r="Z1287" s="25" t="str">
        <f t="shared" si="217"/>
        <v/>
      </c>
      <c r="AB1287" s="25" t="str">
        <f>IF($B1287="", "", IF(AND($B1287&gt;='Client Report'!$BA$3, $B1287&lt;='Client Report'!$BA$4), "X", ""))</f>
        <v/>
      </c>
      <c r="AC1287" s="25" t="str">
        <f>IF($O1287="", "", IF('Client Report'!$AG$3="", "X", IF(Expenses!$C1287='Client Report'!$AG$3, "X", "")))</f>
        <v/>
      </c>
      <c r="AD1287" s="66" t="str">
        <f t="shared" si="218"/>
        <v/>
      </c>
      <c r="AE1287" s="25" t="str">
        <f>IF($AD1287="", "", COUNTIF($AD$11:$AD$2510, "&lt;"&amp;$AD1287)+1+COUNTIF($AD$11:$AD1287, $AD1287)-1)</f>
        <v/>
      </c>
      <c r="AF1287" s="25" t="str">
        <f t="shared" si="219"/>
        <v/>
      </c>
    </row>
    <row r="1288" spans="1:32" x14ac:dyDescent="0.25">
      <c r="A1288" s="21"/>
      <c r="B1288" s="80"/>
      <c r="C1288" s="81"/>
      <c r="D1288" s="82"/>
      <c r="E1288" s="83"/>
      <c r="F1288" s="83"/>
      <c r="G1288" s="84"/>
      <c r="H1288" s="85"/>
      <c r="I1288" s="21"/>
      <c r="J1288" s="39" t="str">
        <f t="shared" si="209"/>
        <v/>
      </c>
      <c r="K1288" s="21"/>
      <c r="O1288" s="25" t="str">
        <f t="shared" si="210"/>
        <v/>
      </c>
      <c r="P1288" s="25" t="str">
        <f t="shared" si="211"/>
        <v/>
      </c>
      <c r="Q1288" s="25" t="str">
        <f t="shared" si="212"/>
        <v/>
      </c>
      <c r="R1288" s="25" t="str">
        <f>IF(COUNTIF($Q$11:$Q1288, $Q1288)&gt;1, "", $Q1288)</f>
        <v/>
      </c>
      <c r="S1288" s="58" t="str">
        <f t="shared" si="213"/>
        <v/>
      </c>
      <c r="T1288" s="61" t="str">
        <f t="shared" si="214"/>
        <v/>
      </c>
      <c r="U1288" s="58" t="str">
        <f t="shared" si="215"/>
        <v/>
      </c>
      <c r="W1288" s="25" t="str">
        <f>IF(OR($P1288="", NOT($U1288="")), "", IF(COUNTIF($P$11:$P1288, $P1288)&gt;1, "", "X"))</f>
        <v/>
      </c>
      <c r="X1288" s="25" t="str">
        <f t="shared" si="216"/>
        <v/>
      </c>
      <c r="Z1288" s="25" t="str">
        <f t="shared" si="217"/>
        <v/>
      </c>
      <c r="AB1288" s="25" t="str">
        <f>IF($B1288="", "", IF(AND($B1288&gt;='Client Report'!$BA$3, $B1288&lt;='Client Report'!$BA$4), "X", ""))</f>
        <v/>
      </c>
      <c r="AC1288" s="25" t="str">
        <f>IF($O1288="", "", IF('Client Report'!$AG$3="", "X", IF(Expenses!$C1288='Client Report'!$AG$3, "X", "")))</f>
        <v/>
      </c>
      <c r="AD1288" s="66" t="str">
        <f t="shared" si="218"/>
        <v/>
      </c>
      <c r="AE1288" s="25" t="str">
        <f>IF($AD1288="", "", COUNTIF($AD$11:$AD$2510, "&lt;"&amp;$AD1288)+1+COUNTIF($AD$11:$AD1288, $AD1288)-1)</f>
        <v/>
      </c>
      <c r="AF1288" s="25" t="str">
        <f t="shared" si="219"/>
        <v/>
      </c>
    </row>
    <row r="1289" spans="1:32" x14ac:dyDescent="0.25">
      <c r="A1289" s="21"/>
      <c r="B1289" s="80"/>
      <c r="C1289" s="81"/>
      <c r="D1289" s="82"/>
      <c r="E1289" s="83"/>
      <c r="F1289" s="83"/>
      <c r="G1289" s="84"/>
      <c r="H1289" s="85"/>
      <c r="I1289" s="21"/>
      <c r="J1289" s="39" t="str">
        <f t="shared" si="209"/>
        <v/>
      </c>
      <c r="K1289" s="21"/>
      <c r="O1289" s="25" t="str">
        <f t="shared" si="210"/>
        <v/>
      </c>
      <c r="P1289" s="25" t="str">
        <f t="shared" si="211"/>
        <v/>
      </c>
      <c r="Q1289" s="25" t="str">
        <f t="shared" si="212"/>
        <v/>
      </c>
      <c r="R1289" s="25" t="str">
        <f>IF(COUNTIF($Q$11:$Q1289, $Q1289)&gt;1, "", $Q1289)</f>
        <v/>
      </c>
      <c r="S1289" s="58" t="str">
        <f t="shared" si="213"/>
        <v/>
      </c>
      <c r="T1289" s="61" t="str">
        <f t="shared" si="214"/>
        <v/>
      </c>
      <c r="U1289" s="58" t="str">
        <f t="shared" si="215"/>
        <v/>
      </c>
      <c r="W1289" s="25" t="str">
        <f>IF(OR($P1289="", NOT($U1289="")), "", IF(COUNTIF($P$11:$P1289, $P1289)&gt;1, "", "X"))</f>
        <v/>
      </c>
      <c r="X1289" s="25" t="str">
        <f t="shared" si="216"/>
        <v/>
      </c>
      <c r="Z1289" s="25" t="str">
        <f t="shared" si="217"/>
        <v/>
      </c>
      <c r="AB1289" s="25" t="str">
        <f>IF($B1289="", "", IF(AND($B1289&gt;='Client Report'!$BA$3, $B1289&lt;='Client Report'!$BA$4), "X", ""))</f>
        <v/>
      </c>
      <c r="AC1289" s="25" t="str">
        <f>IF($O1289="", "", IF('Client Report'!$AG$3="", "X", IF(Expenses!$C1289='Client Report'!$AG$3, "X", "")))</f>
        <v/>
      </c>
      <c r="AD1289" s="66" t="str">
        <f t="shared" si="218"/>
        <v/>
      </c>
      <c r="AE1289" s="25" t="str">
        <f>IF($AD1289="", "", COUNTIF($AD$11:$AD$2510, "&lt;"&amp;$AD1289)+1+COUNTIF($AD$11:$AD1289, $AD1289)-1)</f>
        <v/>
      </c>
      <c r="AF1289" s="25" t="str">
        <f t="shared" si="219"/>
        <v/>
      </c>
    </row>
    <row r="1290" spans="1:32" x14ac:dyDescent="0.25">
      <c r="A1290" s="21"/>
      <c r="B1290" s="80"/>
      <c r="C1290" s="81"/>
      <c r="D1290" s="82"/>
      <c r="E1290" s="83"/>
      <c r="F1290" s="83"/>
      <c r="G1290" s="84"/>
      <c r="H1290" s="85"/>
      <c r="I1290" s="21"/>
      <c r="J1290" s="39" t="str">
        <f t="shared" si="209"/>
        <v/>
      </c>
      <c r="K1290" s="21"/>
      <c r="O1290" s="25" t="str">
        <f t="shared" si="210"/>
        <v/>
      </c>
      <c r="P1290" s="25" t="str">
        <f t="shared" si="211"/>
        <v/>
      </c>
      <c r="Q1290" s="25" t="str">
        <f t="shared" si="212"/>
        <v/>
      </c>
      <c r="R1290" s="25" t="str">
        <f>IF(COUNTIF($Q$11:$Q1290, $Q1290)&gt;1, "", $Q1290)</f>
        <v/>
      </c>
      <c r="S1290" s="58" t="str">
        <f t="shared" si="213"/>
        <v/>
      </c>
      <c r="T1290" s="61" t="str">
        <f t="shared" si="214"/>
        <v/>
      </c>
      <c r="U1290" s="58" t="str">
        <f t="shared" si="215"/>
        <v/>
      </c>
      <c r="W1290" s="25" t="str">
        <f>IF(OR($P1290="", NOT($U1290="")), "", IF(COUNTIF($P$11:$P1290, $P1290)&gt;1, "", "X"))</f>
        <v/>
      </c>
      <c r="X1290" s="25" t="str">
        <f t="shared" si="216"/>
        <v/>
      </c>
      <c r="Z1290" s="25" t="str">
        <f t="shared" si="217"/>
        <v/>
      </c>
      <c r="AB1290" s="25" t="str">
        <f>IF($B1290="", "", IF(AND($B1290&gt;='Client Report'!$BA$3, $B1290&lt;='Client Report'!$BA$4), "X", ""))</f>
        <v/>
      </c>
      <c r="AC1290" s="25" t="str">
        <f>IF($O1290="", "", IF('Client Report'!$AG$3="", "X", IF(Expenses!$C1290='Client Report'!$AG$3, "X", "")))</f>
        <v/>
      </c>
      <c r="AD1290" s="66" t="str">
        <f t="shared" si="218"/>
        <v/>
      </c>
      <c r="AE1290" s="25" t="str">
        <f>IF($AD1290="", "", COUNTIF($AD$11:$AD$2510, "&lt;"&amp;$AD1290)+1+COUNTIF($AD$11:$AD1290, $AD1290)-1)</f>
        <v/>
      </c>
      <c r="AF1290" s="25" t="str">
        <f t="shared" si="219"/>
        <v/>
      </c>
    </row>
    <row r="1291" spans="1:32" x14ac:dyDescent="0.25">
      <c r="A1291" s="21"/>
      <c r="B1291" s="80"/>
      <c r="C1291" s="81"/>
      <c r="D1291" s="82"/>
      <c r="E1291" s="83"/>
      <c r="F1291" s="83"/>
      <c r="G1291" s="84"/>
      <c r="H1291" s="85"/>
      <c r="I1291" s="21"/>
      <c r="J1291" s="39" t="str">
        <f t="shared" si="209"/>
        <v/>
      </c>
      <c r="K1291" s="21"/>
      <c r="O1291" s="25" t="str">
        <f t="shared" si="210"/>
        <v/>
      </c>
      <c r="P1291" s="25" t="str">
        <f t="shared" si="211"/>
        <v/>
      </c>
      <c r="Q1291" s="25" t="str">
        <f t="shared" si="212"/>
        <v/>
      </c>
      <c r="R1291" s="25" t="str">
        <f>IF(COUNTIF($Q$11:$Q1291, $Q1291)&gt;1, "", $Q1291)</f>
        <v/>
      </c>
      <c r="S1291" s="58" t="str">
        <f t="shared" si="213"/>
        <v/>
      </c>
      <c r="T1291" s="61" t="str">
        <f t="shared" si="214"/>
        <v/>
      </c>
      <c r="U1291" s="58" t="str">
        <f t="shared" si="215"/>
        <v/>
      </c>
      <c r="W1291" s="25" t="str">
        <f>IF(OR($P1291="", NOT($U1291="")), "", IF(COUNTIF($P$11:$P1291, $P1291)&gt;1, "", "X"))</f>
        <v/>
      </c>
      <c r="X1291" s="25" t="str">
        <f t="shared" si="216"/>
        <v/>
      </c>
      <c r="Z1291" s="25" t="str">
        <f t="shared" si="217"/>
        <v/>
      </c>
      <c r="AB1291" s="25" t="str">
        <f>IF($B1291="", "", IF(AND($B1291&gt;='Client Report'!$BA$3, $B1291&lt;='Client Report'!$BA$4), "X", ""))</f>
        <v/>
      </c>
      <c r="AC1291" s="25" t="str">
        <f>IF($O1291="", "", IF('Client Report'!$AG$3="", "X", IF(Expenses!$C1291='Client Report'!$AG$3, "X", "")))</f>
        <v/>
      </c>
      <c r="AD1291" s="66" t="str">
        <f t="shared" si="218"/>
        <v/>
      </c>
      <c r="AE1291" s="25" t="str">
        <f>IF($AD1291="", "", COUNTIF($AD$11:$AD$2510, "&lt;"&amp;$AD1291)+1+COUNTIF($AD$11:$AD1291, $AD1291)-1)</f>
        <v/>
      </c>
      <c r="AF1291" s="25" t="str">
        <f t="shared" si="219"/>
        <v/>
      </c>
    </row>
    <row r="1292" spans="1:32" x14ac:dyDescent="0.25">
      <c r="A1292" s="21"/>
      <c r="B1292" s="80"/>
      <c r="C1292" s="81"/>
      <c r="D1292" s="82"/>
      <c r="E1292" s="83"/>
      <c r="F1292" s="83"/>
      <c r="G1292" s="84"/>
      <c r="H1292" s="85"/>
      <c r="I1292" s="21"/>
      <c r="J1292" s="39" t="str">
        <f t="shared" ref="J1292:J1355" si="220">IFERROR(IF($G1292="", "", IF($F1292="", $G1292, ROUND($G1292*$U1292, 2))), "")</f>
        <v/>
      </c>
      <c r="K1292" s="21"/>
      <c r="O1292" s="25" t="str">
        <f t="shared" ref="O1292:O1355" si="221">IF(COUNTIF($B1292:$H1292, "")&lt;7, "X", "")</f>
        <v/>
      </c>
      <c r="P1292" s="25" t="str">
        <f t="shared" ref="P1292:P1355" si="222">IF(AND(NOT($B1292=""), NOT($F1292="")), _xlfn.CONCAT($B1292, " - ", $F1292), "")</f>
        <v/>
      </c>
      <c r="Q1292" s="25" t="str">
        <f t="shared" ref="Q1292:Q1355" si="223">IF(AND(NOT($B1292=""), NOT($F1292=""), NOT($H1292="")), _xlfn.CONCAT($B1292, " - ", $F1292), "")</f>
        <v/>
      </c>
      <c r="R1292" s="25" t="str">
        <f>IF(COUNTIF($Q$11:$Q1292, $Q1292)&gt;1, "", $Q1292)</f>
        <v/>
      </c>
      <c r="S1292" s="58" t="str">
        <f t="shared" ref="S1292:S1355" si="224">IF($R1292="", "", $H1292)</f>
        <v/>
      </c>
      <c r="T1292" s="61" t="str">
        <f t="shared" ref="T1292:T1355" si="225">IF(P1292="", "", IFERROR(INDEX($S$11:$S$2510, MATCH($P1292, $R$11:$R$2510, 0)), ""))</f>
        <v/>
      </c>
      <c r="U1292" s="58" t="str">
        <f t="shared" ref="U1292:U1355" si="226">IF($P1292="", "", IF($H1292="", $T1292, $H1292))</f>
        <v/>
      </c>
      <c r="W1292" s="25" t="str">
        <f>IF(OR($P1292="", NOT($U1292="")), "", IF(COUNTIF($P$11:$P1292, $P1292)&gt;1, "", "X"))</f>
        <v/>
      </c>
      <c r="X1292" s="25" t="str">
        <f t="shared" ref="X1292:X1355" si="227">IF(T1292=U1292, "", "X")</f>
        <v/>
      </c>
      <c r="Z1292" s="25" t="str">
        <f t="shared" ref="Z1292:Z1355" si="228">IF(OR($B1292="", $C1292=""), "", _xlfn.CONCAT($C1292, " - ", TEXT($B1292, "mmm yyyy")))</f>
        <v/>
      </c>
      <c r="AB1292" s="25" t="str">
        <f>IF($B1292="", "", IF(AND($B1292&gt;='Client Report'!$BA$3, $B1292&lt;='Client Report'!$BA$4), "X", ""))</f>
        <v/>
      </c>
      <c r="AC1292" s="25" t="str">
        <f>IF($O1292="", "", IF('Client Report'!$AG$3="", "X", IF(Expenses!$C1292='Client Report'!$AG$3, "X", "")))</f>
        <v/>
      </c>
      <c r="AD1292" s="66" t="str">
        <f t="shared" ref="AD1292:AD1355" si="229">IF(OR($AB1292="", $AC1292=""), "", $B1292)</f>
        <v/>
      </c>
      <c r="AE1292" s="25" t="str">
        <f>IF($AD1292="", "", COUNTIF($AD$11:$AD$2510, "&lt;"&amp;$AD1292)+1+COUNTIF($AD$11:$AD1292, $AD1292)-1)</f>
        <v/>
      </c>
      <c r="AF1292" s="25" t="str">
        <f t="shared" ref="AF1292:AF1355" si="230">IF($AE1292="", "", "X")</f>
        <v/>
      </c>
    </row>
    <row r="1293" spans="1:32" x14ac:dyDescent="0.25">
      <c r="A1293" s="21"/>
      <c r="B1293" s="80"/>
      <c r="C1293" s="81"/>
      <c r="D1293" s="82"/>
      <c r="E1293" s="83"/>
      <c r="F1293" s="83"/>
      <c r="G1293" s="84"/>
      <c r="H1293" s="85"/>
      <c r="I1293" s="21"/>
      <c r="J1293" s="39" t="str">
        <f t="shared" si="220"/>
        <v/>
      </c>
      <c r="K1293" s="21"/>
      <c r="O1293" s="25" t="str">
        <f t="shared" si="221"/>
        <v/>
      </c>
      <c r="P1293" s="25" t="str">
        <f t="shared" si="222"/>
        <v/>
      </c>
      <c r="Q1293" s="25" t="str">
        <f t="shared" si="223"/>
        <v/>
      </c>
      <c r="R1293" s="25" t="str">
        <f>IF(COUNTIF($Q$11:$Q1293, $Q1293)&gt;1, "", $Q1293)</f>
        <v/>
      </c>
      <c r="S1293" s="58" t="str">
        <f t="shared" si="224"/>
        <v/>
      </c>
      <c r="T1293" s="61" t="str">
        <f t="shared" si="225"/>
        <v/>
      </c>
      <c r="U1293" s="58" t="str">
        <f t="shared" si="226"/>
        <v/>
      </c>
      <c r="W1293" s="25" t="str">
        <f>IF(OR($P1293="", NOT($U1293="")), "", IF(COUNTIF($P$11:$P1293, $P1293)&gt;1, "", "X"))</f>
        <v/>
      </c>
      <c r="X1293" s="25" t="str">
        <f t="shared" si="227"/>
        <v/>
      </c>
      <c r="Z1293" s="25" t="str">
        <f t="shared" si="228"/>
        <v/>
      </c>
      <c r="AB1293" s="25" t="str">
        <f>IF($B1293="", "", IF(AND($B1293&gt;='Client Report'!$BA$3, $B1293&lt;='Client Report'!$BA$4), "X", ""))</f>
        <v/>
      </c>
      <c r="AC1293" s="25" t="str">
        <f>IF($O1293="", "", IF('Client Report'!$AG$3="", "X", IF(Expenses!$C1293='Client Report'!$AG$3, "X", "")))</f>
        <v/>
      </c>
      <c r="AD1293" s="66" t="str">
        <f t="shared" si="229"/>
        <v/>
      </c>
      <c r="AE1293" s="25" t="str">
        <f>IF($AD1293="", "", COUNTIF($AD$11:$AD$2510, "&lt;"&amp;$AD1293)+1+COUNTIF($AD$11:$AD1293, $AD1293)-1)</f>
        <v/>
      </c>
      <c r="AF1293" s="25" t="str">
        <f t="shared" si="230"/>
        <v/>
      </c>
    </row>
    <row r="1294" spans="1:32" x14ac:dyDescent="0.25">
      <c r="A1294" s="21"/>
      <c r="B1294" s="80"/>
      <c r="C1294" s="81"/>
      <c r="D1294" s="82"/>
      <c r="E1294" s="83"/>
      <c r="F1294" s="83"/>
      <c r="G1294" s="84"/>
      <c r="H1294" s="85"/>
      <c r="I1294" s="21"/>
      <c r="J1294" s="39" t="str">
        <f t="shared" si="220"/>
        <v/>
      </c>
      <c r="K1294" s="21"/>
      <c r="O1294" s="25" t="str">
        <f t="shared" si="221"/>
        <v/>
      </c>
      <c r="P1294" s="25" t="str">
        <f t="shared" si="222"/>
        <v/>
      </c>
      <c r="Q1294" s="25" t="str">
        <f t="shared" si="223"/>
        <v/>
      </c>
      <c r="R1294" s="25" t="str">
        <f>IF(COUNTIF($Q$11:$Q1294, $Q1294)&gt;1, "", $Q1294)</f>
        <v/>
      </c>
      <c r="S1294" s="58" t="str">
        <f t="shared" si="224"/>
        <v/>
      </c>
      <c r="T1294" s="61" t="str">
        <f t="shared" si="225"/>
        <v/>
      </c>
      <c r="U1294" s="58" t="str">
        <f t="shared" si="226"/>
        <v/>
      </c>
      <c r="W1294" s="25" t="str">
        <f>IF(OR($P1294="", NOT($U1294="")), "", IF(COUNTIF($P$11:$P1294, $P1294)&gt;1, "", "X"))</f>
        <v/>
      </c>
      <c r="X1294" s="25" t="str">
        <f t="shared" si="227"/>
        <v/>
      </c>
      <c r="Z1294" s="25" t="str">
        <f t="shared" si="228"/>
        <v/>
      </c>
      <c r="AB1294" s="25" t="str">
        <f>IF($B1294="", "", IF(AND($B1294&gt;='Client Report'!$BA$3, $B1294&lt;='Client Report'!$BA$4), "X", ""))</f>
        <v/>
      </c>
      <c r="AC1294" s="25" t="str">
        <f>IF($O1294="", "", IF('Client Report'!$AG$3="", "X", IF(Expenses!$C1294='Client Report'!$AG$3, "X", "")))</f>
        <v/>
      </c>
      <c r="AD1294" s="66" t="str">
        <f t="shared" si="229"/>
        <v/>
      </c>
      <c r="AE1294" s="25" t="str">
        <f>IF($AD1294="", "", COUNTIF($AD$11:$AD$2510, "&lt;"&amp;$AD1294)+1+COUNTIF($AD$11:$AD1294, $AD1294)-1)</f>
        <v/>
      </c>
      <c r="AF1294" s="25" t="str">
        <f t="shared" si="230"/>
        <v/>
      </c>
    </row>
    <row r="1295" spans="1:32" x14ac:dyDescent="0.25">
      <c r="A1295" s="21"/>
      <c r="B1295" s="80"/>
      <c r="C1295" s="81"/>
      <c r="D1295" s="82"/>
      <c r="E1295" s="83"/>
      <c r="F1295" s="83"/>
      <c r="G1295" s="84"/>
      <c r="H1295" s="85"/>
      <c r="I1295" s="21"/>
      <c r="J1295" s="39" t="str">
        <f t="shared" si="220"/>
        <v/>
      </c>
      <c r="K1295" s="21"/>
      <c r="O1295" s="25" t="str">
        <f t="shared" si="221"/>
        <v/>
      </c>
      <c r="P1295" s="25" t="str">
        <f t="shared" si="222"/>
        <v/>
      </c>
      <c r="Q1295" s="25" t="str">
        <f t="shared" si="223"/>
        <v/>
      </c>
      <c r="R1295" s="25" t="str">
        <f>IF(COUNTIF($Q$11:$Q1295, $Q1295)&gt;1, "", $Q1295)</f>
        <v/>
      </c>
      <c r="S1295" s="58" t="str">
        <f t="shared" si="224"/>
        <v/>
      </c>
      <c r="T1295" s="61" t="str">
        <f t="shared" si="225"/>
        <v/>
      </c>
      <c r="U1295" s="58" t="str">
        <f t="shared" si="226"/>
        <v/>
      </c>
      <c r="W1295" s="25" t="str">
        <f>IF(OR($P1295="", NOT($U1295="")), "", IF(COUNTIF($P$11:$P1295, $P1295)&gt;1, "", "X"))</f>
        <v/>
      </c>
      <c r="X1295" s="25" t="str">
        <f t="shared" si="227"/>
        <v/>
      </c>
      <c r="Z1295" s="25" t="str">
        <f t="shared" si="228"/>
        <v/>
      </c>
      <c r="AB1295" s="25" t="str">
        <f>IF($B1295="", "", IF(AND($B1295&gt;='Client Report'!$BA$3, $B1295&lt;='Client Report'!$BA$4), "X", ""))</f>
        <v/>
      </c>
      <c r="AC1295" s="25" t="str">
        <f>IF($O1295="", "", IF('Client Report'!$AG$3="", "X", IF(Expenses!$C1295='Client Report'!$AG$3, "X", "")))</f>
        <v/>
      </c>
      <c r="AD1295" s="66" t="str">
        <f t="shared" si="229"/>
        <v/>
      </c>
      <c r="AE1295" s="25" t="str">
        <f>IF($AD1295="", "", COUNTIF($AD$11:$AD$2510, "&lt;"&amp;$AD1295)+1+COUNTIF($AD$11:$AD1295, $AD1295)-1)</f>
        <v/>
      </c>
      <c r="AF1295" s="25" t="str">
        <f t="shared" si="230"/>
        <v/>
      </c>
    </row>
    <row r="1296" spans="1:32" x14ac:dyDescent="0.25">
      <c r="A1296" s="21"/>
      <c r="B1296" s="80"/>
      <c r="C1296" s="81"/>
      <c r="D1296" s="82"/>
      <c r="E1296" s="83"/>
      <c r="F1296" s="83"/>
      <c r="G1296" s="84"/>
      <c r="H1296" s="85"/>
      <c r="I1296" s="21"/>
      <c r="J1296" s="39" t="str">
        <f t="shared" si="220"/>
        <v/>
      </c>
      <c r="K1296" s="21"/>
      <c r="O1296" s="25" t="str">
        <f t="shared" si="221"/>
        <v/>
      </c>
      <c r="P1296" s="25" t="str">
        <f t="shared" si="222"/>
        <v/>
      </c>
      <c r="Q1296" s="25" t="str">
        <f t="shared" si="223"/>
        <v/>
      </c>
      <c r="R1296" s="25" t="str">
        <f>IF(COUNTIF($Q$11:$Q1296, $Q1296)&gt;1, "", $Q1296)</f>
        <v/>
      </c>
      <c r="S1296" s="58" t="str">
        <f t="shared" si="224"/>
        <v/>
      </c>
      <c r="T1296" s="61" t="str">
        <f t="shared" si="225"/>
        <v/>
      </c>
      <c r="U1296" s="58" t="str">
        <f t="shared" si="226"/>
        <v/>
      </c>
      <c r="W1296" s="25" t="str">
        <f>IF(OR($P1296="", NOT($U1296="")), "", IF(COUNTIF($P$11:$P1296, $P1296)&gt;1, "", "X"))</f>
        <v/>
      </c>
      <c r="X1296" s="25" t="str">
        <f t="shared" si="227"/>
        <v/>
      </c>
      <c r="Z1296" s="25" t="str">
        <f t="shared" si="228"/>
        <v/>
      </c>
      <c r="AB1296" s="25" t="str">
        <f>IF($B1296="", "", IF(AND($B1296&gt;='Client Report'!$BA$3, $B1296&lt;='Client Report'!$BA$4), "X", ""))</f>
        <v/>
      </c>
      <c r="AC1296" s="25" t="str">
        <f>IF($O1296="", "", IF('Client Report'!$AG$3="", "X", IF(Expenses!$C1296='Client Report'!$AG$3, "X", "")))</f>
        <v/>
      </c>
      <c r="AD1296" s="66" t="str">
        <f t="shared" si="229"/>
        <v/>
      </c>
      <c r="AE1296" s="25" t="str">
        <f>IF($AD1296="", "", COUNTIF($AD$11:$AD$2510, "&lt;"&amp;$AD1296)+1+COUNTIF($AD$11:$AD1296, $AD1296)-1)</f>
        <v/>
      </c>
      <c r="AF1296" s="25" t="str">
        <f t="shared" si="230"/>
        <v/>
      </c>
    </row>
    <row r="1297" spans="1:32" x14ac:dyDescent="0.25">
      <c r="A1297" s="21"/>
      <c r="B1297" s="80"/>
      <c r="C1297" s="81"/>
      <c r="D1297" s="82"/>
      <c r="E1297" s="83"/>
      <c r="F1297" s="83"/>
      <c r="G1297" s="84"/>
      <c r="H1297" s="85"/>
      <c r="I1297" s="21"/>
      <c r="J1297" s="39" t="str">
        <f t="shared" si="220"/>
        <v/>
      </c>
      <c r="K1297" s="21"/>
      <c r="O1297" s="25" t="str">
        <f t="shared" si="221"/>
        <v/>
      </c>
      <c r="P1297" s="25" t="str">
        <f t="shared" si="222"/>
        <v/>
      </c>
      <c r="Q1297" s="25" t="str">
        <f t="shared" si="223"/>
        <v/>
      </c>
      <c r="R1297" s="25" t="str">
        <f>IF(COUNTIF($Q$11:$Q1297, $Q1297)&gt;1, "", $Q1297)</f>
        <v/>
      </c>
      <c r="S1297" s="58" t="str">
        <f t="shared" si="224"/>
        <v/>
      </c>
      <c r="T1297" s="61" t="str">
        <f t="shared" si="225"/>
        <v/>
      </c>
      <c r="U1297" s="58" t="str">
        <f t="shared" si="226"/>
        <v/>
      </c>
      <c r="W1297" s="25" t="str">
        <f>IF(OR($P1297="", NOT($U1297="")), "", IF(COUNTIF($P$11:$P1297, $P1297)&gt;1, "", "X"))</f>
        <v/>
      </c>
      <c r="X1297" s="25" t="str">
        <f t="shared" si="227"/>
        <v/>
      </c>
      <c r="Z1297" s="25" t="str">
        <f t="shared" si="228"/>
        <v/>
      </c>
      <c r="AB1297" s="25" t="str">
        <f>IF($B1297="", "", IF(AND($B1297&gt;='Client Report'!$BA$3, $B1297&lt;='Client Report'!$BA$4), "X", ""))</f>
        <v/>
      </c>
      <c r="AC1297" s="25" t="str">
        <f>IF($O1297="", "", IF('Client Report'!$AG$3="", "X", IF(Expenses!$C1297='Client Report'!$AG$3, "X", "")))</f>
        <v/>
      </c>
      <c r="AD1297" s="66" t="str">
        <f t="shared" si="229"/>
        <v/>
      </c>
      <c r="AE1297" s="25" t="str">
        <f>IF($AD1297="", "", COUNTIF($AD$11:$AD$2510, "&lt;"&amp;$AD1297)+1+COUNTIF($AD$11:$AD1297, $AD1297)-1)</f>
        <v/>
      </c>
      <c r="AF1297" s="25" t="str">
        <f t="shared" si="230"/>
        <v/>
      </c>
    </row>
    <row r="1298" spans="1:32" x14ac:dyDescent="0.25">
      <c r="A1298" s="21"/>
      <c r="B1298" s="80"/>
      <c r="C1298" s="81"/>
      <c r="D1298" s="82"/>
      <c r="E1298" s="83"/>
      <c r="F1298" s="83"/>
      <c r="G1298" s="84"/>
      <c r="H1298" s="85"/>
      <c r="I1298" s="21"/>
      <c r="J1298" s="39" t="str">
        <f t="shared" si="220"/>
        <v/>
      </c>
      <c r="K1298" s="21"/>
      <c r="O1298" s="25" t="str">
        <f t="shared" si="221"/>
        <v/>
      </c>
      <c r="P1298" s="25" t="str">
        <f t="shared" si="222"/>
        <v/>
      </c>
      <c r="Q1298" s="25" t="str">
        <f t="shared" si="223"/>
        <v/>
      </c>
      <c r="R1298" s="25" t="str">
        <f>IF(COUNTIF($Q$11:$Q1298, $Q1298)&gt;1, "", $Q1298)</f>
        <v/>
      </c>
      <c r="S1298" s="58" t="str">
        <f t="shared" si="224"/>
        <v/>
      </c>
      <c r="T1298" s="61" t="str">
        <f t="shared" si="225"/>
        <v/>
      </c>
      <c r="U1298" s="58" t="str">
        <f t="shared" si="226"/>
        <v/>
      </c>
      <c r="W1298" s="25" t="str">
        <f>IF(OR($P1298="", NOT($U1298="")), "", IF(COUNTIF($P$11:$P1298, $P1298)&gt;1, "", "X"))</f>
        <v/>
      </c>
      <c r="X1298" s="25" t="str">
        <f t="shared" si="227"/>
        <v/>
      </c>
      <c r="Z1298" s="25" t="str">
        <f t="shared" si="228"/>
        <v/>
      </c>
      <c r="AB1298" s="25" t="str">
        <f>IF($B1298="", "", IF(AND($B1298&gt;='Client Report'!$BA$3, $B1298&lt;='Client Report'!$BA$4), "X", ""))</f>
        <v/>
      </c>
      <c r="AC1298" s="25" t="str">
        <f>IF($O1298="", "", IF('Client Report'!$AG$3="", "X", IF(Expenses!$C1298='Client Report'!$AG$3, "X", "")))</f>
        <v/>
      </c>
      <c r="AD1298" s="66" t="str">
        <f t="shared" si="229"/>
        <v/>
      </c>
      <c r="AE1298" s="25" t="str">
        <f>IF($AD1298="", "", COUNTIF($AD$11:$AD$2510, "&lt;"&amp;$AD1298)+1+COUNTIF($AD$11:$AD1298, $AD1298)-1)</f>
        <v/>
      </c>
      <c r="AF1298" s="25" t="str">
        <f t="shared" si="230"/>
        <v/>
      </c>
    </row>
    <row r="1299" spans="1:32" x14ac:dyDescent="0.25">
      <c r="A1299" s="21"/>
      <c r="B1299" s="80"/>
      <c r="C1299" s="81"/>
      <c r="D1299" s="82"/>
      <c r="E1299" s="83"/>
      <c r="F1299" s="83"/>
      <c r="G1299" s="84"/>
      <c r="H1299" s="85"/>
      <c r="I1299" s="21"/>
      <c r="J1299" s="39" t="str">
        <f t="shared" si="220"/>
        <v/>
      </c>
      <c r="K1299" s="21"/>
      <c r="O1299" s="25" t="str">
        <f t="shared" si="221"/>
        <v/>
      </c>
      <c r="P1299" s="25" t="str">
        <f t="shared" si="222"/>
        <v/>
      </c>
      <c r="Q1299" s="25" t="str">
        <f t="shared" si="223"/>
        <v/>
      </c>
      <c r="R1299" s="25" t="str">
        <f>IF(COUNTIF($Q$11:$Q1299, $Q1299)&gt;1, "", $Q1299)</f>
        <v/>
      </c>
      <c r="S1299" s="58" t="str">
        <f t="shared" si="224"/>
        <v/>
      </c>
      <c r="T1299" s="61" t="str">
        <f t="shared" si="225"/>
        <v/>
      </c>
      <c r="U1299" s="58" t="str">
        <f t="shared" si="226"/>
        <v/>
      </c>
      <c r="W1299" s="25" t="str">
        <f>IF(OR($P1299="", NOT($U1299="")), "", IF(COUNTIF($P$11:$P1299, $P1299)&gt;1, "", "X"))</f>
        <v/>
      </c>
      <c r="X1299" s="25" t="str">
        <f t="shared" si="227"/>
        <v/>
      </c>
      <c r="Z1299" s="25" t="str">
        <f t="shared" si="228"/>
        <v/>
      </c>
      <c r="AB1299" s="25" t="str">
        <f>IF($B1299="", "", IF(AND($B1299&gt;='Client Report'!$BA$3, $B1299&lt;='Client Report'!$BA$4), "X", ""))</f>
        <v/>
      </c>
      <c r="AC1299" s="25" t="str">
        <f>IF($O1299="", "", IF('Client Report'!$AG$3="", "X", IF(Expenses!$C1299='Client Report'!$AG$3, "X", "")))</f>
        <v/>
      </c>
      <c r="AD1299" s="66" t="str">
        <f t="shared" si="229"/>
        <v/>
      </c>
      <c r="AE1299" s="25" t="str">
        <f>IF($AD1299="", "", COUNTIF($AD$11:$AD$2510, "&lt;"&amp;$AD1299)+1+COUNTIF($AD$11:$AD1299, $AD1299)-1)</f>
        <v/>
      </c>
      <c r="AF1299" s="25" t="str">
        <f t="shared" si="230"/>
        <v/>
      </c>
    </row>
    <row r="1300" spans="1:32" x14ac:dyDescent="0.25">
      <c r="A1300" s="21"/>
      <c r="B1300" s="80"/>
      <c r="C1300" s="81"/>
      <c r="D1300" s="82"/>
      <c r="E1300" s="83"/>
      <c r="F1300" s="83"/>
      <c r="G1300" s="84"/>
      <c r="H1300" s="85"/>
      <c r="I1300" s="21"/>
      <c r="J1300" s="39" t="str">
        <f t="shared" si="220"/>
        <v/>
      </c>
      <c r="K1300" s="21"/>
      <c r="O1300" s="25" t="str">
        <f t="shared" si="221"/>
        <v/>
      </c>
      <c r="P1300" s="25" t="str">
        <f t="shared" si="222"/>
        <v/>
      </c>
      <c r="Q1300" s="25" t="str">
        <f t="shared" si="223"/>
        <v/>
      </c>
      <c r="R1300" s="25" t="str">
        <f>IF(COUNTIF($Q$11:$Q1300, $Q1300)&gt;1, "", $Q1300)</f>
        <v/>
      </c>
      <c r="S1300" s="58" t="str">
        <f t="shared" si="224"/>
        <v/>
      </c>
      <c r="T1300" s="61" t="str">
        <f t="shared" si="225"/>
        <v/>
      </c>
      <c r="U1300" s="58" t="str">
        <f t="shared" si="226"/>
        <v/>
      </c>
      <c r="W1300" s="25" t="str">
        <f>IF(OR($P1300="", NOT($U1300="")), "", IF(COUNTIF($P$11:$P1300, $P1300)&gt;1, "", "X"))</f>
        <v/>
      </c>
      <c r="X1300" s="25" t="str">
        <f t="shared" si="227"/>
        <v/>
      </c>
      <c r="Z1300" s="25" t="str">
        <f t="shared" si="228"/>
        <v/>
      </c>
      <c r="AB1300" s="25" t="str">
        <f>IF($B1300="", "", IF(AND($B1300&gt;='Client Report'!$BA$3, $B1300&lt;='Client Report'!$BA$4), "X", ""))</f>
        <v/>
      </c>
      <c r="AC1300" s="25" t="str">
        <f>IF($O1300="", "", IF('Client Report'!$AG$3="", "X", IF(Expenses!$C1300='Client Report'!$AG$3, "X", "")))</f>
        <v/>
      </c>
      <c r="AD1300" s="66" t="str">
        <f t="shared" si="229"/>
        <v/>
      </c>
      <c r="AE1300" s="25" t="str">
        <f>IF($AD1300="", "", COUNTIF($AD$11:$AD$2510, "&lt;"&amp;$AD1300)+1+COUNTIF($AD$11:$AD1300, $AD1300)-1)</f>
        <v/>
      </c>
      <c r="AF1300" s="25" t="str">
        <f t="shared" si="230"/>
        <v/>
      </c>
    </row>
    <row r="1301" spans="1:32" x14ac:dyDescent="0.25">
      <c r="A1301" s="21"/>
      <c r="B1301" s="80"/>
      <c r="C1301" s="81"/>
      <c r="D1301" s="82"/>
      <c r="E1301" s="83"/>
      <c r="F1301" s="83"/>
      <c r="G1301" s="84"/>
      <c r="H1301" s="85"/>
      <c r="I1301" s="21"/>
      <c r="J1301" s="39" t="str">
        <f t="shared" si="220"/>
        <v/>
      </c>
      <c r="K1301" s="21"/>
      <c r="O1301" s="25" t="str">
        <f t="shared" si="221"/>
        <v/>
      </c>
      <c r="P1301" s="25" t="str">
        <f t="shared" si="222"/>
        <v/>
      </c>
      <c r="Q1301" s="25" t="str">
        <f t="shared" si="223"/>
        <v/>
      </c>
      <c r="R1301" s="25" t="str">
        <f>IF(COUNTIF($Q$11:$Q1301, $Q1301)&gt;1, "", $Q1301)</f>
        <v/>
      </c>
      <c r="S1301" s="58" t="str">
        <f t="shared" si="224"/>
        <v/>
      </c>
      <c r="T1301" s="61" t="str">
        <f t="shared" si="225"/>
        <v/>
      </c>
      <c r="U1301" s="58" t="str">
        <f t="shared" si="226"/>
        <v/>
      </c>
      <c r="W1301" s="25" t="str">
        <f>IF(OR($P1301="", NOT($U1301="")), "", IF(COUNTIF($P$11:$P1301, $P1301)&gt;1, "", "X"))</f>
        <v/>
      </c>
      <c r="X1301" s="25" t="str">
        <f t="shared" si="227"/>
        <v/>
      </c>
      <c r="Z1301" s="25" t="str">
        <f t="shared" si="228"/>
        <v/>
      </c>
      <c r="AB1301" s="25" t="str">
        <f>IF($B1301="", "", IF(AND($B1301&gt;='Client Report'!$BA$3, $B1301&lt;='Client Report'!$BA$4), "X", ""))</f>
        <v/>
      </c>
      <c r="AC1301" s="25" t="str">
        <f>IF($O1301="", "", IF('Client Report'!$AG$3="", "X", IF(Expenses!$C1301='Client Report'!$AG$3, "X", "")))</f>
        <v/>
      </c>
      <c r="AD1301" s="66" t="str">
        <f t="shared" si="229"/>
        <v/>
      </c>
      <c r="AE1301" s="25" t="str">
        <f>IF($AD1301="", "", COUNTIF($AD$11:$AD$2510, "&lt;"&amp;$AD1301)+1+COUNTIF($AD$11:$AD1301, $AD1301)-1)</f>
        <v/>
      </c>
      <c r="AF1301" s="25" t="str">
        <f t="shared" si="230"/>
        <v/>
      </c>
    </row>
    <row r="1302" spans="1:32" x14ac:dyDescent="0.25">
      <c r="A1302" s="21"/>
      <c r="B1302" s="80"/>
      <c r="C1302" s="81"/>
      <c r="D1302" s="82"/>
      <c r="E1302" s="83"/>
      <c r="F1302" s="83"/>
      <c r="G1302" s="84"/>
      <c r="H1302" s="85"/>
      <c r="I1302" s="21"/>
      <c r="J1302" s="39" t="str">
        <f t="shared" si="220"/>
        <v/>
      </c>
      <c r="K1302" s="21"/>
      <c r="O1302" s="25" t="str">
        <f t="shared" si="221"/>
        <v/>
      </c>
      <c r="P1302" s="25" t="str">
        <f t="shared" si="222"/>
        <v/>
      </c>
      <c r="Q1302" s="25" t="str">
        <f t="shared" si="223"/>
        <v/>
      </c>
      <c r="R1302" s="25" t="str">
        <f>IF(COUNTIF($Q$11:$Q1302, $Q1302)&gt;1, "", $Q1302)</f>
        <v/>
      </c>
      <c r="S1302" s="58" t="str">
        <f t="shared" si="224"/>
        <v/>
      </c>
      <c r="T1302" s="61" t="str">
        <f t="shared" si="225"/>
        <v/>
      </c>
      <c r="U1302" s="58" t="str">
        <f t="shared" si="226"/>
        <v/>
      </c>
      <c r="W1302" s="25" t="str">
        <f>IF(OR($P1302="", NOT($U1302="")), "", IF(COUNTIF($P$11:$P1302, $P1302)&gt;1, "", "X"))</f>
        <v/>
      </c>
      <c r="X1302" s="25" t="str">
        <f t="shared" si="227"/>
        <v/>
      </c>
      <c r="Z1302" s="25" t="str">
        <f t="shared" si="228"/>
        <v/>
      </c>
      <c r="AB1302" s="25" t="str">
        <f>IF($B1302="", "", IF(AND($B1302&gt;='Client Report'!$BA$3, $B1302&lt;='Client Report'!$BA$4), "X", ""))</f>
        <v/>
      </c>
      <c r="AC1302" s="25" t="str">
        <f>IF($O1302="", "", IF('Client Report'!$AG$3="", "X", IF(Expenses!$C1302='Client Report'!$AG$3, "X", "")))</f>
        <v/>
      </c>
      <c r="AD1302" s="66" t="str">
        <f t="shared" si="229"/>
        <v/>
      </c>
      <c r="AE1302" s="25" t="str">
        <f>IF($AD1302="", "", COUNTIF($AD$11:$AD$2510, "&lt;"&amp;$AD1302)+1+COUNTIF($AD$11:$AD1302, $AD1302)-1)</f>
        <v/>
      </c>
      <c r="AF1302" s="25" t="str">
        <f t="shared" si="230"/>
        <v/>
      </c>
    </row>
    <row r="1303" spans="1:32" x14ac:dyDescent="0.25">
      <c r="A1303" s="21"/>
      <c r="B1303" s="80"/>
      <c r="C1303" s="81"/>
      <c r="D1303" s="82"/>
      <c r="E1303" s="83"/>
      <c r="F1303" s="83"/>
      <c r="G1303" s="84"/>
      <c r="H1303" s="85"/>
      <c r="I1303" s="21"/>
      <c r="J1303" s="39" t="str">
        <f t="shared" si="220"/>
        <v/>
      </c>
      <c r="K1303" s="21"/>
      <c r="O1303" s="25" t="str">
        <f t="shared" si="221"/>
        <v/>
      </c>
      <c r="P1303" s="25" t="str">
        <f t="shared" si="222"/>
        <v/>
      </c>
      <c r="Q1303" s="25" t="str">
        <f t="shared" si="223"/>
        <v/>
      </c>
      <c r="R1303" s="25" t="str">
        <f>IF(COUNTIF($Q$11:$Q1303, $Q1303)&gt;1, "", $Q1303)</f>
        <v/>
      </c>
      <c r="S1303" s="58" t="str">
        <f t="shared" si="224"/>
        <v/>
      </c>
      <c r="T1303" s="61" t="str">
        <f t="shared" si="225"/>
        <v/>
      </c>
      <c r="U1303" s="58" t="str">
        <f t="shared" si="226"/>
        <v/>
      </c>
      <c r="W1303" s="25" t="str">
        <f>IF(OR($P1303="", NOT($U1303="")), "", IF(COUNTIF($P$11:$P1303, $P1303)&gt;1, "", "X"))</f>
        <v/>
      </c>
      <c r="X1303" s="25" t="str">
        <f t="shared" si="227"/>
        <v/>
      </c>
      <c r="Z1303" s="25" t="str">
        <f t="shared" si="228"/>
        <v/>
      </c>
      <c r="AB1303" s="25" t="str">
        <f>IF($B1303="", "", IF(AND($B1303&gt;='Client Report'!$BA$3, $B1303&lt;='Client Report'!$BA$4), "X", ""))</f>
        <v/>
      </c>
      <c r="AC1303" s="25" t="str">
        <f>IF($O1303="", "", IF('Client Report'!$AG$3="", "X", IF(Expenses!$C1303='Client Report'!$AG$3, "X", "")))</f>
        <v/>
      </c>
      <c r="AD1303" s="66" t="str">
        <f t="shared" si="229"/>
        <v/>
      </c>
      <c r="AE1303" s="25" t="str">
        <f>IF($AD1303="", "", COUNTIF($AD$11:$AD$2510, "&lt;"&amp;$AD1303)+1+COUNTIF($AD$11:$AD1303, $AD1303)-1)</f>
        <v/>
      </c>
      <c r="AF1303" s="25" t="str">
        <f t="shared" si="230"/>
        <v/>
      </c>
    </row>
    <row r="1304" spans="1:32" x14ac:dyDescent="0.25">
      <c r="A1304" s="21"/>
      <c r="B1304" s="80"/>
      <c r="C1304" s="81"/>
      <c r="D1304" s="82"/>
      <c r="E1304" s="83"/>
      <c r="F1304" s="83"/>
      <c r="G1304" s="84"/>
      <c r="H1304" s="85"/>
      <c r="I1304" s="21"/>
      <c r="J1304" s="39" t="str">
        <f t="shared" si="220"/>
        <v/>
      </c>
      <c r="K1304" s="21"/>
      <c r="O1304" s="25" t="str">
        <f t="shared" si="221"/>
        <v/>
      </c>
      <c r="P1304" s="25" t="str">
        <f t="shared" si="222"/>
        <v/>
      </c>
      <c r="Q1304" s="25" t="str">
        <f t="shared" si="223"/>
        <v/>
      </c>
      <c r="R1304" s="25" t="str">
        <f>IF(COUNTIF($Q$11:$Q1304, $Q1304)&gt;1, "", $Q1304)</f>
        <v/>
      </c>
      <c r="S1304" s="58" t="str">
        <f t="shared" si="224"/>
        <v/>
      </c>
      <c r="T1304" s="61" t="str">
        <f t="shared" si="225"/>
        <v/>
      </c>
      <c r="U1304" s="58" t="str">
        <f t="shared" si="226"/>
        <v/>
      </c>
      <c r="W1304" s="25" t="str">
        <f>IF(OR($P1304="", NOT($U1304="")), "", IF(COUNTIF($P$11:$P1304, $P1304)&gt;1, "", "X"))</f>
        <v/>
      </c>
      <c r="X1304" s="25" t="str">
        <f t="shared" si="227"/>
        <v/>
      </c>
      <c r="Z1304" s="25" t="str">
        <f t="shared" si="228"/>
        <v/>
      </c>
      <c r="AB1304" s="25" t="str">
        <f>IF($B1304="", "", IF(AND($B1304&gt;='Client Report'!$BA$3, $B1304&lt;='Client Report'!$BA$4), "X", ""))</f>
        <v/>
      </c>
      <c r="AC1304" s="25" t="str">
        <f>IF($O1304="", "", IF('Client Report'!$AG$3="", "X", IF(Expenses!$C1304='Client Report'!$AG$3, "X", "")))</f>
        <v/>
      </c>
      <c r="AD1304" s="66" t="str">
        <f t="shared" si="229"/>
        <v/>
      </c>
      <c r="AE1304" s="25" t="str">
        <f>IF($AD1304="", "", COUNTIF($AD$11:$AD$2510, "&lt;"&amp;$AD1304)+1+COUNTIF($AD$11:$AD1304, $AD1304)-1)</f>
        <v/>
      </c>
      <c r="AF1304" s="25" t="str">
        <f t="shared" si="230"/>
        <v/>
      </c>
    </row>
    <row r="1305" spans="1:32" x14ac:dyDescent="0.25">
      <c r="A1305" s="21"/>
      <c r="B1305" s="80"/>
      <c r="C1305" s="81"/>
      <c r="D1305" s="82"/>
      <c r="E1305" s="83"/>
      <c r="F1305" s="83"/>
      <c r="G1305" s="84"/>
      <c r="H1305" s="85"/>
      <c r="I1305" s="21"/>
      <c r="J1305" s="39" t="str">
        <f t="shared" si="220"/>
        <v/>
      </c>
      <c r="K1305" s="21"/>
      <c r="O1305" s="25" t="str">
        <f t="shared" si="221"/>
        <v/>
      </c>
      <c r="P1305" s="25" t="str">
        <f t="shared" si="222"/>
        <v/>
      </c>
      <c r="Q1305" s="25" t="str">
        <f t="shared" si="223"/>
        <v/>
      </c>
      <c r="R1305" s="25" t="str">
        <f>IF(COUNTIF($Q$11:$Q1305, $Q1305)&gt;1, "", $Q1305)</f>
        <v/>
      </c>
      <c r="S1305" s="58" t="str">
        <f t="shared" si="224"/>
        <v/>
      </c>
      <c r="T1305" s="61" t="str">
        <f t="shared" si="225"/>
        <v/>
      </c>
      <c r="U1305" s="58" t="str">
        <f t="shared" si="226"/>
        <v/>
      </c>
      <c r="W1305" s="25" t="str">
        <f>IF(OR($P1305="", NOT($U1305="")), "", IF(COUNTIF($P$11:$P1305, $P1305)&gt;1, "", "X"))</f>
        <v/>
      </c>
      <c r="X1305" s="25" t="str">
        <f t="shared" si="227"/>
        <v/>
      </c>
      <c r="Z1305" s="25" t="str">
        <f t="shared" si="228"/>
        <v/>
      </c>
      <c r="AB1305" s="25" t="str">
        <f>IF($B1305="", "", IF(AND($B1305&gt;='Client Report'!$BA$3, $B1305&lt;='Client Report'!$BA$4), "X", ""))</f>
        <v/>
      </c>
      <c r="AC1305" s="25" t="str">
        <f>IF($O1305="", "", IF('Client Report'!$AG$3="", "X", IF(Expenses!$C1305='Client Report'!$AG$3, "X", "")))</f>
        <v/>
      </c>
      <c r="AD1305" s="66" t="str">
        <f t="shared" si="229"/>
        <v/>
      </c>
      <c r="AE1305" s="25" t="str">
        <f>IF($AD1305="", "", COUNTIF($AD$11:$AD$2510, "&lt;"&amp;$AD1305)+1+COUNTIF($AD$11:$AD1305, $AD1305)-1)</f>
        <v/>
      </c>
      <c r="AF1305" s="25" t="str">
        <f t="shared" si="230"/>
        <v/>
      </c>
    </row>
    <row r="1306" spans="1:32" x14ac:dyDescent="0.25">
      <c r="A1306" s="21"/>
      <c r="B1306" s="80"/>
      <c r="C1306" s="81"/>
      <c r="D1306" s="82"/>
      <c r="E1306" s="83"/>
      <c r="F1306" s="83"/>
      <c r="G1306" s="84"/>
      <c r="H1306" s="85"/>
      <c r="I1306" s="21"/>
      <c r="J1306" s="39" t="str">
        <f t="shared" si="220"/>
        <v/>
      </c>
      <c r="K1306" s="21"/>
      <c r="O1306" s="25" t="str">
        <f t="shared" si="221"/>
        <v/>
      </c>
      <c r="P1306" s="25" t="str">
        <f t="shared" si="222"/>
        <v/>
      </c>
      <c r="Q1306" s="25" t="str">
        <f t="shared" si="223"/>
        <v/>
      </c>
      <c r="R1306" s="25" t="str">
        <f>IF(COUNTIF($Q$11:$Q1306, $Q1306)&gt;1, "", $Q1306)</f>
        <v/>
      </c>
      <c r="S1306" s="58" t="str">
        <f t="shared" si="224"/>
        <v/>
      </c>
      <c r="T1306" s="61" t="str">
        <f t="shared" si="225"/>
        <v/>
      </c>
      <c r="U1306" s="58" t="str">
        <f t="shared" si="226"/>
        <v/>
      </c>
      <c r="W1306" s="25" t="str">
        <f>IF(OR($P1306="", NOT($U1306="")), "", IF(COUNTIF($P$11:$P1306, $P1306)&gt;1, "", "X"))</f>
        <v/>
      </c>
      <c r="X1306" s="25" t="str">
        <f t="shared" si="227"/>
        <v/>
      </c>
      <c r="Z1306" s="25" t="str">
        <f t="shared" si="228"/>
        <v/>
      </c>
      <c r="AB1306" s="25" t="str">
        <f>IF($B1306="", "", IF(AND($B1306&gt;='Client Report'!$BA$3, $B1306&lt;='Client Report'!$BA$4), "X", ""))</f>
        <v/>
      </c>
      <c r="AC1306" s="25" t="str">
        <f>IF($O1306="", "", IF('Client Report'!$AG$3="", "X", IF(Expenses!$C1306='Client Report'!$AG$3, "X", "")))</f>
        <v/>
      </c>
      <c r="AD1306" s="66" t="str">
        <f t="shared" si="229"/>
        <v/>
      </c>
      <c r="AE1306" s="25" t="str">
        <f>IF($AD1306="", "", COUNTIF($AD$11:$AD$2510, "&lt;"&amp;$AD1306)+1+COUNTIF($AD$11:$AD1306, $AD1306)-1)</f>
        <v/>
      </c>
      <c r="AF1306" s="25" t="str">
        <f t="shared" si="230"/>
        <v/>
      </c>
    </row>
    <row r="1307" spans="1:32" x14ac:dyDescent="0.25">
      <c r="A1307" s="21"/>
      <c r="B1307" s="80"/>
      <c r="C1307" s="81"/>
      <c r="D1307" s="82"/>
      <c r="E1307" s="83"/>
      <c r="F1307" s="83"/>
      <c r="G1307" s="84"/>
      <c r="H1307" s="85"/>
      <c r="I1307" s="21"/>
      <c r="J1307" s="39" t="str">
        <f t="shared" si="220"/>
        <v/>
      </c>
      <c r="K1307" s="21"/>
      <c r="O1307" s="25" t="str">
        <f t="shared" si="221"/>
        <v/>
      </c>
      <c r="P1307" s="25" t="str">
        <f t="shared" si="222"/>
        <v/>
      </c>
      <c r="Q1307" s="25" t="str">
        <f t="shared" si="223"/>
        <v/>
      </c>
      <c r="R1307" s="25" t="str">
        <f>IF(COUNTIF($Q$11:$Q1307, $Q1307)&gt;1, "", $Q1307)</f>
        <v/>
      </c>
      <c r="S1307" s="58" t="str">
        <f t="shared" si="224"/>
        <v/>
      </c>
      <c r="T1307" s="61" t="str">
        <f t="shared" si="225"/>
        <v/>
      </c>
      <c r="U1307" s="58" t="str">
        <f t="shared" si="226"/>
        <v/>
      </c>
      <c r="W1307" s="25" t="str">
        <f>IF(OR($P1307="", NOT($U1307="")), "", IF(COUNTIF($P$11:$P1307, $P1307)&gt;1, "", "X"))</f>
        <v/>
      </c>
      <c r="X1307" s="25" t="str">
        <f t="shared" si="227"/>
        <v/>
      </c>
      <c r="Z1307" s="25" t="str">
        <f t="shared" si="228"/>
        <v/>
      </c>
      <c r="AB1307" s="25" t="str">
        <f>IF($B1307="", "", IF(AND($B1307&gt;='Client Report'!$BA$3, $B1307&lt;='Client Report'!$BA$4), "X", ""))</f>
        <v/>
      </c>
      <c r="AC1307" s="25" t="str">
        <f>IF($O1307="", "", IF('Client Report'!$AG$3="", "X", IF(Expenses!$C1307='Client Report'!$AG$3, "X", "")))</f>
        <v/>
      </c>
      <c r="AD1307" s="66" t="str">
        <f t="shared" si="229"/>
        <v/>
      </c>
      <c r="AE1307" s="25" t="str">
        <f>IF($AD1307="", "", COUNTIF($AD$11:$AD$2510, "&lt;"&amp;$AD1307)+1+COUNTIF($AD$11:$AD1307, $AD1307)-1)</f>
        <v/>
      </c>
      <c r="AF1307" s="25" t="str">
        <f t="shared" si="230"/>
        <v/>
      </c>
    </row>
    <row r="1308" spans="1:32" x14ac:dyDescent="0.25">
      <c r="A1308" s="21"/>
      <c r="B1308" s="80"/>
      <c r="C1308" s="81"/>
      <c r="D1308" s="82"/>
      <c r="E1308" s="83"/>
      <c r="F1308" s="83"/>
      <c r="G1308" s="84"/>
      <c r="H1308" s="85"/>
      <c r="I1308" s="21"/>
      <c r="J1308" s="39" t="str">
        <f t="shared" si="220"/>
        <v/>
      </c>
      <c r="K1308" s="21"/>
      <c r="O1308" s="25" t="str">
        <f t="shared" si="221"/>
        <v/>
      </c>
      <c r="P1308" s="25" t="str">
        <f t="shared" si="222"/>
        <v/>
      </c>
      <c r="Q1308" s="25" t="str">
        <f t="shared" si="223"/>
        <v/>
      </c>
      <c r="R1308" s="25" t="str">
        <f>IF(COUNTIF($Q$11:$Q1308, $Q1308)&gt;1, "", $Q1308)</f>
        <v/>
      </c>
      <c r="S1308" s="58" t="str">
        <f t="shared" si="224"/>
        <v/>
      </c>
      <c r="T1308" s="61" t="str">
        <f t="shared" si="225"/>
        <v/>
      </c>
      <c r="U1308" s="58" t="str">
        <f t="shared" si="226"/>
        <v/>
      </c>
      <c r="W1308" s="25" t="str">
        <f>IF(OR($P1308="", NOT($U1308="")), "", IF(COUNTIF($P$11:$P1308, $P1308)&gt;1, "", "X"))</f>
        <v/>
      </c>
      <c r="X1308" s="25" t="str">
        <f t="shared" si="227"/>
        <v/>
      </c>
      <c r="Z1308" s="25" t="str">
        <f t="shared" si="228"/>
        <v/>
      </c>
      <c r="AB1308" s="25" t="str">
        <f>IF($B1308="", "", IF(AND($B1308&gt;='Client Report'!$BA$3, $B1308&lt;='Client Report'!$BA$4), "X", ""))</f>
        <v/>
      </c>
      <c r="AC1308" s="25" t="str">
        <f>IF($O1308="", "", IF('Client Report'!$AG$3="", "X", IF(Expenses!$C1308='Client Report'!$AG$3, "X", "")))</f>
        <v/>
      </c>
      <c r="AD1308" s="66" t="str">
        <f t="shared" si="229"/>
        <v/>
      </c>
      <c r="AE1308" s="25" t="str">
        <f>IF($AD1308="", "", COUNTIF($AD$11:$AD$2510, "&lt;"&amp;$AD1308)+1+COUNTIF($AD$11:$AD1308, $AD1308)-1)</f>
        <v/>
      </c>
      <c r="AF1308" s="25" t="str">
        <f t="shared" si="230"/>
        <v/>
      </c>
    </row>
    <row r="1309" spans="1:32" x14ac:dyDescent="0.25">
      <c r="A1309" s="21"/>
      <c r="B1309" s="80"/>
      <c r="C1309" s="81"/>
      <c r="D1309" s="82"/>
      <c r="E1309" s="83"/>
      <c r="F1309" s="83"/>
      <c r="G1309" s="84"/>
      <c r="H1309" s="85"/>
      <c r="I1309" s="21"/>
      <c r="J1309" s="39" t="str">
        <f t="shared" si="220"/>
        <v/>
      </c>
      <c r="K1309" s="21"/>
      <c r="O1309" s="25" t="str">
        <f t="shared" si="221"/>
        <v/>
      </c>
      <c r="P1309" s="25" t="str">
        <f t="shared" si="222"/>
        <v/>
      </c>
      <c r="Q1309" s="25" t="str">
        <f t="shared" si="223"/>
        <v/>
      </c>
      <c r="R1309" s="25" t="str">
        <f>IF(COUNTIF($Q$11:$Q1309, $Q1309)&gt;1, "", $Q1309)</f>
        <v/>
      </c>
      <c r="S1309" s="58" t="str">
        <f t="shared" si="224"/>
        <v/>
      </c>
      <c r="T1309" s="61" t="str">
        <f t="shared" si="225"/>
        <v/>
      </c>
      <c r="U1309" s="58" t="str">
        <f t="shared" si="226"/>
        <v/>
      </c>
      <c r="W1309" s="25" t="str">
        <f>IF(OR($P1309="", NOT($U1309="")), "", IF(COUNTIF($P$11:$P1309, $P1309)&gt;1, "", "X"))</f>
        <v/>
      </c>
      <c r="X1309" s="25" t="str">
        <f t="shared" si="227"/>
        <v/>
      </c>
      <c r="Z1309" s="25" t="str">
        <f t="shared" si="228"/>
        <v/>
      </c>
      <c r="AB1309" s="25" t="str">
        <f>IF($B1309="", "", IF(AND($B1309&gt;='Client Report'!$BA$3, $B1309&lt;='Client Report'!$BA$4), "X", ""))</f>
        <v/>
      </c>
      <c r="AC1309" s="25" t="str">
        <f>IF($O1309="", "", IF('Client Report'!$AG$3="", "X", IF(Expenses!$C1309='Client Report'!$AG$3, "X", "")))</f>
        <v/>
      </c>
      <c r="AD1309" s="66" t="str">
        <f t="shared" si="229"/>
        <v/>
      </c>
      <c r="AE1309" s="25" t="str">
        <f>IF($AD1309="", "", COUNTIF($AD$11:$AD$2510, "&lt;"&amp;$AD1309)+1+COUNTIF($AD$11:$AD1309, $AD1309)-1)</f>
        <v/>
      </c>
      <c r="AF1309" s="25" t="str">
        <f t="shared" si="230"/>
        <v/>
      </c>
    </row>
    <row r="1310" spans="1:32" x14ac:dyDescent="0.25">
      <c r="A1310" s="21"/>
      <c r="B1310" s="80"/>
      <c r="C1310" s="81"/>
      <c r="D1310" s="82"/>
      <c r="E1310" s="83"/>
      <c r="F1310" s="83"/>
      <c r="G1310" s="84"/>
      <c r="H1310" s="85"/>
      <c r="I1310" s="21"/>
      <c r="J1310" s="39" t="str">
        <f t="shared" si="220"/>
        <v/>
      </c>
      <c r="K1310" s="21"/>
      <c r="O1310" s="25" t="str">
        <f t="shared" si="221"/>
        <v/>
      </c>
      <c r="P1310" s="25" t="str">
        <f t="shared" si="222"/>
        <v/>
      </c>
      <c r="Q1310" s="25" t="str">
        <f t="shared" si="223"/>
        <v/>
      </c>
      <c r="R1310" s="25" t="str">
        <f>IF(COUNTIF($Q$11:$Q1310, $Q1310)&gt;1, "", $Q1310)</f>
        <v/>
      </c>
      <c r="S1310" s="58" t="str">
        <f t="shared" si="224"/>
        <v/>
      </c>
      <c r="T1310" s="61" t="str">
        <f t="shared" si="225"/>
        <v/>
      </c>
      <c r="U1310" s="58" t="str">
        <f t="shared" si="226"/>
        <v/>
      </c>
      <c r="W1310" s="25" t="str">
        <f>IF(OR($P1310="", NOT($U1310="")), "", IF(COUNTIF($P$11:$P1310, $P1310)&gt;1, "", "X"))</f>
        <v/>
      </c>
      <c r="X1310" s="25" t="str">
        <f t="shared" si="227"/>
        <v/>
      </c>
      <c r="Z1310" s="25" t="str">
        <f t="shared" si="228"/>
        <v/>
      </c>
      <c r="AB1310" s="25" t="str">
        <f>IF($B1310="", "", IF(AND($B1310&gt;='Client Report'!$BA$3, $B1310&lt;='Client Report'!$BA$4), "X", ""))</f>
        <v/>
      </c>
      <c r="AC1310" s="25" t="str">
        <f>IF($O1310="", "", IF('Client Report'!$AG$3="", "X", IF(Expenses!$C1310='Client Report'!$AG$3, "X", "")))</f>
        <v/>
      </c>
      <c r="AD1310" s="66" t="str">
        <f t="shared" si="229"/>
        <v/>
      </c>
      <c r="AE1310" s="25" t="str">
        <f>IF($AD1310="", "", COUNTIF($AD$11:$AD$2510, "&lt;"&amp;$AD1310)+1+COUNTIF($AD$11:$AD1310, $AD1310)-1)</f>
        <v/>
      </c>
      <c r="AF1310" s="25" t="str">
        <f t="shared" si="230"/>
        <v/>
      </c>
    </row>
    <row r="1311" spans="1:32" x14ac:dyDescent="0.25">
      <c r="A1311" s="21"/>
      <c r="B1311" s="80"/>
      <c r="C1311" s="81"/>
      <c r="D1311" s="82"/>
      <c r="E1311" s="83"/>
      <c r="F1311" s="83"/>
      <c r="G1311" s="84"/>
      <c r="H1311" s="85"/>
      <c r="I1311" s="21"/>
      <c r="J1311" s="39" t="str">
        <f t="shared" si="220"/>
        <v/>
      </c>
      <c r="K1311" s="21"/>
      <c r="O1311" s="25" t="str">
        <f t="shared" si="221"/>
        <v/>
      </c>
      <c r="P1311" s="25" t="str">
        <f t="shared" si="222"/>
        <v/>
      </c>
      <c r="Q1311" s="25" t="str">
        <f t="shared" si="223"/>
        <v/>
      </c>
      <c r="R1311" s="25" t="str">
        <f>IF(COUNTIF($Q$11:$Q1311, $Q1311)&gt;1, "", $Q1311)</f>
        <v/>
      </c>
      <c r="S1311" s="58" t="str">
        <f t="shared" si="224"/>
        <v/>
      </c>
      <c r="T1311" s="61" t="str">
        <f t="shared" si="225"/>
        <v/>
      </c>
      <c r="U1311" s="58" t="str">
        <f t="shared" si="226"/>
        <v/>
      </c>
      <c r="W1311" s="25" t="str">
        <f>IF(OR($P1311="", NOT($U1311="")), "", IF(COUNTIF($P$11:$P1311, $P1311)&gt;1, "", "X"))</f>
        <v/>
      </c>
      <c r="X1311" s="25" t="str">
        <f t="shared" si="227"/>
        <v/>
      </c>
      <c r="Z1311" s="25" t="str">
        <f t="shared" si="228"/>
        <v/>
      </c>
      <c r="AB1311" s="25" t="str">
        <f>IF($B1311="", "", IF(AND($B1311&gt;='Client Report'!$BA$3, $B1311&lt;='Client Report'!$BA$4), "X", ""))</f>
        <v/>
      </c>
      <c r="AC1311" s="25" t="str">
        <f>IF($O1311="", "", IF('Client Report'!$AG$3="", "X", IF(Expenses!$C1311='Client Report'!$AG$3, "X", "")))</f>
        <v/>
      </c>
      <c r="AD1311" s="66" t="str">
        <f t="shared" si="229"/>
        <v/>
      </c>
      <c r="AE1311" s="25" t="str">
        <f>IF($AD1311="", "", COUNTIF($AD$11:$AD$2510, "&lt;"&amp;$AD1311)+1+COUNTIF($AD$11:$AD1311, $AD1311)-1)</f>
        <v/>
      </c>
      <c r="AF1311" s="25" t="str">
        <f t="shared" si="230"/>
        <v/>
      </c>
    </row>
    <row r="1312" spans="1:32" x14ac:dyDescent="0.25">
      <c r="A1312" s="21"/>
      <c r="B1312" s="80"/>
      <c r="C1312" s="81"/>
      <c r="D1312" s="82"/>
      <c r="E1312" s="83"/>
      <c r="F1312" s="83"/>
      <c r="G1312" s="84"/>
      <c r="H1312" s="85"/>
      <c r="I1312" s="21"/>
      <c r="J1312" s="39" t="str">
        <f t="shared" si="220"/>
        <v/>
      </c>
      <c r="K1312" s="21"/>
      <c r="O1312" s="25" t="str">
        <f t="shared" si="221"/>
        <v/>
      </c>
      <c r="P1312" s="25" t="str">
        <f t="shared" si="222"/>
        <v/>
      </c>
      <c r="Q1312" s="25" t="str">
        <f t="shared" si="223"/>
        <v/>
      </c>
      <c r="R1312" s="25" t="str">
        <f>IF(COUNTIF($Q$11:$Q1312, $Q1312)&gt;1, "", $Q1312)</f>
        <v/>
      </c>
      <c r="S1312" s="58" t="str">
        <f t="shared" si="224"/>
        <v/>
      </c>
      <c r="T1312" s="61" t="str">
        <f t="shared" si="225"/>
        <v/>
      </c>
      <c r="U1312" s="58" t="str">
        <f t="shared" si="226"/>
        <v/>
      </c>
      <c r="W1312" s="25" t="str">
        <f>IF(OR($P1312="", NOT($U1312="")), "", IF(COUNTIF($P$11:$P1312, $P1312)&gt;1, "", "X"))</f>
        <v/>
      </c>
      <c r="X1312" s="25" t="str">
        <f t="shared" si="227"/>
        <v/>
      </c>
      <c r="Z1312" s="25" t="str">
        <f t="shared" si="228"/>
        <v/>
      </c>
      <c r="AB1312" s="25" t="str">
        <f>IF($B1312="", "", IF(AND($B1312&gt;='Client Report'!$BA$3, $B1312&lt;='Client Report'!$BA$4), "X", ""))</f>
        <v/>
      </c>
      <c r="AC1312" s="25" t="str">
        <f>IF($O1312="", "", IF('Client Report'!$AG$3="", "X", IF(Expenses!$C1312='Client Report'!$AG$3, "X", "")))</f>
        <v/>
      </c>
      <c r="AD1312" s="66" t="str">
        <f t="shared" si="229"/>
        <v/>
      </c>
      <c r="AE1312" s="25" t="str">
        <f>IF($AD1312="", "", COUNTIF($AD$11:$AD$2510, "&lt;"&amp;$AD1312)+1+COUNTIF($AD$11:$AD1312, $AD1312)-1)</f>
        <v/>
      </c>
      <c r="AF1312" s="25" t="str">
        <f t="shared" si="230"/>
        <v/>
      </c>
    </row>
    <row r="1313" spans="1:32" x14ac:dyDescent="0.25">
      <c r="A1313" s="21"/>
      <c r="B1313" s="80"/>
      <c r="C1313" s="81"/>
      <c r="D1313" s="82"/>
      <c r="E1313" s="83"/>
      <c r="F1313" s="83"/>
      <c r="G1313" s="84"/>
      <c r="H1313" s="85"/>
      <c r="I1313" s="21"/>
      <c r="J1313" s="39" t="str">
        <f t="shared" si="220"/>
        <v/>
      </c>
      <c r="K1313" s="21"/>
      <c r="O1313" s="25" t="str">
        <f t="shared" si="221"/>
        <v/>
      </c>
      <c r="P1313" s="25" t="str">
        <f t="shared" si="222"/>
        <v/>
      </c>
      <c r="Q1313" s="25" t="str">
        <f t="shared" si="223"/>
        <v/>
      </c>
      <c r="R1313" s="25" t="str">
        <f>IF(COUNTIF($Q$11:$Q1313, $Q1313)&gt;1, "", $Q1313)</f>
        <v/>
      </c>
      <c r="S1313" s="58" t="str">
        <f t="shared" si="224"/>
        <v/>
      </c>
      <c r="T1313" s="61" t="str">
        <f t="shared" si="225"/>
        <v/>
      </c>
      <c r="U1313" s="58" t="str">
        <f t="shared" si="226"/>
        <v/>
      </c>
      <c r="W1313" s="25" t="str">
        <f>IF(OR($P1313="", NOT($U1313="")), "", IF(COUNTIF($P$11:$P1313, $P1313)&gt;1, "", "X"))</f>
        <v/>
      </c>
      <c r="X1313" s="25" t="str">
        <f t="shared" si="227"/>
        <v/>
      </c>
      <c r="Z1313" s="25" t="str">
        <f t="shared" si="228"/>
        <v/>
      </c>
      <c r="AB1313" s="25" t="str">
        <f>IF($B1313="", "", IF(AND($B1313&gt;='Client Report'!$BA$3, $B1313&lt;='Client Report'!$BA$4), "X", ""))</f>
        <v/>
      </c>
      <c r="AC1313" s="25" t="str">
        <f>IF($O1313="", "", IF('Client Report'!$AG$3="", "X", IF(Expenses!$C1313='Client Report'!$AG$3, "X", "")))</f>
        <v/>
      </c>
      <c r="AD1313" s="66" t="str">
        <f t="shared" si="229"/>
        <v/>
      </c>
      <c r="AE1313" s="25" t="str">
        <f>IF($AD1313="", "", COUNTIF($AD$11:$AD$2510, "&lt;"&amp;$AD1313)+1+COUNTIF($AD$11:$AD1313, $AD1313)-1)</f>
        <v/>
      </c>
      <c r="AF1313" s="25" t="str">
        <f t="shared" si="230"/>
        <v/>
      </c>
    </row>
    <row r="1314" spans="1:32" x14ac:dyDescent="0.25">
      <c r="A1314" s="21"/>
      <c r="B1314" s="80"/>
      <c r="C1314" s="81"/>
      <c r="D1314" s="82"/>
      <c r="E1314" s="83"/>
      <c r="F1314" s="83"/>
      <c r="G1314" s="84"/>
      <c r="H1314" s="85"/>
      <c r="I1314" s="21"/>
      <c r="J1314" s="39" t="str">
        <f t="shared" si="220"/>
        <v/>
      </c>
      <c r="K1314" s="21"/>
      <c r="O1314" s="25" t="str">
        <f t="shared" si="221"/>
        <v/>
      </c>
      <c r="P1314" s="25" t="str">
        <f t="shared" si="222"/>
        <v/>
      </c>
      <c r="Q1314" s="25" t="str">
        <f t="shared" si="223"/>
        <v/>
      </c>
      <c r="R1314" s="25" t="str">
        <f>IF(COUNTIF($Q$11:$Q1314, $Q1314)&gt;1, "", $Q1314)</f>
        <v/>
      </c>
      <c r="S1314" s="58" t="str">
        <f t="shared" si="224"/>
        <v/>
      </c>
      <c r="T1314" s="61" t="str">
        <f t="shared" si="225"/>
        <v/>
      </c>
      <c r="U1314" s="58" t="str">
        <f t="shared" si="226"/>
        <v/>
      </c>
      <c r="W1314" s="25" t="str">
        <f>IF(OR($P1314="", NOT($U1314="")), "", IF(COUNTIF($P$11:$P1314, $P1314)&gt;1, "", "X"))</f>
        <v/>
      </c>
      <c r="X1314" s="25" t="str">
        <f t="shared" si="227"/>
        <v/>
      </c>
      <c r="Z1314" s="25" t="str">
        <f t="shared" si="228"/>
        <v/>
      </c>
      <c r="AB1314" s="25" t="str">
        <f>IF($B1314="", "", IF(AND($B1314&gt;='Client Report'!$BA$3, $B1314&lt;='Client Report'!$BA$4), "X", ""))</f>
        <v/>
      </c>
      <c r="AC1314" s="25" t="str">
        <f>IF($O1314="", "", IF('Client Report'!$AG$3="", "X", IF(Expenses!$C1314='Client Report'!$AG$3, "X", "")))</f>
        <v/>
      </c>
      <c r="AD1314" s="66" t="str">
        <f t="shared" si="229"/>
        <v/>
      </c>
      <c r="AE1314" s="25" t="str">
        <f>IF($AD1314="", "", COUNTIF($AD$11:$AD$2510, "&lt;"&amp;$AD1314)+1+COUNTIF($AD$11:$AD1314, $AD1314)-1)</f>
        <v/>
      </c>
      <c r="AF1314" s="25" t="str">
        <f t="shared" si="230"/>
        <v/>
      </c>
    </row>
    <row r="1315" spans="1:32" x14ac:dyDescent="0.25">
      <c r="A1315" s="21"/>
      <c r="B1315" s="80"/>
      <c r="C1315" s="81"/>
      <c r="D1315" s="82"/>
      <c r="E1315" s="83"/>
      <c r="F1315" s="83"/>
      <c r="G1315" s="84"/>
      <c r="H1315" s="85"/>
      <c r="I1315" s="21"/>
      <c r="J1315" s="39" t="str">
        <f t="shared" si="220"/>
        <v/>
      </c>
      <c r="K1315" s="21"/>
      <c r="O1315" s="25" t="str">
        <f t="shared" si="221"/>
        <v/>
      </c>
      <c r="P1315" s="25" t="str">
        <f t="shared" si="222"/>
        <v/>
      </c>
      <c r="Q1315" s="25" t="str">
        <f t="shared" si="223"/>
        <v/>
      </c>
      <c r="R1315" s="25" t="str">
        <f>IF(COUNTIF($Q$11:$Q1315, $Q1315)&gt;1, "", $Q1315)</f>
        <v/>
      </c>
      <c r="S1315" s="58" t="str">
        <f t="shared" si="224"/>
        <v/>
      </c>
      <c r="T1315" s="61" t="str">
        <f t="shared" si="225"/>
        <v/>
      </c>
      <c r="U1315" s="58" t="str">
        <f t="shared" si="226"/>
        <v/>
      </c>
      <c r="W1315" s="25" t="str">
        <f>IF(OR($P1315="", NOT($U1315="")), "", IF(COUNTIF($P$11:$P1315, $P1315)&gt;1, "", "X"))</f>
        <v/>
      </c>
      <c r="X1315" s="25" t="str">
        <f t="shared" si="227"/>
        <v/>
      </c>
      <c r="Z1315" s="25" t="str">
        <f t="shared" si="228"/>
        <v/>
      </c>
      <c r="AB1315" s="25" t="str">
        <f>IF($B1315="", "", IF(AND($B1315&gt;='Client Report'!$BA$3, $B1315&lt;='Client Report'!$BA$4), "X", ""))</f>
        <v/>
      </c>
      <c r="AC1315" s="25" t="str">
        <f>IF($O1315="", "", IF('Client Report'!$AG$3="", "X", IF(Expenses!$C1315='Client Report'!$AG$3, "X", "")))</f>
        <v/>
      </c>
      <c r="AD1315" s="66" t="str">
        <f t="shared" si="229"/>
        <v/>
      </c>
      <c r="AE1315" s="25" t="str">
        <f>IF($AD1315="", "", COUNTIF($AD$11:$AD$2510, "&lt;"&amp;$AD1315)+1+COUNTIF($AD$11:$AD1315, $AD1315)-1)</f>
        <v/>
      </c>
      <c r="AF1315" s="25" t="str">
        <f t="shared" si="230"/>
        <v/>
      </c>
    </row>
    <row r="1316" spans="1:32" x14ac:dyDescent="0.25">
      <c r="A1316" s="21"/>
      <c r="B1316" s="80"/>
      <c r="C1316" s="81"/>
      <c r="D1316" s="82"/>
      <c r="E1316" s="83"/>
      <c r="F1316" s="83"/>
      <c r="G1316" s="84"/>
      <c r="H1316" s="85"/>
      <c r="I1316" s="21"/>
      <c r="J1316" s="39" t="str">
        <f t="shared" si="220"/>
        <v/>
      </c>
      <c r="K1316" s="21"/>
      <c r="O1316" s="25" t="str">
        <f t="shared" si="221"/>
        <v/>
      </c>
      <c r="P1316" s="25" t="str">
        <f t="shared" si="222"/>
        <v/>
      </c>
      <c r="Q1316" s="25" t="str">
        <f t="shared" si="223"/>
        <v/>
      </c>
      <c r="R1316" s="25" t="str">
        <f>IF(COUNTIF($Q$11:$Q1316, $Q1316)&gt;1, "", $Q1316)</f>
        <v/>
      </c>
      <c r="S1316" s="58" t="str">
        <f t="shared" si="224"/>
        <v/>
      </c>
      <c r="T1316" s="61" t="str">
        <f t="shared" si="225"/>
        <v/>
      </c>
      <c r="U1316" s="58" t="str">
        <f t="shared" si="226"/>
        <v/>
      </c>
      <c r="W1316" s="25" t="str">
        <f>IF(OR($P1316="", NOT($U1316="")), "", IF(COUNTIF($P$11:$P1316, $P1316)&gt;1, "", "X"))</f>
        <v/>
      </c>
      <c r="X1316" s="25" t="str">
        <f t="shared" si="227"/>
        <v/>
      </c>
      <c r="Z1316" s="25" t="str">
        <f t="shared" si="228"/>
        <v/>
      </c>
      <c r="AB1316" s="25" t="str">
        <f>IF($B1316="", "", IF(AND($B1316&gt;='Client Report'!$BA$3, $B1316&lt;='Client Report'!$BA$4), "X", ""))</f>
        <v/>
      </c>
      <c r="AC1316" s="25" t="str">
        <f>IF($O1316="", "", IF('Client Report'!$AG$3="", "X", IF(Expenses!$C1316='Client Report'!$AG$3, "X", "")))</f>
        <v/>
      </c>
      <c r="AD1316" s="66" t="str">
        <f t="shared" si="229"/>
        <v/>
      </c>
      <c r="AE1316" s="25" t="str">
        <f>IF($AD1316="", "", COUNTIF($AD$11:$AD$2510, "&lt;"&amp;$AD1316)+1+COUNTIF($AD$11:$AD1316, $AD1316)-1)</f>
        <v/>
      </c>
      <c r="AF1316" s="25" t="str">
        <f t="shared" si="230"/>
        <v/>
      </c>
    </row>
    <row r="1317" spans="1:32" x14ac:dyDescent="0.25">
      <c r="A1317" s="21"/>
      <c r="B1317" s="80"/>
      <c r="C1317" s="81"/>
      <c r="D1317" s="82"/>
      <c r="E1317" s="83"/>
      <c r="F1317" s="83"/>
      <c r="G1317" s="84"/>
      <c r="H1317" s="85"/>
      <c r="I1317" s="21"/>
      <c r="J1317" s="39" t="str">
        <f t="shared" si="220"/>
        <v/>
      </c>
      <c r="K1317" s="21"/>
      <c r="O1317" s="25" t="str">
        <f t="shared" si="221"/>
        <v/>
      </c>
      <c r="P1317" s="25" t="str">
        <f t="shared" si="222"/>
        <v/>
      </c>
      <c r="Q1317" s="25" t="str">
        <f t="shared" si="223"/>
        <v/>
      </c>
      <c r="R1317" s="25" t="str">
        <f>IF(COUNTIF($Q$11:$Q1317, $Q1317)&gt;1, "", $Q1317)</f>
        <v/>
      </c>
      <c r="S1317" s="58" t="str">
        <f t="shared" si="224"/>
        <v/>
      </c>
      <c r="T1317" s="61" t="str">
        <f t="shared" si="225"/>
        <v/>
      </c>
      <c r="U1317" s="58" t="str">
        <f t="shared" si="226"/>
        <v/>
      </c>
      <c r="W1317" s="25" t="str">
        <f>IF(OR($P1317="", NOT($U1317="")), "", IF(COUNTIF($P$11:$P1317, $P1317)&gt;1, "", "X"))</f>
        <v/>
      </c>
      <c r="X1317" s="25" t="str">
        <f t="shared" si="227"/>
        <v/>
      </c>
      <c r="Z1317" s="25" t="str">
        <f t="shared" si="228"/>
        <v/>
      </c>
      <c r="AB1317" s="25" t="str">
        <f>IF($B1317="", "", IF(AND($B1317&gt;='Client Report'!$BA$3, $B1317&lt;='Client Report'!$BA$4), "X", ""))</f>
        <v/>
      </c>
      <c r="AC1317" s="25" t="str">
        <f>IF($O1317="", "", IF('Client Report'!$AG$3="", "X", IF(Expenses!$C1317='Client Report'!$AG$3, "X", "")))</f>
        <v/>
      </c>
      <c r="AD1317" s="66" t="str">
        <f t="shared" si="229"/>
        <v/>
      </c>
      <c r="AE1317" s="25" t="str">
        <f>IF($AD1317="", "", COUNTIF($AD$11:$AD$2510, "&lt;"&amp;$AD1317)+1+COUNTIF($AD$11:$AD1317, $AD1317)-1)</f>
        <v/>
      </c>
      <c r="AF1317" s="25" t="str">
        <f t="shared" si="230"/>
        <v/>
      </c>
    </row>
    <row r="1318" spans="1:32" x14ac:dyDescent="0.25">
      <c r="A1318" s="21"/>
      <c r="B1318" s="80"/>
      <c r="C1318" s="81"/>
      <c r="D1318" s="82"/>
      <c r="E1318" s="83"/>
      <c r="F1318" s="83"/>
      <c r="G1318" s="84"/>
      <c r="H1318" s="85"/>
      <c r="I1318" s="21"/>
      <c r="J1318" s="39" t="str">
        <f t="shared" si="220"/>
        <v/>
      </c>
      <c r="K1318" s="21"/>
      <c r="O1318" s="25" t="str">
        <f t="shared" si="221"/>
        <v/>
      </c>
      <c r="P1318" s="25" t="str">
        <f t="shared" si="222"/>
        <v/>
      </c>
      <c r="Q1318" s="25" t="str">
        <f t="shared" si="223"/>
        <v/>
      </c>
      <c r="R1318" s="25" t="str">
        <f>IF(COUNTIF($Q$11:$Q1318, $Q1318)&gt;1, "", $Q1318)</f>
        <v/>
      </c>
      <c r="S1318" s="58" t="str">
        <f t="shared" si="224"/>
        <v/>
      </c>
      <c r="T1318" s="61" t="str">
        <f t="shared" si="225"/>
        <v/>
      </c>
      <c r="U1318" s="58" t="str">
        <f t="shared" si="226"/>
        <v/>
      </c>
      <c r="W1318" s="25" t="str">
        <f>IF(OR($P1318="", NOT($U1318="")), "", IF(COUNTIF($P$11:$P1318, $P1318)&gt;1, "", "X"))</f>
        <v/>
      </c>
      <c r="X1318" s="25" t="str">
        <f t="shared" si="227"/>
        <v/>
      </c>
      <c r="Z1318" s="25" t="str">
        <f t="shared" si="228"/>
        <v/>
      </c>
      <c r="AB1318" s="25" t="str">
        <f>IF($B1318="", "", IF(AND($B1318&gt;='Client Report'!$BA$3, $B1318&lt;='Client Report'!$BA$4), "X", ""))</f>
        <v/>
      </c>
      <c r="AC1318" s="25" t="str">
        <f>IF($O1318="", "", IF('Client Report'!$AG$3="", "X", IF(Expenses!$C1318='Client Report'!$AG$3, "X", "")))</f>
        <v/>
      </c>
      <c r="AD1318" s="66" t="str">
        <f t="shared" si="229"/>
        <v/>
      </c>
      <c r="AE1318" s="25" t="str">
        <f>IF($AD1318="", "", COUNTIF($AD$11:$AD$2510, "&lt;"&amp;$AD1318)+1+COUNTIF($AD$11:$AD1318, $AD1318)-1)</f>
        <v/>
      </c>
      <c r="AF1318" s="25" t="str">
        <f t="shared" si="230"/>
        <v/>
      </c>
    </row>
    <row r="1319" spans="1:32" x14ac:dyDescent="0.25">
      <c r="A1319" s="21"/>
      <c r="B1319" s="80"/>
      <c r="C1319" s="81"/>
      <c r="D1319" s="82"/>
      <c r="E1319" s="83"/>
      <c r="F1319" s="83"/>
      <c r="G1319" s="84"/>
      <c r="H1319" s="85"/>
      <c r="I1319" s="21"/>
      <c r="J1319" s="39" t="str">
        <f t="shared" si="220"/>
        <v/>
      </c>
      <c r="K1319" s="21"/>
      <c r="O1319" s="25" t="str">
        <f t="shared" si="221"/>
        <v/>
      </c>
      <c r="P1319" s="25" t="str">
        <f t="shared" si="222"/>
        <v/>
      </c>
      <c r="Q1319" s="25" t="str">
        <f t="shared" si="223"/>
        <v/>
      </c>
      <c r="R1319" s="25" t="str">
        <f>IF(COUNTIF($Q$11:$Q1319, $Q1319)&gt;1, "", $Q1319)</f>
        <v/>
      </c>
      <c r="S1319" s="58" t="str">
        <f t="shared" si="224"/>
        <v/>
      </c>
      <c r="T1319" s="61" t="str">
        <f t="shared" si="225"/>
        <v/>
      </c>
      <c r="U1319" s="58" t="str">
        <f t="shared" si="226"/>
        <v/>
      </c>
      <c r="W1319" s="25" t="str">
        <f>IF(OR($P1319="", NOT($U1319="")), "", IF(COUNTIF($P$11:$P1319, $P1319)&gt;1, "", "X"))</f>
        <v/>
      </c>
      <c r="X1319" s="25" t="str">
        <f t="shared" si="227"/>
        <v/>
      </c>
      <c r="Z1319" s="25" t="str">
        <f t="shared" si="228"/>
        <v/>
      </c>
      <c r="AB1319" s="25" t="str">
        <f>IF($B1319="", "", IF(AND($B1319&gt;='Client Report'!$BA$3, $B1319&lt;='Client Report'!$BA$4), "X", ""))</f>
        <v/>
      </c>
      <c r="AC1319" s="25" t="str">
        <f>IF($O1319="", "", IF('Client Report'!$AG$3="", "X", IF(Expenses!$C1319='Client Report'!$AG$3, "X", "")))</f>
        <v/>
      </c>
      <c r="AD1319" s="66" t="str">
        <f t="shared" si="229"/>
        <v/>
      </c>
      <c r="AE1319" s="25" t="str">
        <f>IF($AD1319="", "", COUNTIF($AD$11:$AD$2510, "&lt;"&amp;$AD1319)+1+COUNTIF($AD$11:$AD1319, $AD1319)-1)</f>
        <v/>
      </c>
      <c r="AF1319" s="25" t="str">
        <f t="shared" si="230"/>
        <v/>
      </c>
    </row>
    <row r="1320" spans="1:32" x14ac:dyDescent="0.25">
      <c r="A1320" s="21"/>
      <c r="B1320" s="80"/>
      <c r="C1320" s="81"/>
      <c r="D1320" s="82"/>
      <c r="E1320" s="83"/>
      <c r="F1320" s="83"/>
      <c r="G1320" s="84"/>
      <c r="H1320" s="85"/>
      <c r="I1320" s="21"/>
      <c r="J1320" s="39" t="str">
        <f t="shared" si="220"/>
        <v/>
      </c>
      <c r="K1320" s="21"/>
      <c r="O1320" s="25" t="str">
        <f t="shared" si="221"/>
        <v/>
      </c>
      <c r="P1320" s="25" t="str">
        <f t="shared" si="222"/>
        <v/>
      </c>
      <c r="Q1320" s="25" t="str">
        <f t="shared" si="223"/>
        <v/>
      </c>
      <c r="R1320" s="25" t="str">
        <f>IF(COUNTIF($Q$11:$Q1320, $Q1320)&gt;1, "", $Q1320)</f>
        <v/>
      </c>
      <c r="S1320" s="58" t="str">
        <f t="shared" si="224"/>
        <v/>
      </c>
      <c r="T1320" s="61" t="str">
        <f t="shared" si="225"/>
        <v/>
      </c>
      <c r="U1320" s="58" t="str">
        <f t="shared" si="226"/>
        <v/>
      </c>
      <c r="W1320" s="25" t="str">
        <f>IF(OR($P1320="", NOT($U1320="")), "", IF(COUNTIF($P$11:$P1320, $P1320)&gt;1, "", "X"))</f>
        <v/>
      </c>
      <c r="X1320" s="25" t="str">
        <f t="shared" si="227"/>
        <v/>
      </c>
      <c r="Z1320" s="25" t="str">
        <f t="shared" si="228"/>
        <v/>
      </c>
      <c r="AB1320" s="25" t="str">
        <f>IF($B1320="", "", IF(AND($B1320&gt;='Client Report'!$BA$3, $B1320&lt;='Client Report'!$BA$4), "X", ""))</f>
        <v/>
      </c>
      <c r="AC1320" s="25" t="str">
        <f>IF($O1320="", "", IF('Client Report'!$AG$3="", "X", IF(Expenses!$C1320='Client Report'!$AG$3, "X", "")))</f>
        <v/>
      </c>
      <c r="AD1320" s="66" t="str">
        <f t="shared" si="229"/>
        <v/>
      </c>
      <c r="AE1320" s="25" t="str">
        <f>IF($AD1320="", "", COUNTIF($AD$11:$AD$2510, "&lt;"&amp;$AD1320)+1+COUNTIF($AD$11:$AD1320, $AD1320)-1)</f>
        <v/>
      </c>
      <c r="AF1320" s="25" t="str">
        <f t="shared" si="230"/>
        <v/>
      </c>
    </row>
    <row r="1321" spans="1:32" x14ac:dyDescent="0.25">
      <c r="A1321" s="21"/>
      <c r="B1321" s="80"/>
      <c r="C1321" s="81"/>
      <c r="D1321" s="82"/>
      <c r="E1321" s="83"/>
      <c r="F1321" s="83"/>
      <c r="G1321" s="84"/>
      <c r="H1321" s="85"/>
      <c r="I1321" s="21"/>
      <c r="J1321" s="39" t="str">
        <f t="shared" si="220"/>
        <v/>
      </c>
      <c r="K1321" s="21"/>
      <c r="O1321" s="25" t="str">
        <f t="shared" si="221"/>
        <v/>
      </c>
      <c r="P1321" s="25" t="str">
        <f t="shared" si="222"/>
        <v/>
      </c>
      <c r="Q1321" s="25" t="str">
        <f t="shared" si="223"/>
        <v/>
      </c>
      <c r="R1321" s="25" t="str">
        <f>IF(COUNTIF($Q$11:$Q1321, $Q1321)&gt;1, "", $Q1321)</f>
        <v/>
      </c>
      <c r="S1321" s="58" t="str">
        <f t="shared" si="224"/>
        <v/>
      </c>
      <c r="T1321" s="61" t="str">
        <f t="shared" si="225"/>
        <v/>
      </c>
      <c r="U1321" s="58" t="str">
        <f t="shared" si="226"/>
        <v/>
      </c>
      <c r="W1321" s="25" t="str">
        <f>IF(OR($P1321="", NOT($U1321="")), "", IF(COUNTIF($P$11:$P1321, $P1321)&gt;1, "", "X"))</f>
        <v/>
      </c>
      <c r="X1321" s="25" t="str">
        <f t="shared" si="227"/>
        <v/>
      </c>
      <c r="Z1321" s="25" t="str">
        <f t="shared" si="228"/>
        <v/>
      </c>
      <c r="AB1321" s="25" t="str">
        <f>IF($B1321="", "", IF(AND($B1321&gt;='Client Report'!$BA$3, $B1321&lt;='Client Report'!$BA$4), "X", ""))</f>
        <v/>
      </c>
      <c r="AC1321" s="25" t="str">
        <f>IF($O1321="", "", IF('Client Report'!$AG$3="", "X", IF(Expenses!$C1321='Client Report'!$AG$3, "X", "")))</f>
        <v/>
      </c>
      <c r="AD1321" s="66" t="str">
        <f t="shared" si="229"/>
        <v/>
      </c>
      <c r="AE1321" s="25" t="str">
        <f>IF($AD1321="", "", COUNTIF($AD$11:$AD$2510, "&lt;"&amp;$AD1321)+1+COUNTIF($AD$11:$AD1321, $AD1321)-1)</f>
        <v/>
      </c>
      <c r="AF1321" s="25" t="str">
        <f t="shared" si="230"/>
        <v/>
      </c>
    </row>
    <row r="1322" spans="1:32" x14ac:dyDescent="0.25">
      <c r="A1322" s="21"/>
      <c r="B1322" s="80"/>
      <c r="C1322" s="81"/>
      <c r="D1322" s="82"/>
      <c r="E1322" s="83"/>
      <c r="F1322" s="83"/>
      <c r="G1322" s="84"/>
      <c r="H1322" s="85"/>
      <c r="I1322" s="21"/>
      <c r="J1322" s="39" t="str">
        <f t="shared" si="220"/>
        <v/>
      </c>
      <c r="K1322" s="21"/>
      <c r="O1322" s="25" t="str">
        <f t="shared" si="221"/>
        <v/>
      </c>
      <c r="P1322" s="25" t="str">
        <f t="shared" si="222"/>
        <v/>
      </c>
      <c r="Q1322" s="25" t="str">
        <f t="shared" si="223"/>
        <v/>
      </c>
      <c r="R1322" s="25" t="str">
        <f>IF(COUNTIF($Q$11:$Q1322, $Q1322)&gt;1, "", $Q1322)</f>
        <v/>
      </c>
      <c r="S1322" s="58" t="str">
        <f t="shared" si="224"/>
        <v/>
      </c>
      <c r="T1322" s="61" t="str">
        <f t="shared" si="225"/>
        <v/>
      </c>
      <c r="U1322" s="58" t="str">
        <f t="shared" si="226"/>
        <v/>
      </c>
      <c r="W1322" s="25" t="str">
        <f>IF(OR($P1322="", NOT($U1322="")), "", IF(COUNTIF($P$11:$P1322, $P1322)&gt;1, "", "X"))</f>
        <v/>
      </c>
      <c r="X1322" s="25" t="str">
        <f t="shared" si="227"/>
        <v/>
      </c>
      <c r="Z1322" s="25" t="str">
        <f t="shared" si="228"/>
        <v/>
      </c>
      <c r="AB1322" s="25" t="str">
        <f>IF($B1322="", "", IF(AND($B1322&gt;='Client Report'!$BA$3, $B1322&lt;='Client Report'!$BA$4), "X", ""))</f>
        <v/>
      </c>
      <c r="AC1322" s="25" t="str">
        <f>IF($O1322="", "", IF('Client Report'!$AG$3="", "X", IF(Expenses!$C1322='Client Report'!$AG$3, "X", "")))</f>
        <v/>
      </c>
      <c r="AD1322" s="66" t="str">
        <f t="shared" si="229"/>
        <v/>
      </c>
      <c r="AE1322" s="25" t="str">
        <f>IF($AD1322="", "", COUNTIF($AD$11:$AD$2510, "&lt;"&amp;$AD1322)+1+COUNTIF($AD$11:$AD1322, $AD1322)-1)</f>
        <v/>
      </c>
      <c r="AF1322" s="25" t="str">
        <f t="shared" si="230"/>
        <v/>
      </c>
    </row>
    <row r="1323" spans="1:32" x14ac:dyDescent="0.25">
      <c r="A1323" s="21"/>
      <c r="B1323" s="80"/>
      <c r="C1323" s="81"/>
      <c r="D1323" s="82"/>
      <c r="E1323" s="83"/>
      <c r="F1323" s="83"/>
      <c r="G1323" s="84"/>
      <c r="H1323" s="85"/>
      <c r="I1323" s="21"/>
      <c r="J1323" s="39" t="str">
        <f t="shared" si="220"/>
        <v/>
      </c>
      <c r="K1323" s="21"/>
      <c r="O1323" s="25" t="str">
        <f t="shared" si="221"/>
        <v/>
      </c>
      <c r="P1323" s="25" t="str">
        <f t="shared" si="222"/>
        <v/>
      </c>
      <c r="Q1323" s="25" t="str">
        <f t="shared" si="223"/>
        <v/>
      </c>
      <c r="R1323" s="25" t="str">
        <f>IF(COUNTIF($Q$11:$Q1323, $Q1323)&gt;1, "", $Q1323)</f>
        <v/>
      </c>
      <c r="S1323" s="58" t="str">
        <f t="shared" si="224"/>
        <v/>
      </c>
      <c r="T1323" s="61" t="str">
        <f t="shared" si="225"/>
        <v/>
      </c>
      <c r="U1323" s="58" t="str">
        <f t="shared" si="226"/>
        <v/>
      </c>
      <c r="W1323" s="25" t="str">
        <f>IF(OR($P1323="", NOT($U1323="")), "", IF(COUNTIF($P$11:$P1323, $P1323)&gt;1, "", "X"))</f>
        <v/>
      </c>
      <c r="X1323" s="25" t="str">
        <f t="shared" si="227"/>
        <v/>
      </c>
      <c r="Z1323" s="25" t="str">
        <f t="shared" si="228"/>
        <v/>
      </c>
      <c r="AB1323" s="25" t="str">
        <f>IF($B1323="", "", IF(AND($B1323&gt;='Client Report'!$BA$3, $B1323&lt;='Client Report'!$BA$4), "X", ""))</f>
        <v/>
      </c>
      <c r="AC1323" s="25" t="str">
        <f>IF($O1323="", "", IF('Client Report'!$AG$3="", "X", IF(Expenses!$C1323='Client Report'!$AG$3, "X", "")))</f>
        <v/>
      </c>
      <c r="AD1323" s="66" t="str">
        <f t="shared" si="229"/>
        <v/>
      </c>
      <c r="AE1323" s="25" t="str">
        <f>IF($AD1323="", "", COUNTIF($AD$11:$AD$2510, "&lt;"&amp;$AD1323)+1+COUNTIF($AD$11:$AD1323, $AD1323)-1)</f>
        <v/>
      </c>
      <c r="AF1323" s="25" t="str">
        <f t="shared" si="230"/>
        <v/>
      </c>
    </row>
    <row r="1324" spans="1:32" x14ac:dyDescent="0.25">
      <c r="A1324" s="21"/>
      <c r="B1324" s="80"/>
      <c r="C1324" s="81"/>
      <c r="D1324" s="82"/>
      <c r="E1324" s="83"/>
      <c r="F1324" s="83"/>
      <c r="G1324" s="84"/>
      <c r="H1324" s="85"/>
      <c r="I1324" s="21"/>
      <c r="J1324" s="39" t="str">
        <f t="shared" si="220"/>
        <v/>
      </c>
      <c r="K1324" s="21"/>
      <c r="O1324" s="25" t="str">
        <f t="shared" si="221"/>
        <v/>
      </c>
      <c r="P1324" s="25" t="str">
        <f t="shared" si="222"/>
        <v/>
      </c>
      <c r="Q1324" s="25" t="str">
        <f t="shared" si="223"/>
        <v/>
      </c>
      <c r="R1324" s="25" t="str">
        <f>IF(COUNTIF($Q$11:$Q1324, $Q1324)&gt;1, "", $Q1324)</f>
        <v/>
      </c>
      <c r="S1324" s="58" t="str">
        <f t="shared" si="224"/>
        <v/>
      </c>
      <c r="T1324" s="61" t="str">
        <f t="shared" si="225"/>
        <v/>
      </c>
      <c r="U1324" s="58" t="str">
        <f t="shared" si="226"/>
        <v/>
      </c>
      <c r="W1324" s="25" t="str">
        <f>IF(OR($P1324="", NOT($U1324="")), "", IF(COUNTIF($P$11:$P1324, $P1324)&gt;1, "", "X"))</f>
        <v/>
      </c>
      <c r="X1324" s="25" t="str">
        <f t="shared" si="227"/>
        <v/>
      </c>
      <c r="Z1324" s="25" t="str">
        <f t="shared" si="228"/>
        <v/>
      </c>
      <c r="AB1324" s="25" t="str">
        <f>IF($B1324="", "", IF(AND($B1324&gt;='Client Report'!$BA$3, $B1324&lt;='Client Report'!$BA$4), "X", ""))</f>
        <v/>
      </c>
      <c r="AC1324" s="25" t="str">
        <f>IF($O1324="", "", IF('Client Report'!$AG$3="", "X", IF(Expenses!$C1324='Client Report'!$AG$3, "X", "")))</f>
        <v/>
      </c>
      <c r="AD1324" s="66" t="str">
        <f t="shared" si="229"/>
        <v/>
      </c>
      <c r="AE1324" s="25" t="str">
        <f>IF($AD1324="", "", COUNTIF($AD$11:$AD$2510, "&lt;"&amp;$AD1324)+1+COUNTIF($AD$11:$AD1324, $AD1324)-1)</f>
        <v/>
      </c>
      <c r="AF1324" s="25" t="str">
        <f t="shared" si="230"/>
        <v/>
      </c>
    </row>
    <row r="1325" spans="1:32" x14ac:dyDescent="0.25">
      <c r="A1325" s="21"/>
      <c r="B1325" s="80"/>
      <c r="C1325" s="81"/>
      <c r="D1325" s="82"/>
      <c r="E1325" s="83"/>
      <c r="F1325" s="83"/>
      <c r="G1325" s="84"/>
      <c r="H1325" s="85"/>
      <c r="I1325" s="21"/>
      <c r="J1325" s="39" t="str">
        <f t="shared" si="220"/>
        <v/>
      </c>
      <c r="K1325" s="21"/>
      <c r="O1325" s="25" t="str">
        <f t="shared" si="221"/>
        <v/>
      </c>
      <c r="P1325" s="25" t="str">
        <f t="shared" si="222"/>
        <v/>
      </c>
      <c r="Q1325" s="25" t="str">
        <f t="shared" si="223"/>
        <v/>
      </c>
      <c r="R1325" s="25" t="str">
        <f>IF(COUNTIF($Q$11:$Q1325, $Q1325)&gt;1, "", $Q1325)</f>
        <v/>
      </c>
      <c r="S1325" s="58" t="str">
        <f t="shared" si="224"/>
        <v/>
      </c>
      <c r="T1325" s="61" t="str">
        <f t="shared" si="225"/>
        <v/>
      </c>
      <c r="U1325" s="58" t="str">
        <f t="shared" si="226"/>
        <v/>
      </c>
      <c r="W1325" s="25" t="str">
        <f>IF(OR($P1325="", NOT($U1325="")), "", IF(COUNTIF($P$11:$P1325, $P1325)&gt;1, "", "X"))</f>
        <v/>
      </c>
      <c r="X1325" s="25" t="str">
        <f t="shared" si="227"/>
        <v/>
      </c>
      <c r="Z1325" s="25" t="str">
        <f t="shared" si="228"/>
        <v/>
      </c>
      <c r="AB1325" s="25" t="str">
        <f>IF($B1325="", "", IF(AND($B1325&gt;='Client Report'!$BA$3, $B1325&lt;='Client Report'!$BA$4), "X", ""))</f>
        <v/>
      </c>
      <c r="AC1325" s="25" t="str">
        <f>IF($O1325="", "", IF('Client Report'!$AG$3="", "X", IF(Expenses!$C1325='Client Report'!$AG$3, "X", "")))</f>
        <v/>
      </c>
      <c r="AD1325" s="66" t="str">
        <f t="shared" si="229"/>
        <v/>
      </c>
      <c r="AE1325" s="25" t="str">
        <f>IF($AD1325="", "", COUNTIF($AD$11:$AD$2510, "&lt;"&amp;$AD1325)+1+COUNTIF($AD$11:$AD1325, $AD1325)-1)</f>
        <v/>
      </c>
      <c r="AF1325" s="25" t="str">
        <f t="shared" si="230"/>
        <v/>
      </c>
    </row>
    <row r="1326" spans="1:32" x14ac:dyDescent="0.25">
      <c r="A1326" s="21"/>
      <c r="B1326" s="80"/>
      <c r="C1326" s="81"/>
      <c r="D1326" s="82"/>
      <c r="E1326" s="83"/>
      <c r="F1326" s="83"/>
      <c r="G1326" s="84"/>
      <c r="H1326" s="85"/>
      <c r="I1326" s="21"/>
      <c r="J1326" s="39" t="str">
        <f t="shared" si="220"/>
        <v/>
      </c>
      <c r="K1326" s="21"/>
      <c r="O1326" s="25" t="str">
        <f t="shared" si="221"/>
        <v/>
      </c>
      <c r="P1326" s="25" t="str">
        <f t="shared" si="222"/>
        <v/>
      </c>
      <c r="Q1326" s="25" t="str">
        <f t="shared" si="223"/>
        <v/>
      </c>
      <c r="R1326" s="25" t="str">
        <f>IF(COUNTIF($Q$11:$Q1326, $Q1326)&gt;1, "", $Q1326)</f>
        <v/>
      </c>
      <c r="S1326" s="58" t="str">
        <f t="shared" si="224"/>
        <v/>
      </c>
      <c r="T1326" s="61" t="str">
        <f t="shared" si="225"/>
        <v/>
      </c>
      <c r="U1326" s="58" t="str">
        <f t="shared" si="226"/>
        <v/>
      </c>
      <c r="W1326" s="25" t="str">
        <f>IF(OR($P1326="", NOT($U1326="")), "", IF(COUNTIF($P$11:$P1326, $P1326)&gt;1, "", "X"))</f>
        <v/>
      </c>
      <c r="X1326" s="25" t="str">
        <f t="shared" si="227"/>
        <v/>
      </c>
      <c r="Z1326" s="25" t="str">
        <f t="shared" si="228"/>
        <v/>
      </c>
      <c r="AB1326" s="25" t="str">
        <f>IF($B1326="", "", IF(AND($B1326&gt;='Client Report'!$BA$3, $B1326&lt;='Client Report'!$BA$4), "X", ""))</f>
        <v/>
      </c>
      <c r="AC1326" s="25" t="str">
        <f>IF($O1326="", "", IF('Client Report'!$AG$3="", "X", IF(Expenses!$C1326='Client Report'!$AG$3, "X", "")))</f>
        <v/>
      </c>
      <c r="AD1326" s="66" t="str">
        <f t="shared" si="229"/>
        <v/>
      </c>
      <c r="AE1326" s="25" t="str">
        <f>IF($AD1326="", "", COUNTIF($AD$11:$AD$2510, "&lt;"&amp;$AD1326)+1+COUNTIF($AD$11:$AD1326, $AD1326)-1)</f>
        <v/>
      </c>
      <c r="AF1326" s="25" t="str">
        <f t="shared" si="230"/>
        <v/>
      </c>
    </row>
    <row r="1327" spans="1:32" x14ac:dyDescent="0.25">
      <c r="A1327" s="21"/>
      <c r="B1327" s="80"/>
      <c r="C1327" s="81"/>
      <c r="D1327" s="82"/>
      <c r="E1327" s="83"/>
      <c r="F1327" s="83"/>
      <c r="G1327" s="84"/>
      <c r="H1327" s="85"/>
      <c r="I1327" s="21"/>
      <c r="J1327" s="39" t="str">
        <f t="shared" si="220"/>
        <v/>
      </c>
      <c r="K1327" s="21"/>
      <c r="O1327" s="25" t="str">
        <f t="shared" si="221"/>
        <v/>
      </c>
      <c r="P1327" s="25" t="str">
        <f t="shared" si="222"/>
        <v/>
      </c>
      <c r="Q1327" s="25" t="str">
        <f t="shared" si="223"/>
        <v/>
      </c>
      <c r="R1327" s="25" t="str">
        <f>IF(COUNTIF($Q$11:$Q1327, $Q1327)&gt;1, "", $Q1327)</f>
        <v/>
      </c>
      <c r="S1327" s="58" t="str">
        <f t="shared" si="224"/>
        <v/>
      </c>
      <c r="T1327" s="61" t="str">
        <f t="shared" si="225"/>
        <v/>
      </c>
      <c r="U1327" s="58" t="str">
        <f t="shared" si="226"/>
        <v/>
      </c>
      <c r="W1327" s="25" t="str">
        <f>IF(OR($P1327="", NOT($U1327="")), "", IF(COUNTIF($P$11:$P1327, $P1327)&gt;1, "", "X"))</f>
        <v/>
      </c>
      <c r="X1327" s="25" t="str">
        <f t="shared" si="227"/>
        <v/>
      </c>
      <c r="Z1327" s="25" t="str">
        <f t="shared" si="228"/>
        <v/>
      </c>
      <c r="AB1327" s="25" t="str">
        <f>IF($B1327="", "", IF(AND($B1327&gt;='Client Report'!$BA$3, $B1327&lt;='Client Report'!$BA$4), "X", ""))</f>
        <v/>
      </c>
      <c r="AC1327" s="25" t="str">
        <f>IF($O1327="", "", IF('Client Report'!$AG$3="", "X", IF(Expenses!$C1327='Client Report'!$AG$3, "X", "")))</f>
        <v/>
      </c>
      <c r="AD1327" s="66" t="str">
        <f t="shared" si="229"/>
        <v/>
      </c>
      <c r="AE1327" s="25" t="str">
        <f>IF($AD1327="", "", COUNTIF($AD$11:$AD$2510, "&lt;"&amp;$AD1327)+1+COUNTIF($AD$11:$AD1327, $AD1327)-1)</f>
        <v/>
      </c>
      <c r="AF1327" s="25" t="str">
        <f t="shared" si="230"/>
        <v/>
      </c>
    </row>
    <row r="1328" spans="1:32" x14ac:dyDescent="0.25">
      <c r="A1328" s="21"/>
      <c r="B1328" s="80"/>
      <c r="C1328" s="81"/>
      <c r="D1328" s="82"/>
      <c r="E1328" s="83"/>
      <c r="F1328" s="83"/>
      <c r="G1328" s="84"/>
      <c r="H1328" s="85"/>
      <c r="I1328" s="21"/>
      <c r="J1328" s="39" t="str">
        <f t="shared" si="220"/>
        <v/>
      </c>
      <c r="K1328" s="21"/>
      <c r="O1328" s="25" t="str">
        <f t="shared" si="221"/>
        <v/>
      </c>
      <c r="P1328" s="25" t="str">
        <f t="shared" si="222"/>
        <v/>
      </c>
      <c r="Q1328" s="25" t="str">
        <f t="shared" si="223"/>
        <v/>
      </c>
      <c r="R1328" s="25" t="str">
        <f>IF(COUNTIF($Q$11:$Q1328, $Q1328)&gt;1, "", $Q1328)</f>
        <v/>
      </c>
      <c r="S1328" s="58" t="str">
        <f t="shared" si="224"/>
        <v/>
      </c>
      <c r="T1328" s="61" t="str">
        <f t="shared" si="225"/>
        <v/>
      </c>
      <c r="U1328" s="58" t="str">
        <f t="shared" si="226"/>
        <v/>
      </c>
      <c r="W1328" s="25" t="str">
        <f>IF(OR($P1328="", NOT($U1328="")), "", IF(COUNTIF($P$11:$P1328, $P1328)&gt;1, "", "X"))</f>
        <v/>
      </c>
      <c r="X1328" s="25" t="str">
        <f t="shared" si="227"/>
        <v/>
      </c>
      <c r="Z1328" s="25" t="str">
        <f t="shared" si="228"/>
        <v/>
      </c>
      <c r="AB1328" s="25" t="str">
        <f>IF($B1328="", "", IF(AND($B1328&gt;='Client Report'!$BA$3, $B1328&lt;='Client Report'!$BA$4), "X", ""))</f>
        <v/>
      </c>
      <c r="AC1328" s="25" t="str">
        <f>IF($O1328="", "", IF('Client Report'!$AG$3="", "X", IF(Expenses!$C1328='Client Report'!$AG$3, "X", "")))</f>
        <v/>
      </c>
      <c r="AD1328" s="66" t="str">
        <f t="shared" si="229"/>
        <v/>
      </c>
      <c r="AE1328" s="25" t="str">
        <f>IF($AD1328="", "", COUNTIF($AD$11:$AD$2510, "&lt;"&amp;$AD1328)+1+COUNTIF($AD$11:$AD1328, $AD1328)-1)</f>
        <v/>
      </c>
      <c r="AF1328" s="25" t="str">
        <f t="shared" si="230"/>
        <v/>
      </c>
    </row>
    <row r="1329" spans="1:32" x14ac:dyDescent="0.25">
      <c r="A1329" s="21"/>
      <c r="B1329" s="80"/>
      <c r="C1329" s="81"/>
      <c r="D1329" s="82"/>
      <c r="E1329" s="83"/>
      <c r="F1329" s="83"/>
      <c r="G1329" s="84"/>
      <c r="H1329" s="85"/>
      <c r="I1329" s="21"/>
      <c r="J1329" s="39" t="str">
        <f t="shared" si="220"/>
        <v/>
      </c>
      <c r="K1329" s="21"/>
      <c r="O1329" s="25" t="str">
        <f t="shared" si="221"/>
        <v/>
      </c>
      <c r="P1329" s="25" t="str">
        <f t="shared" si="222"/>
        <v/>
      </c>
      <c r="Q1329" s="25" t="str">
        <f t="shared" si="223"/>
        <v/>
      </c>
      <c r="R1329" s="25" t="str">
        <f>IF(COUNTIF($Q$11:$Q1329, $Q1329)&gt;1, "", $Q1329)</f>
        <v/>
      </c>
      <c r="S1329" s="58" t="str">
        <f t="shared" si="224"/>
        <v/>
      </c>
      <c r="T1329" s="61" t="str">
        <f t="shared" si="225"/>
        <v/>
      </c>
      <c r="U1329" s="58" t="str">
        <f t="shared" si="226"/>
        <v/>
      </c>
      <c r="W1329" s="25" t="str">
        <f>IF(OR($P1329="", NOT($U1329="")), "", IF(COUNTIF($P$11:$P1329, $P1329)&gt;1, "", "X"))</f>
        <v/>
      </c>
      <c r="X1329" s="25" t="str">
        <f t="shared" si="227"/>
        <v/>
      </c>
      <c r="Z1329" s="25" t="str">
        <f t="shared" si="228"/>
        <v/>
      </c>
      <c r="AB1329" s="25" t="str">
        <f>IF($B1329="", "", IF(AND($B1329&gt;='Client Report'!$BA$3, $B1329&lt;='Client Report'!$BA$4), "X", ""))</f>
        <v/>
      </c>
      <c r="AC1329" s="25" t="str">
        <f>IF($O1329="", "", IF('Client Report'!$AG$3="", "X", IF(Expenses!$C1329='Client Report'!$AG$3, "X", "")))</f>
        <v/>
      </c>
      <c r="AD1329" s="66" t="str">
        <f t="shared" si="229"/>
        <v/>
      </c>
      <c r="AE1329" s="25" t="str">
        <f>IF($AD1329="", "", COUNTIF($AD$11:$AD$2510, "&lt;"&amp;$AD1329)+1+COUNTIF($AD$11:$AD1329, $AD1329)-1)</f>
        <v/>
      </c>
      <c r="AF1329" s="25" t="str">
        <f t="shared" si="230"/>
        <v/>
      </c>
    </row>
    <row r="1330" spans="1:32" x14ac:dyDescent="0.25">
      <c r="A1330" s="21"/>
      <c r="B1330" s="80"/>
      <c r="C1330" s="81"/>
      <c r="D1330" s="82"/>
      <c r="E1330" s="83"/>
      <c r="F1330" s="83"/>
      <c r="G1330" s="84"/>
      <c r="H1330" s="85"/>
      <c r="I1330" s="21"/>
      <c r="J1330" s="39" t="str">
        <f t="shared" si="220"/>
        <v/>
      </c>
      <c r="K1330" s="21"/>
      <c r="O1330" s="25" t="str">
        <f t="shared" si="221"/>
        <v/>
      </c>
      <c r="P1330" s="25" t="str">
        <f t="shared" si="222"/>
        <v/>
      </c>
      <c r="Q1330" s="25" t="str">
        <f t="shared" si="223"/>
        <v/>
      </c>
      <c r="R1330" s="25" t="str">
        <f>IF(COUNTIF($Q$11:$Q1330, $Q1330)&gt;1, "", $Q1330)</f>
        <v/>
      </c>
      <c r="S1330" s="58" t="str">
        <f t="shared" si="224"/>
        <v/>
      </c>
      <c r="T1330" s="61" t="str">
        <f t="shared" si="225"/>
        <v/>
      </c>
      <c r="U1330" s="58" t="str">
        <f t="shared" si="226"/>
        <v/>
      </c>
      <c r="W1330" s="25" t="str">
        <f>IF(OR($P1330="", NOT($U1330="")), "", IF(COUNTIF($P$11:$P1330, $P1330)&gt;1, "", "X"))</f>
        <v/>
      </c>
      <c r="X1330" s="25" t="str">
        <f t="shared" si="227"/>
        <v/>
      </c>
      <c r="Z1330" s="25" t="str">
        <f t="shared" si="228"/>
        <v/>
      </c>
      <c r="AB1330" s="25" t="str">
        <f>IF($B1330="", "", IF(AND($B1330&gt;='Client Report'!$BA$3, $B1330&lt;='Client Report'!$BA$4), "X", ""))</f>
        <v/>
      </c>
      <c r="AC1330" s="25" t="str">
        <f>IF($O1330="", "", IF('Client Report'!$AG$3="", "X", IF(Expenses!$C1330='Client Report'!$AG$3, "X", "")))</f>
        <v/>
      </c>
      <c r="AD1330" s="66" t="str">
        <f t="shared" si="229"/>
        <v/>
      </c>
      <c r="AE1330" s="25" t="str">
        <f>IF($AD1330="", "", COUNTIF($AD$11:$AD$2510, "&lt;"&amp;$AD1330)+1+COUNTIF($AD$11:$AD1330, $AD1330)-1)</f>
        <v/>
      </c>
      <c r="AF1330" s="25" t="str">
        <f t="shared" si="230"/>
        <v/>
      </c>
    </row>
    <row r="1331" spans="1:32" x14ac:dyDescent="0.25">
      <c r="A1331" s="21"/>
      <c r="B1331" s="80"/>
      <c r="C1331" s="81"/>
      <c r="D1331" s="82"/>
      <c r="E1331" s="83"/>
      <c r="F1331" s="83"/>
      <c r="G1331" s="84"/>
      <c r="H1331" s="85"/>
      <c r="I1331" s="21"/>
      <c r="J1331" s="39" t="str">
        <f t="shared" si="220"/>
        <v/>
      </c>
      <c r="K1331" s="21"/>
      <c r="O1331" s="25" t="str">
        <f t="shared" si="221"/>
        <v/>
      </c>
      <c r="P1331" s="25" t="str">
        <f t="shared" si="222"/>
        <v/>
      </c>
      <c r="Q1331" s="25" t="str">
        <f t="shared" si="223"/>
        <v/>
      </c>
      <c r="R1331" s="25" t="str">
        <f>IF(COUNTIF($Q$11:$Q1331, $Q1331)&gt;1, "", $Q1331)</f>
        <v/>
      </c>
      <c r="S1331" s="58" t="str">
        <f t="shared" si="224"/>
        <v/>
      </c>
      <c r="T1331" s="61" t="str">
        <f t="shared" si="225"/>
        <v/>
      </c>
      <c r="U1331" s="58" t="str">
        <f t="shared" si="226"/>
        <v/>
      </c>
      <c r="W1331" s="25" t="str">
        <f>IF(OR($P1331="", NOT($U1331="")), "", IF(COUNTIF($P$11:$P1331, $P1331)&gt;1, "", "X"))</f>
        <v/>
      </c>
      <c r="X1331" s="25" t="str">
        <f t="shared" si="227"/>
        <v/>
      </c>
      <c r="Z1331" s="25" t="str">
        <f t="shared" si="228"/>
        <v/>
      </c>
      <c r="AB1331" s="25" t="str">
        <f>IF($B1331="", "", IF(AND($B1331&gt;='Client Report'!$BA$3, $B1331&lt;='Client Report'!$BA$4), "X", ""))</f>
        <v/>
      </c>
      <c r="AC1331" s="25" t="str">
        <f>IF($O1331="", "", IF('Client Report'!$AG$3="", "X", IF(Expenses!$C1331='Client Report'!$AG$3, "X", "")))</f>
        <v/>
      </c>
      <c r="AD1331" s="66" t="str">
        <f t="shared" si="229"/>
        <v/>
      </c>
      <c r="AE1331" s="25" t="str">
        <f>IF($AD1331="", "", COUNTIF($AD$11:$AD$2510, "&lt;"&amp;$AD1331)+1+COUNTIF($AD$11:$AD1331, $AD1331)-1)</f>
        <v/>
      </c>
      <c r="AF1331" s="25" t="str">
        <f t="shared" si="230"/>
        <v/>
      </c>
    </row>
    <row r="1332" spans="1:32" x14ac:dyDescent="0.25">
      <c r="A1332" s="21"/>
      <c r="B1332" s="80"/>
      <c r="C1332" s="81"/>
      <c r="D1332" s="82"/>
      <c r="E1332" s="83"/>
      <c r="F1332" s="83"/>
      <c r="G1332" s="84"/>
      <c r="H1332" s="85"/>
      <c r="I1332" s="21"/>
      <c r="J1332" s="39" t="str">
        <f t="shared" si="220"/>
        <v/>
      </c>
      <c r="K1332" s="21"/>
      <c r="O1332" s="25" t="str">
        <f t="shared" si="221"/>
        <v/>
      </c>
      <c r="P1332" s="25" t="str">
        <f t="shared" si="222"/>
        <v/>
      </c>
      <c r="Q1332" s="25" t="str">
        <f t="shared" si="223"/>
        <v/>
      </c>
      <c r="R1332" s="25" t="str">
        <f>IF(COUNTIF($Q$11:$Q1332, $Q1332)&gt;1, "", $Q1332)</f>
        <v/>
      </c>
      <c r="S1332" s="58" t="str">
        <f t="shared" si="224"/>
        <v/>
      </c>
      <c r="T1332" s="61" t="str">
        <f t="shared" si="225"/>
        <v/>
      </c>
      <c r="U1332" s="58" t="str">
        <f t="shared" si="226"/>
        <v/>
      </c>
      <c r="W1332" s="25" t="str">
        <f>IF(OR($P1332="", NOT($U1332="")), "", IF(COUNTIF($P$11:$P1332, $P1332)&gt;1, "", "X"))</f>
        <v/>
      </c>
      <c r="X1332" s="25" t="str">
        <f t="shared" si="227"/>
        <v/>
      </c>
      <c r="Z1332" s="25" t="str">
        <f t="shared" si="228"/>
        <v/>
      </c>
      <c r="AB1332" s="25" t="str">
        <f>IF($B1332="", "", IF(AND($B1332&gt;='Client Report'!$BA$3, $B1332&lt;='Client Report'!$BA$4), "X", ""))</f>
        <v/>
      </c>
      <c r="AC1332" s="25" t="str">
        <f>IF($O1332="", "", IF('Client Report'!$AG$3="", "X", IF(Expenses!$C1332='Client Report'!$AG$3, "X", "")))</f>
        <v/>
      </c>
      <c r="AD1332" s="66" t="str">
        <f t="shared" si="229"/>
        <v/>
      </c>
      <c r="AE1332" s="25" t="str">
        <f>IF($AD1332="", "", COUNTIF($AD$11:$AD$2510, "&lt;"&amp;$AD1332)+1+COUNTIF($AD$11:$AD1332, $AD1332)-1)</f>
        <v/>
      </c>
      <c r="AF1332" s="25" t="str">
        <f t="shared" si="230"/>
        <v/>
      </c>
    </row>
    <row r="1333" spans="1:32" x14ac:dyDescent="0.25">
      <c r="A1333" s="21"/>
      <c r="B1333" s="80"/>
      <c r="C1333" s="81"/>
      <c r="D1333" s="82"/>
      <c r="E1333" s="83"/>
      <c r="F1333" s="83"/>
      <c r="G1333" s="84"/>
      <c r="H1333" s="85"/>
      <c r="I1333" s="21"/>
      <c r="J1333" s="39" t="str">
        <f t="shared" si="220"/>
        <v/>
      </c>
      <c r="K1333" s="21"/>
      <c r="O1333" s="25" t="str">
        <f t="shared" si="221"/>
        <v/>
      </c>
      <c r="P1333" s="25" t="str">
        <f t="shared" si="222"/>
        <v/>
      </c>
      <c r="Q1333" s="25" t="str">
        <f t="shared" si="223"/>
        <v/>
      </c>
      <c r="R1333" s="25" t="str">
        <f>IF(COUNTIF($Q$11:$Q1333, $Q1333)&gt;1, "", $Q1333)</f>
        <v/>
      </c>
      <c r="S1333" s="58" t="str">
        <f t="shared" si="224"/>
        <v/>
      </c>
      <c r="T1333" s="61" t="str">
        <f t="shared" si="225"/>
        <v/>
      </c>
      <c r="U1333" s="58" t="str">
        <f t="shared" si="226"/>
        <v/>
      </c>
      <c r="W1333" s="25" t="str">
        <f>IF(OR($P1333="", NOT($U1333="")), "", IF(COUNTIF($P$11:$P1333, $P1333)&gt;1, "", "X"))</f>
        <v/>
      </c>
      <c r="X1333" s="25" t="str">
        <f t="shared" si="227"/>
        <v/>
      </c>
      <c r="Z1333" s="25" t="str">
        <f t="shared" si="228"/>
        <v/>
      </c>
      <c r="AB1333" s="25" t="str">
        <f>IF($B1333="", "", IF(AND($B1333&gt;='Client Report'!$BA$3, $B1333&lt;='Client Report'!$BA$4), "X", ""))</f>
        <v/>
      </c>
      <c r="AC1333" s="25" t="str">
        <f>IF($O1333="", "", IF('Client Report'!$AG$3="", "X", IF(Expenses!$C1333='Client Report'!$AG$3, "X", "")))</f>
        <v/>
      </c>
      <c r="AD1333" s="66" t="str">
        <f t="shared" si="229"/>
        <v/>
      </c>
      <c r="AE1333" s="25" t="str">
        <f>IF($AD1333="", "", COUNTIF($AD$11:$AD$2510, "&lt;"&amp;$AD1333)+1+COUNTIF($AD$11:$AD1333, $AD1333)-1)</f>
        <v/>
      </c>
      <c r="AF1333" s="25" t="str">
        <f t="shared" si="230"/>
        <v/>
      </c>
    </row>
    <row r="1334" spans="1:32" x14ac:dyDescent="0.25">
      <c r="A1334" s="21"/>
      <c r="B1334" s="80"/>
      <c r="C1334" s="81"/>
      <c r="D1334" s="82"/>
      <c r="E1334" s="83"/>
      <c r="F1334" s="83"/>
      <c r="G1334" s="84"/>
      <c r="H1334" s="85"/>
      <c r="I1334" s="21"/>
      <c r="J1334" s="39" t="str">
        <f t="shared" si="220"/>
        <v/>
      </c>
      <c r="K1334" s="21"/>
      <c r="O1334" s="25" t="str">
        <f t="shared" si="221"/>
        <v/>
      </c>
      <c r="P1334" s="25" t="str">
        <f t="shared" si="222"/>
        <v/>
      </c>
      <c r="Q1334" s="25" t="str">
        <f t="shared" si="223"/>
        <v/>
      </c>
      <c r="R1334" s="25" t="str">
        <f>IF(COUNTIF($Q$11:$Q1334, $Q1334)&gt;1, "", $Q1334)</f>
        <v/>
      </c>
      <c r="S1334" s="58" t="str">
        <f t="shared" si="224"/>
        <v/>
      </c>
      <c r="T1334" s="61" t="str">
        <f t="shared" si="225"/>
        <v/>
      </c>
      <c r="U1334" s="58" t="str">
        <f t="shared" si="226"/>
        <v/>
      </c>
      <c r="W1334" s="25" t="str">
        <f>IF(OR($P1334="", NOT($U1334="")), "", IF(COUNTIF($P$11:$P1334, $P1334)&gt;1, "", "X"))</f>
        <v/>
      </c>
      <c r="X1334" s="25" t="str">
        <f t="shared" si="227"/>
        <v/>
      </c>
      <c r="Z1334" s="25" t="str">
        <f t="shared" si="228"/>
        <v/>
      </c>
      <c r="AB1334" s="25" t="str">
        <f>IF($B1334="", "", IF(AND($B1334&gt;='Client Report'!$BA$3, $B1334&lt;='Client Report'!$BA$4), "X", ""))</f>
        <v/>
      </c>
      <c r="AC1334" s="25" t="str">
        <f>IF($O1334="", "", IF('Client Report'!$AG$3="", "X", IF(Expenses!$C1334='Client Report'!$AG$3, "X", "")))</f>
        <v/>
      </c>
      <c r="AD1334" s="66" t="str">
        <f t="shared" si="229"/>
        <v/>
      </c>
      <c r="AE1334" s="25" t="str">
        <f>IF($AD1334="", "", COUNTIF($AD$11:$AD$2510, "&lt;"&amp;$AD1334)+1+COUNTIF($AD$11:$AD1334, $AD1334)-1)</f>
        <v/>
      </c>
      <c r="AF1334" s="25" t="str">
        <f t="shared" si="230"/>
        <v/>
      </c>
    </row>
    <row r="1335" spans="1:32" x14ac:dyDescent="0.25">
      <c r="A1335" s="21"/>
      <c r="B1335" s="80"/>
      <c r="C1335" s="81"/>
      <c r="D1335" s="82"/>
      <c r="E1335" s="83"/>
      <c r="F1335" s="83"/>
      <c r="G1335" s="84"/>
      <c r="H1335" s="85"/>
      <c r="I1335" s="21"/>
      <c r="J1335" s="39" t="str">
        <f t="shared" si="220"/>
        <v/>
      </c>
      <c r="K1335" s="21"/>
      <c r="O1335" s="25" t="str">
        <f t="shared" si="221"/>
        <v/>
      </c>
      <c r="P1335" s="25" t="str">
        <f t="shared" si="222"/>
        <v/>
      </c>
      <c r="Q1335" s="25" t="str">
        <f t="shared" si="223"/>
        <v/>
      </c>
      <c r="R1335" s="25" t="str">
        <f>IF(COUNTIF($Q$11:$Q1335, $Q1335)&gt;1, "", $Q1335)</f>
        <v/>
      </c>
      <c r="S1335" s="58" t="str">
        <f t="shared" si="224"/>
        <v/>
      </c>
      <c r="T1335" s="61" t="str">
        <f t="shared" si="225"/>
        <v/>
      </c>
      <c r="U1335" s="58" t="str">
        <f t="shared" si="226"/>
        <v/>
      </c>
      <c r="W1335" s="25" t="str">
        <f>IF(OR($P1335="", NOT($U1335="")), "", IF(COUNTIF($P$11:$P1335, $P1335)&gt;1, "", "X"))</f>
        <v/>
      </c>
      <c r="X1335" s="25" t="str">
        <f t="shared" si="227"/>
        <v/>
      </c>
      <c r="Z1335" s="25" t="str">
        <f t="shared" si="228"/>
        <v/>
      </c>
      <c r="AB1335" s="25" t="str">
        <f>IF($B1335="", "", IF(AND($B1335&gt;='Client Report'!$BA$3, $B1335&lt;='Client Report'!$BA$4), "X", ""))</f>
        <v/>
      </c>
      <c r="AC1335" s="25" t="str">
        <f>IF($O1335="", "", IF('Client Report'!$AG$3="", "X", IF(Expenses!$C1335='Client Report'!$AG$3, "X", "")))</f>
        <v/>
      </c>
      <c r="AD1335" s="66" t="str">
        <f t="shared" si="229"/>
        <v/>
      </c>
      <c r="AE1335" s="25" t="str">
        <f>IF($AD1335="", "", COUNTIF($AD$11:$AD$2510, "&lt;"&amp;$AD1335)+1+COUNTIF($AD$11:$AD1335, $AD1335)-1)</f>
        <v/>
      </c>
      <c r="AF1335" s="25" t="str">
        <f t="shared" si="230"/>
        <v/>
      </c>
    </row>
    <row r="1336" spans="1:32" x14ac:dyDescent="0.25">
      <c r="A1336" s="21"/>
      <c r="B1336" s="80"/>
      <c r="C1336" s="81"/>
      <c r="D1336" s="82"/>
      <c r="E1336" s="83"/>
      <c r="F1336" s="83"/>
      <c r="G1336" s="84"/>
      <c r="H1336" s="85"/>
      <c r="I1336" s="21"/>
      <c r="J1336" s="39" t="str">
        <f t="shared" si="220"/>
        <v/>
      </c>
      <c r="K1336" s="21"/>
      <c r="O1336" s="25" t="str">
        <f t="shared" si="221"/>
        <v/>
      </c>
      <c r="P1336" s="25" t="str">
        <f t="shared" si="222"/>
        <v/>
      </c>
      <c r="Q1336" s="25" t="str">
        <f t="shared" si="223"/>
        <v/>
      </c>
      <c r="R1336" s="25" t="str">
        <f>IF(COUNTIF($Q$11:$Q1336, $Q1336)&gt;1, "", $Q1336)</f>
        <v/>
      </c>
      <c r="S1336" s="58" t="str">
        <f t="shared" si="224"/>
        <v/>
      </c>
      <c r="T1336" s="61" t="str">
        <f t="shared" si="225"/>
        <v/>
      </c>
      <c r="U1336" s="58" t="str">
        <f t="shared" si="226"/>
        <v/>
      </c>
      <c r="W1336" s="25" t="str">
        <f>IF(OR($P1336="", NOT($U1336="")), "", IF(COUNTIF($P$11:$P1336, $P1336)&gt;1, "", "X"))</f>
        <v/>
      </c>
      <c r="X1336" s="25" t="str">
        <f t="shared" si="227"/>
        <v/>
      </c>
      <c r="Z1336" s="25" t="str">
        <f t="shared" si="228"/>
        <v/>
      </c>
      <c r="AB1336" s="25" t="str">
        <f>IF($B1336="", "", IF(AND($B1336&gt;='Client Report'!$BA$3, $B1336&lt;='Client Report'!$BA$4), "X", ""))</f>
        <v/>
      </c>
      <c r="AC1336" s="25" t="str">
        <f>IF($O1336="", "", IF('Client Report'!$AG$3="", "X", IF(Expenses!$C1336='Client Report'!$AG$3, "X", "")))</f>
        <v/>
      </c>
      <c r="AD1336" s="66" t="str">
        <f t="shared" si="229"/>
        <v/>
      </c>
      <c r="AE1336" s="25" t="str">
        <f>IF($AD1336="", "", COUNTIF($AD$11:$AD$2510, "&lt;"&amp;$AD1336)+1+COUNTIF($AD$11:$AD1336, $AD1336)-1)</f>
        <v/>
      </c>
      <c r="AF1336" s="25" t="str">
        <f t="shared" si="230"/>
        <v/>
      </c>
    </row>
    <row r="1337" spans="1:32" x14ac:dyDescent="0.25">
      <c r="A1337" s="21"/>
      <c r="B1337" s="80"/>
      <c r="C1337" s="81"/>
      <c r="D1337" s="82"/>
      <c r="E1337" s="83"/>
      <c r="F1337" s="83"/>
      <c r="G1337" s="84"/>
      <c r="H1337" s="85"/>
      <c r="I1337" s="21"/>
      <c r="J1337" s="39" t="str">
        <f t="shared" si="220"/>
        <v/>
      </c>
      <c r="K1337" s="21"/>
      <c r="O1337" s="25" t="str">
        <f t="shared" si="221"/>
        <v/>
      </c>
      <c r="P1337" s="25" t="str">
        <f t="shared" si="222"/>
        <v/>
      </c>
      <c r="Q1337" s="25" t="str">
        <f t="shared" si="223"/>
        <v/>
      </c>
      <c r="R1337" s="25" t="str">
        <f>IF(COUNTIF($Q$11:$Q1337, $Q1337)&gt;1, "", $Q1337)</f>
        <v/>
      </c>
      <c r="S1337" s="58" t="str">
        <f t="shared" si="224"/>
        <v/>
      </c>
      <c r="T1337" s="61" t="str">
        <f t="shared" si="225"/>
        <v/>
      </c>
      <c r="U1337" s="58" t="str">
        <f t="shared" si="226"/>
        <v/>
      </c>
      <c r="W1337" s="25" t="str">
        <f>IF(OR($P1337="", NOT($U1337="")), "", IF(COUNTIF($P$11:$P1337, $P1337)&gt;1, "", "X"))</f>
        <v/>
      </c>
      <c r="X1337" s="25" t="str">
        <f t="shared" si="227"/>
        <v/>
      </c>
      <c r="Z1337" s="25" t="str">
        <f t="shared" si="228"/>
        <v/>
      </c>
      <c r="AB1337" s="25" t="str">
        <f>IF($B1337="", "", IF(AND($B1337&gt;='Client Report'!$BA$3, $B1337&lt;='Client Report'!$BA$4), "X", ""))</f>
        <v/>
      </c>
      <c r="AC1337" s="25" t="str">
        <f>IF($O1337="", "", IF('Client Report'!$AG$3="", "X", IF(Expenses!$C1337='Client Report'!$AG$3, "X", "")))</f>
        <v/>
      </c>
      <c r="AD1337" s="66" t="str">
        <f t="shared" si="229"/>
        <v/>
      </c>
      <c r="AE1337" s="25" t="str">
        <f>IF($AD1337="", "", COUNTIF($AD$11:$AD$2510, "&lt;"&amp;$AD1337)+1+COUNTIF($AD$11:$AD1337, $AD1337)-1)</f>
        <v/>
      </c>
      <c r="AF1337" s="25" t="str">
        <f t="shared" si="230"/>
        <v/>
      </c>
    </row>
    <row r="1338" spans="1:32" x14ac:dyDescent="0.25">
      <c r="A1338" s="21"/>
      <c r="B1338" s="80"/>
      <c r="C1338" s="81"/>
      <c r="D1338" s="82"/>
      <c r="E1338" s="83"/>
      <c r="F1338" s="83"/>
      <c r="G1338" s="84"/>
      <c r="H1338" s="85"/>
      <c r="I1338" s="21"/>
      <c r="J1338" s="39" t="str">
        <f t="shared" si="220"/>
        <v/>
      </c>
      <c r="K1338" s="21"/>
      <c r="O1338" s="25" t="str">
        <f t="shared" si="221"/>
        <v/>
      </c>
      <c r="P1338" s="25" t="str">
        <f t="shared" si="222"/>
        <v/>
      </c>
      <c r="Q1338" s="25" t="str">
        <f t="shared" si="223"/>
        <v/>
      </c>
      <c r="R1338" s="25" t="str">
        <f>IF(COUNTIF($Q$11:$Q1338, $Q1338)&gt;1, "", $Q1338)</f>
        <v/>
      </c>
      <c r="S1338" s="58" t="str">
        <f t="shared" si="224"/>
        <v/>
      </c>
      <c r="T1338" s="61" t="str">
        <f t="shared" si="225"/>
        <v/>
      </c>
      <c r="U1338" s="58" t="str">
        <f t="shared" si="226"/>
        <v/>
      </c>
      <c r="W1338" s="25" t="str">
        <f>IF(OR($P1338="", NOT($U1338="")), "", IF(COUNTIF($P$11:$P1338, $P1338)&gt;1, "", "X"))</f>
        <v/>
      </c>
      <c r="X1338" s="25" t="str">
        <f t="shared" si="227"/>
        <v/>
      </c>
      <c r="Z1338" s="25" t="str">
        <f t="shared" si="228"/>
        <v/>
      </c>
      <c r="AB1338" s="25" t="str">
        <f>IF($B1338="", "", IF(AND($B1338&gt;='Client Report'!$BA$3, $B1338&lt;='Client Report'!$BA$4), "X", ""))</f>
        <v/>
      </c>
      <c r="AC1338" s="25" t="str">
        <f>IF($O1338="", "", IF('Client Report'!$AG$3="", "X", IF(Expenses!$C1338='Client Report'!$AG$3, "X", "")))</f>
        <v/>
      </c>
      <c r="AD1338" s="66" t="str">
        <f t="shared" si="229"/>
        <v/>
      </c>
      <c r="AE1338" s="25" t="str">
        <f>IF($AD1338="", "", COUNTIF($AD$11:$AD$2510, "&lt;"&amp;$AD1338)+1+COUNTIF($AD$11:$AD1338, $AD1338)-1)</f>
        <v/>
      </c>
      <c r="AF1338" s="25" t="str">
        <f t="shared" si="230"/>
        <v/>
      </c>
    </row>
    <row r="1339" spans="1:32" x14ac:dyDescent="0.25">
      <c r="A1339" s="21"/>
      <c r="B1339" s="80"/>
      <c r="C1339" s="81"/>
      <c r="D1339" s="82"/>
      <c r="E1339" s="83"/>
      <c r="F1339" s="83"/>
      <c r="G1339" s="84"/>
      <c r="H1339" s="85"/>
      <c r="I1339" s="21"/>
      <c r="J1339" s="39" t="str">
        <f t="shared" si="220"/>
        <v/>
      </c>
      <c r="K1339" s="21"/>
      <c r="O1339" s="25" t="str">
        <f t="shared" si="221"/>
        <v/>
      </c>
      <c r="P1339" s="25" t="str">
        <f t="shared" si="222"/>
        <v/>
      </c>
      <c r="Q1339" s="25" t="str">
        <f t="shared" si="223"/>
        <v/>
      </c>
      <c r="R1339" s="25" t="str">
        <f>IF(COUNTIF($Q$11:$Q1339, $Q1339)&gt;1, "", $Q1339)</f>
        <v/>
      </c>
      <c r="S1339" s="58" t="str">
        <f t="shared" si="224"/>
        <v/>
      </c>
      <c r="T1339" s="61" t="str">
        <f t="shared" si="225"/>
        <v/>
      </c>
      <c r="U1339" s="58" t="str">
        <f t="shared" si="226"/>
        <v/>
      </c>
      <c r="W1339" s="25" t="str">
        <f>IF(OR($P1339="", NOT($U1339="")), "", IF(COUNTIF($P$11:$P1339, $P1339)&gt;1, "", "X"))</f>
        <v/>
      </c>
      <c r="X1339" s="25" t="str">
        <f t="shared" si="227"/>
        <v/>
      </c>
      <c r="Z1339" s="25" t="str">
        <f t="shared" si="228"/>
        <v/>
      </c>
      <c r="AB1339" s="25" t="str">
        <f>IF($B1339="", "", IF(AND($B1339&gt;='Client Report'!$BA$3, $B1339&lt;='Client Report'!$BA$4), "X", ""))</f>
        <v/>
      </c>
      <c r="AC1339" s="25" t="str">
        <f>IF($O1339="", "", IF('Client Report'!$AG$3="", "X", IF(Expenses!$C1339='Client Report'!$AG$3, "X", "")))</f>
        <v/>
      </c>
      <c r="AD1339" s="66" t="str">
        <f t="shared" si="229"/>
        <v/>
      </c>
      <c r="AE1339" s="25" t="str">
        <f>IF($AD1339="", "", COUNTIF($AD$11:$AD$2510, "&lt;"&amp;$AD1339)+1+COUNTIF($AD$11:$AD1339, $AD1339)-1)</f>
        <v/>
      </c>
      <c r="AF1339" s="25" t="str">
        <f t="shared" si="230"/>
        <v/>
      </c>
    </row>
    <row r="1340" spans="1:32" x14ac:dyDescent="0.25">
      <c r="A1340" s="21"/>
      <c r="B1340" s="80"/>
      <c r="C1340" s="81"/>
      <c r="D1340" s="82"/>
      <c r="E1340" s="83"/>
      <c r="F1340" s="83"/>
      <c r="G1340" s="84"/>
      <c r="H1340" s="85"/>
      <c r="I1340" s="21"/>
      <c r="J1340" s="39" t="str">
        <f t="shared" si="220"/>
        <v/>
      </c>
      <c r="K1340" s="21"/>
      <c r="O1340" s="25" t="str">
        <f t="shared" si="221"/>
        <v/>
      </c>
      <c r="P1340" s="25" t="str">
        <f t="shared" si="222"/>
        <v/>
      </c>
      <c r="Q1340" s="25" t="str">
        <f t="shared" si="223"/>
        <v/>
      </c>
      <c r="R1340" s="25" t="str">
        <f>IF(COUNTIF($Q$11:$Q1340, $Q1340)&gt;1, "", $Q1340)</f>
        <v/>
      </c>
      <c r="S1340" s="58" t="str">
        <f t="shared" si="224"/>
        <v/>
      </c>
      <c r="T1340" s="61" t="str">
        <f t="shared" si="225"/>
        <v/>
      </c>
      <c r="U1340" s="58" t="str">
        <f t="shared" si="226"/>
        <v/>
      </c>
      <c r="W1340" s="25" t="str">
        <f>IF(OR($P1340="", NOT($U1340="")), "", IF(COUNTIF($P$11:$P1340, $P1340)&gt;1, "", "X"))</f>
        <v/>
      </c>
      <c r="X1340" s="25" t="str">
        <f t="shared" si="227"/>
        <v/>
      </c>
      <c r="Z1340" s="25" t="str">
        <f t="shared" si="228"/>
        <v/>
      </c>
      <c r="AB1340" s="25" t="str">
        <f>IF($B1340="", "", IF(AND($B1340&gt;='Client Report'!$BA$3, $B1340&lt;='Client Report'!$BA$4), "X", ""))</f>
        <v/>
      </c>
      <c r="AC1340" s="25" t="str">
        <f>IF($O1340="", "", IF('Client Report'!$AG$3="", "X", IF(Expenses!$C1340='Client Report'!$AG$3, "X", "")))</f>
        <v/>
      </c>
      <c r="AD1340" s="66" t="str">
        <f t="shared" si="229"/>
        <v/>
      </c>
      <c r="AE1340" s="25" t="str">
        <f>IF($AD1340="", "", COUNTIF($AD$11:$AD$2510, "&lt;"&amp;$AD1340)+1+COUNTIF($AD$11:$AD1340, $AD1340)-1)</f>
        <v/>
      </c>
      <c r="AF1340" s="25" t="str">
        <f t="shared" si="230"/>
        <v/>
      </c>
    </row>
    <row r="1341" spans="1:32" x14ac:dyDescent="0.25">
      <c r="A1341" s="21"/>
      <c r="B1341" s="80"/>
      <c r="C1341" s="81"/>
      <c r="D1341" s="82"/>
      <c r="E1341" s="83"/>
      <c r="F1341" s="83"/>
      <c r="G1341" s="84"/>
      <c r="H1341" s="85"/>
      <c r="I1341" s="21"/>
      <c r="J1341" s="39" t="str">
        <f t="shared" si="220"/>
        <v/>
      </c>
      <c r="K1341" s="21"/>
      <c r="O1341" s="25" t="str">
        <f t="shared" si="221"/>
        <v/>
      </c>
      <c r="P1341" s="25" t="str">
        <f t="shared" si="222"/>
        <v/>
      </c>
      <c r="Q1341" s="25" t="str">
        <f t="shared" si="223"/>
        <v/>
      </c>
      <c r="R1341" s="25" t="str">
        <f>IF(COUNTIF($Q$11:$Q1341, $Q1341)&gt;1, "", $Q1341)</f>
        <v/>
      </c>
      <c r="S1341" s="58" t="str">
        <f t="shared" si="224"/>
        <v/>
      </c>
      <c r="T1341" s="61" t="str">
        <f t="shared" si="225"/>
        <v/>
      </c>
      <c r="U1341" s="58" t="str">
        <f t="shared" si="226"/>
        <v/>
      </c>
      <c r="W1341" s="25" t="str">
        <f>IF(OR($P1341="", NOT($U1341="")), "", IF(COUNTIF($P$11:$P1341, $P1341)&gt;1, "", "X"))</f>
        <v/>
      </c>
      <c r="X1341" s="25" t="str">
        <f t="shared" si="227"/>
        <v/>
      </c>
      <c r="Z1341" s="25" t="str">
        <f t="shared" si="228"/>
        <v/>
      </c>
      <c r="AB1341" s="25" t="str">
        <f>IF($B1341="", "", IF(AND($B1341&gt;='Client Report'!$BA$3, $B1341&lt;='Client Report'!$BA$4), "X", ""))</f>
        <v/>
      </c>
      <c r="AC1341" s="25" t="str">
        <f>IF($O1341="", "", IF('Client Report'!$AG$3="", "X", IF(Expenses!$C1341='Client Report'!$AG$3, "X", "")))</f>
        <v/>
      </c>
      <c r="AD1341" s="66" t="str">
        <f t="shared" si="229"/>
        <v/>
      </c>
      <c r="AE1341" s="25" t="str">
        <f>IF($AD1341="", "", COUNTIF($AD$11:$AD$2510, "&lt;"&amp;$AD1341)+1+COUNTIF($AD$11:$AD1341, $AD1341)-1)</f>
        <v/>
      </c>
      <c r="AF1341" s="25" t="str">
        <f t="shared" si="230"/>
        <v/>
      </c>
    </row>
    <row r="1342" spans="1:32" x14ac:dyDescent="0.25">
      <c r="A1342" s="21"/>
      <c r="B1342" s="80"/>
      <c r="C1342" s="81"/>
      <c r="D1342" s="82"/>
      <c r="E1342" s="83"/>
      <c r="F1342" s="83"/>
      <c r="G1342" s="84"/>
      <c r="H1342" s="85"/>
      <c r="I1342" s="21"/>
      <c r="J1342" s="39" t="str">
        <f t="shared" si="220"/>
        <v/>
      </c>
      <c r="K1342" s="21"/>
      <c r="O1342" s="25" t="str">
        <f t="shared" si="221"/>
        <v/>
      </c>
      <c r="P1342" s="25" t="str">
        <f t="shared" si="222"/>
        <v/>
      </c>
      <c r="Q1342" s="25" t="str">
        <f t="shared" si="223"/>
        <v/>
      </c>
      <c r="R1342" s="25" t="str">
        <f>IF(COUNTIF($Q$11:$Q1342, $Q1342)&gt;1, "", $Q1342)</f>
        <v/>
      </c>
      <c r="S1342" s="58" t="str">
        <f t="shared" si="224"/>
        <v/>
      </c>
      <c r="T1342" s="61" t="str">
        <f t="shared" si="225"/>
        <v/>
      </c>
      <c r="U1342" s="58" t="str">
        <f t="shared" si="226"/>
        <v/>
      </c>
      <c r="W1342" s="25" t="str">
        <f>IF(OR($P1342="", NOT($U1342="")), "", IF(COUNTIF($P$11:$P1342, $P1342)&gt;1, "", "X"))</f>
        <v/>
      </c>
      <c r="X1342" s="25" t="str">
        <f t="shared" si="227"/>
        <v/>
      </c>
      <c r="Z1342" s="25" t="str">
        <f t="shared" si="228"/>
        <v/>
      </c>
      <c r="AB1342" s="25" t="str">
        <f>IF($B1342="", "", IF(AND($B1342&gt;='Client Report'!$BA$3, $B1342&lt;='Client Report'!$BA$4), "X", ""))</f>
        <v/>
      </c>
      <c r="AC1342" s="25" t="str">
        <f>IF($O1342="", "", IF('Client Report'!$AG$3="", "X", IF(Expenses!$C1342='Client Report'!$AG$3, "X", "")))</f>
        <v/>
      </c>
      <c r="AD1342" s="66" t="str">
        <f t="shared" si="229"/>
        <v/>
      </c>
      <c r="AE1342" s="25" t="str">
        <f>IF($AD1342="", "", COUNTIF($AD$11:$AD$2510, "&lt;"&amp;$AD1342)+1+COUNTIF($AD$11:$AD1342, $AD1342)-1)</f>
        <v/>
      </c>
      <c r="AF1342" s="25" t="str">
        <f t="shared" si="230"/>
        <v/>
      </c>
    </row>
    <row r="1343" spans="1:32" x14ac:dyDescent="0.25">
      <c r="A1343" s="21"/>
      <c r="B1343" s="80"/>
      <c r="C1343" s="81"/>
      <c r="D1343" s="82"/>
      <c r="E1343" s="83"/>
      <c r="F1343" s="83"/>
      <c r="G1343" s="84"/>
      <c r="H1343" s="85"/>
      <c r="I1343" s="21"/>
      <c r="J1343" s="39" t="str">
        <f t="shared" si="220"/>
        <v/>
      </c>
      <c r="K1343" s="21"/>
      <c r="O1343" s="25" t="str">
        <f t="shared" si="221"/>
        <v/>
      </c>
      <c r="P1343" s="25" t="str">
        <f t="shared" si="222"/>
        <v/>
      </c>
      <c r="Q1343" s="25" t="str">
        <f t="shared" si="223"/>
        <v/>
      </c>
      <c r="R1343" s="25" t="str">
        <f>IF(COUNTIF($Q$11:$Q1343, $Q1343)&gt;1, "", $Q1343)</f>
        <v/>
      </c>
      <c r="S1343" s="58" t="str">
        <f t="shared" si="224"/>
        <v/>
      </c>
      <c r="T1343" s="61" t="str">
        <f t="shared" si="225"/>
        <v/>
      </c>
      <c r="U1343" s="58" t="str">
        <f t="shared" si="226"/>
        <v/>
      </c>
      <c r="W1343" s="25" t="str">
        <f>IF(OR($P1343="", NOT($U1343="")), "", IF(COUNTIF($P$11:$P1343, $P1343)&gt;1, "", "X"))</f>
        <v/>
      </c>
      <c r="X1343" s="25" t="str">
        <f t="shared" si="227"/>
        <v/>
      </c>
      <c r="Z1343" s="25" t="str">
        <f t="shared" si="228"/>
        <v/>
      </c>
      <c r="AB1343" s="25" t="str">
        <f>IF($B1343="", "", IF(AND($B1343&gt;='Client Report'!$BA$3, $B1343&lt;='Client Report'!$BA$4), "X", ""))</f>
        <v/>
      </c>
      <c r="AC1343" s="25" t="str">
        <f>IF($O1343="", "", IF('Client Report'!$AG$3="", "X", IF(Expenses!$C1343='Client Report'!$AG$3, "X", "")))</f>
        <v/>
      </c>
      <c r="AD1343" s="66" t="str">
        <f t="shared" si="229"/>
        <v/>
      </c>
      <c r="AE1343" s="25" t="str">
        <f>IF($AD1343="", "", COUNTIF($AD$11:$AD$2510, "&lt;"&amp;$AD1343)+1+COUNTIF($AD$11:$AD1343, $AD1343)-1)</f>
        <v/>
      </c>
      <c r="AF1343" s="25" t="str">
        <f t="shared" si="230"/>
        <v/>
      </c>
    </row>
    <row r="1344" spans="1:32" x14ac:dyDescent="0.25">
      <c r="A1344" s="21"/>
      <c r="B1344" s="80"/>
      <c r="C1344" s="81"/>
      <c r="D1344" s="82"/>
      <c r="E1344" s="83"/>
      <c r="F1344" s="83"/>
      <c r="G1344" s="84"/>
      <c r="H1344" s="85"/>
      <c r="I1344" s="21"/>
      <c r="J1344" s="39" t="str">
        <f t="shared" si="220"/>
        <v/>
      </c>
      <c r="K1344" s="21"/>
      <c r="O1344" s="25" t="str">
        <f t="shared" si="221"/>
        <v/>
      </c>
      <c r="P1344" s="25" t="str">
        <f t="shared" si="222"/>
        <v/>
      </c>
      <c r="Q1344" s="25" t="str">
        <f t="shared" si="223"/>
        <v/>
      </c>
      <c r="R1344" s="25" t="str">
        <f>IF(COUNTIF($Q$11:$Q1344, $Q1344)&gt;1, "", $Q1344)</f>
        <v/>
      </c>
      <c r="S1344" s="58" t="str">
        <f t="shared" si="224"/>
        <v/>
      </c>
      <c r="T1344" s="61" t="str">
        <f t="shared" si="225"/>
        <v/>
      </c>
      <c r="U1344" s="58" t="str">
        <f t="shared" si="226"/>
        <v/>
      </c>
      <c r="W1344" s="25" t="str">
        <f>IF(OR($P1344="", NOT($U1344="")), "", IF(COUNTIF($P$11:$P1344, $P1344)&gt;1, "", "X"))</f>
        <v/>
      </c>
      <c r="X1344" s="25" t="str">
        <f t="shared" si="227"/>
        <v/>
      </c>
      <c r="Z1344" s="25" t="str">
        <f t="shared" si="228"/>
        <v/>
      </c>
      <c r="AB1344" s="25" t="str">
        <f>IF($B1344="", "", IF(AND($B1344&gt;='Client Report'!$BA$3, $B1344&lt;='Client Report'!$BA$4), "X", ""))</f>
        <v/>
      </c>
      <c r="AC1344" s="25" t="str">
        <f>IF($O1344="", "", IF('Client Report'!$AG$3="", "X", IF(Expenses!$C1344='Client Report'!$AG$3, "X", "")))</f>
        <v/>
      </c>
      <c r="AD1344" s="66" t="str">
        <f t="shared" si="229"/>
        <v/>
      </c>
      <c r="AE1344" s="25" t="str">
        <f>IF($AD1344="", "", COUNTIF($AD$11:$AD$2510, "&lt;"&amp;$AD1344)+1+COUNTIF($AD$11:$AD1344, $AD1344)-1)</f>
        <v/>
      </c>
      <c r="AF1344" s="25" t="str">
        <f t="shared" si="230"/>
        <v/>
      </c>
    </row>
    <row r="1345" spans="1:32" x14ac:dyDescent="0.25">
      <c r="A1345" s="21"/>
      <c r="B1345" s="80"/>
      <c r="C1345" s="81"/>
      <c r="D1345" s="82"/>
      <c r="E1345" s="83"/>
      <c r="F1345" s="83"/>
      <c r="G1345" s="84"/>
      <c r="H1345" s="85"/>
      <c r="I1345" s="21"/>
      <c r="J1345" s="39" t="str">
        <f t="shared" si="220"/>
        <v/>
      </c>
      <c r="K1345" s="21"/>
      <c r="O1345" s="25" t="str">
        <f t="shared" si="221"/>
        <v/>
      </c>
      <c r="P1345" s="25" t="str">
        <f t="shared" si="222"/>
        <v/>
      </c>
      <c r="Q1345" s="25" t="str">
        <f t="shared" si="223"/>
        <v/>
      </c>
      <c r="R1345" s="25" t="str">
        <f>IF(COUNTIF($Q$11:$Q1345, $Q1345)&gt;1, "", $Q1345)</f>
        <v/>
      </c>
      <c r="S1345" s="58" t="str">
        <f t="shared" si="224"/>
        <v/>
      </c>
      <c r="T1345" s="61" t="str">
        <f t="shared" si="225"/>
        <v/>
      </c>
      <c r="U1345" s="58" t="str">
        <f t="shared" si="226"/>
        <v/>
      </c>
      <c r="W1345" s="25" t="str">
        <f>IF(OR($P1345="", NOT($U1345="")), "", IF(COUNTIF($P$11:$P1345, $P1345)&gt;1, "", "X"))</f>
        <v/>
      </c>
      <c r="X1345" s="25" t="str">
        <f t="shared" si="227"/>
        <v/>
      </c>
      <c r="Z1345" s="25" t="str">
        <f t="shared" si="228"/>
        <v/>
      </c>
      <c r="AB1345" s="25" t="str">
        <f>IF($B1345="", "", IF(AND($B1345&gt;='Client Report'!$BA$3, $B1345&lt;='Client Report'!$BA$4), "X", ""))</f>
        <v/>
      </c>
      <c r="AC1345" s="25" t="str">
        <f>IF($O1345="", "", IF('Client Report'!$AG$3="", "X", IF(Expenses!$C1345='Client Report'!$AG$3, "X", "")))</f>
        <v/>
      </c>
      <c r="AD1345" s="66" t="str">
        <f t="shared" si="229"/>
        <v/>
      </c>
      <c r="AE1345" s="25" t="str">
        <f>IF($AD1345="", "", COUNTIF($AD$11:$AD$2510, "&lt;"&amp;$AD1345)+1+COUNTIF($AD$11:$AD1345, $AD1345)-1)</f>
        <v/>
      </c>
      <c r="AF1345" s="25" t="str">
        <f t="shared" si="230"/>
        <v/>
      </c>
    </row>
    <row r="1346" spans="1:32" x14ac:dyDescent="0.25">
      <c r="A1346" s="21"/>
      <c r="B1346" s="80"/>
      <c r="C1346" s="81"/>
      <c r="D1346" s="82"/>
      <c r="E1346" s="83"/>
      <c r="F1346" s="83"/>
      <c r="G1346" s="84"/>
      <c r="H1346" s="85"/>
      <c r="I1346" s="21"/>
      <c r="J1346" s="39" t="str">
        <f t="shared" si="220"/>
        <v/>
      </c>
      <c r="K1346" s="21"/>
      <c r="O1346" s="25" t="str">
        <f t="shared" si="221"/>
        <v/>
      </c>
      <c r="P1346" s="25" t="str">
        <f t="shared" si="222"/>
        <v/>
      </c>
      <c r="Q1346" s="25" t="str">
        <f t="shared" si="223"/>
        <v/>
      </c>
      <c r="R1346" s="25" t="str">
        <f>IF(COUNTIF($Q$11:$Q1346, $Q1346)&gt;1, "", $Q1346)</f>
        <v/>
      </c>
      <c r="S1346" s="58" t="str">
        <f t="shared" si="224"/>
        <v/>
      </c>
      <c r="T1346" s="61" t="str">
        <f t="shared" si="225"/>
        <v/>
      </c>
      <c r="U1346" s="58" t="str">
        <f t="shared" si="226"/>
        <v/>
      </c>
      <c r="W1346" s="25" t="str">
        <f>IF(OR($P1346="", NOT($U1346="")), "", IF(COUNTIF($P$11:$P1346, $P1346)&gt;1, "", "X"))</f>
        <v/>
      </c>
      <c r="X1346" s="25" t="str">
        <f t="shared" si="227"/>
        <v/>
      </c>
      <c r="Z1346" s="25" t="str">
        <f t="shared" si="228"/>
        <v/>
      </c>
      <c r="AB1346" s="25" t="str">
        <f>IF($B1346="", "", IF(AND($B1346&gt;='Client Report'!$BA$3, $B1346&lt;='Client Report'!$BA$4), "X", ""))</f>
        <v/>
      </c>
      <c r="AC1346" s="25" t="str">
        <f>IF($O1346="", "", IF('Client Report'!$AG$3="", "X", IF(Expenses!$C1346='Client Report'!$AG$3, "X", "")))</f>
        <v/>
      </c>
      <c r="AD1346" s="66" t="str">
        <f t="shared" si="229"/>
        <v/>
      </c>
      <c r="AE1346" s="25" t="str">
        <f>IF($AD1346="", "", COUNTIF($AD$11:$AD$2510, "&lt;"&amp;$AD1346)+1+COUNTIF($AD$11:$AD1346, $AD1346)-1)</f>
        <v/>
      </c>
      <c r="AF1346" s="25" t="str">
        <f t="shared" si="230"/>
        <v/>
      </c>
    </row>
    <row r="1347" spans="1:32" x14ac:dyDescent="0.25">
      <c r="A1347" s="21"/>
      <c r="B1347" s="80"/>
      <c r="C1347" s="81"/>
      <c r="D1347" s="82"/>
      <c r="E1347" s="83"/>
      <c r="F1347" s="83"/>
      <c r="G1347" s="84"/>
      <c r="H1347" s="85"/>
      <c r="I1347" s="21"/>
      <c r="J1347" s="39" t="str">
        <f t="shared" si="220"/>
        <v/>
      </c>
      <c r="K1347" s="21"/>
      <c r="O1347" s="25" t="str">
        <f t="shared" si="221"/>
        <v/>
      </c>
      <c r="P1347" s="25" t="str">
        <f t="shared" si="222"/>
        <v/>
      </c>
      <c r="Q1347" s="25" t="str">
        <f t="shared" si="223"/>
        <v/>
      </c>
      <c r="R1347" s="25" t="str">
        <f>IF(COUNTIF($Q$11:$Q1347, $Q1347)&gt;1, "", $Q1347)</f>
        <v/>
      </c>
      <c r="S1347" s="58" t="str">
        <f t="shared" si="224"/>
        <v/>
      </c>
      <c r="T1347" s="61" t="str">
        <f t="shared" si="225"/>
        <v/>
      </c>
      <c r="U1347" s="58" t="str">
        <f t="shared" si="226"/>
        <v/>
      </c>
      <c r="W1347" s="25" t="str">
        <f>IF(OR($P1347="", NOT($U1347="")), "", IF(COUNTIF($P$11:$P1347, $P1347)&gt;1, "", "X"))</f>
        <v/>
      </c>
      <c r="X1347" s="25" t="str">
        <f t="shared" si="227"/>
        <v/>
      </c>
      <c r="Z1347" s="25" t="str">
        <f t="shared" si="228"/>
        <v/>
      </c>
      <c r="AB1347" s="25" t="str">
        <f>IF($B1347="", "", IF(AND($B1347&gt;='Client Report'!$BA$3, $B1347&lt;='Client Report'!$BA$4), "X", ""))</f>
        <v/>
      </c>
      <c r="AC1347" s="25" t="str">
        <f>IF($O1347="", "", IF('Client Report'!$AG$3="", "X", IF(Expenses!$C1347='Client Report'!$AG$3, "X", "")))</f>
        <v/>
      </c>
      <c r="AD1347" s="66" t="str">
        <f t="shared" si="229"/>
        <v/>
      </c>
      <c r="AE1347" s="25" t="str">
        <f>IF($AD1347="", "", COUNTIF($AD$11:$AD$2510, "&lt;"&amp;$AD1347)+1+COUNTIF($AD$11:$AD1347, $AD1347)-1)</f>
        <v/>
      </c>
      <c r="AF1347" s="25" t="str">
        <f t="shared" si="230"/>
        <v/>
      </c>
    </row>
    <row r="1348" spans="1:32" x14ac:dyDescent="0.25">
      <c r="A1348" s="21"/>
      <c r="B1348" s="80"/>
      <c r="C1348" s="81"/>
      <c r="D1348" s="82"/>
      <c r="E1348" s="83"/>
      <c r="F1348" s="83"/>
      <c r="G1348" s="84"/>
      <c r="H1348" s="85"/>
      <c r="I1348" s="21"/>
      <c r="J1348" s="39" t="str">
        <f t="shared" si="220"/>
        <v/>
      </c>
      <c r="K1348" s="21"/>
      <c r="O1348" s="25" t="str">
        <f t="shared" si="221"/>
        <v/>
      </c>
      <c r="P1348" s="25" t="str">
        <f t="shared" si="222"/>
        <v/>
      </c>
      <c r="Q1348" s="25" t="str">
        <f t="shared" si="223"/>
        <v/>
      </c>
      <c r="R1348" s="25" t="str">
        <f>IF(COUNTIF($Q$11:$Q1348, $Q1348)&gt;1, "", $Q1348)</f>
        <v/>
      </c>
      <c r="S1348" s="58" t="str">
        <f t="shared" si="224"/>
        <v/>
      </c>
      <c r="T1348" s="61" t="str">
        <f t="shared" si="225"/>
        <v/>
      </c>
      <c r="U1348" s="58" t="str">
        <f t="shared" si="226"/>
        <v/>
      </c>
      <c r="W1348" s="25" t="str">
        <f>IF(OR($P1348="", NOT($U1348="")), "", IF(COUNTIF($P$11:$P1348, $P1348)&gt;1, "", "X"))</f>
        <v/>
      </c>
      <c r="X1348" s="25" t="str">
        <f t="shared" si="227"/>
        <v/>
      </c>
      <c r="Z1348" s="25" t="str">
        <f t="shared" si="228"/>
        <v/>
      </c>
      <c r="AB1348" s="25" t="str">
        <f>IF($B1348="", "", IF(AND($B1348&gt;='Client Report'!$BA$3, $B1348&lt;='Client Report'!$BA$4), "X", ""))</f>
        <v/>
      </c>
      <c r="AC1348" s="25" t="str">
        <f>IF($O1348="", "", IF('Client Report'!$AG$3="", "X", IF(Expenses!$C1348='Client Report'!$AG$3, "X", "")))</f>
        <v/>
      </c>
      <c r="AD1348" s="66" t="str">
        <f t="shared" si="229"/>
        <v/>
      </c>
      <c r="AE1348" s="25" t="str">
        <f>IF($AD1348="", "", COUNTIF($AD$11:$AD$2510, "&lt;"&amp;$AD1348)+1+COUNTIF($AD$11:$AD1348, $AD1348)-1)</f>
        <v/>
      </c>
      <c r="AF1348" s="25" t="str">
        <f t="shared" si="230"/>
        <v/>
      </c>
    </row>
    <row r="1349" spans="1:32" x14ac:dyDescent="0.25">
      <c r="A1349" s="21"/>
      <c r="B1349" s="80"/>
      <c r="C1349" s="81"/>
      <c r="D1349" s="82"/>
      <c r="E1349" s="83"/>
      <c r="F1349" s="83"/>
      <c r="G1349" s="84"/>
      <c r="H1349" s="85"/>
      <c r="I1349" s="21"/>
      <c r="J1349" s="39" t="str">
        <f t="shared" si="220"/>
        <v/>
      </c>
      <c r="K1349" s="21"/>
      <c r="O1349" s="25" t="str">
        <f t="shared" si="221"/>
        <v/>
      </c>
      <c r="P1349" s="25" t="str">
        <f t="shared" si="222"/>
        <v/>
      </c>
      <c r="Q1349" s="25" t="str">
        <f t="shared" si="223"/>
        <v/>
      </c>
      <c r="R1349" s="25" t="str">
        <f>IF(COUNTIF($Q$11:$Q1349, $Q1349)&gt;1, "", $Q1349)</f>
        <v/>
      </c>
      <c r="S1349" s="58" t="str">
        <f t="shared" si="224"/>
        <v/>
      </c>
      <c r="T1349" s="61" t="str">
        <f t="shared" si="225"/>
        <v/>
      </c>
      <c r="U1349" s="58" t="str">
        <f t="shared" si="226"/>
        <v/>
      </c>
      <c r="W1349" s="25" t="str">
        <f>IF(OR($P1349="", NOT($U1349="")), "", IF(COUNTIF($P$11:$P1349, $P1349)&gt;1, "", "X"))</f>
        <v/>
      </c>
      <c r="X1349" s="25" t="str">
        <f t="shared" si="227"/>
        <v/>
      </c>
      <c r="Z1349" s="25" t="str">
        <f t="shared" si="228"/>
        <v/>
      </c>
      <c r="AB1349" s="25" t="str">
        <f>IF($B1349="", "", IF(AND($B1349&gt;='Client Report'!$BA$3, $B1349&lt;='Client Report'!$BA$4), "X", ""))</f>
        <v/>
      </c>
      <c r="AC1349" s="25" t="str">
        <f>IF($O1349="", "", IF('Client Report'!$AG$3="", "X", IF(Expenses!$C1349='Client Report'!$AG$3, "X", "")))</f>
        <v/>
      </c>
      <c r="AD1349" s="66" t="str">
        <f t="shared" si="229"/>
        <v/>
      </c>
      <c r="AE1349" s="25" t="str">
        <f>IF($AD1349="", "", COUNTIF($AD$11:$AD$2510, "&lt;"&amp;$AD1349)+1+COUNTIF($AD$11:$AD1349, $AD1349)-1)</f>
        <v/>
      </c>
      <c r="AF1349" s="25" t="str">
        <f t="shared" si="230"/>
        <v/>
      </c>
    </row>
    <row r="1350" spans="1:32" x14ac:dyDescent="0.25">
      <c r="A1350" s="21"/>
      <c r="B1350" s="80"/>
      <c r="C1350" s="81"/>
      <c r="D1350" s="82"/>
      <c r="E1350" s="83"/>
      <c r="F1350" s="83"/>
      <c r="G1350" s="84"/>
      <c r="H1350" s="85"/>
      <c r="I1350" s="21"/>
      <c r="J1350" s="39" t="str">
        <f t="shared" si="220"/>
        <v/>
      </c>
      <c r="K1350" s="21"/>
      <c r="O1350" s="25" t="str">
        <f t="shared" si="221"/>
        <v/>
      </c>
      <c r="P1350" s="25" t="str">
        <f t="shared" si="222"/>
        <v/>
      </c>
      <c r="Q1350" s="25" t="str">
        <f t="shared" si="223"/>
        <v/>
      </c>
      <c r="R1350" s="25" t="str">
        <f>IF(COUNTIF($Q$11:$Q1350, $Q1350)&gt;1, "", $Q1350)</f>
        <v/>
      </c>
      <c r="S1350" s="58" t="str">
        <f t="shared" si="224"/>
        <v/>
      </c>
      <c r="T1350" s="61" t="str">
        <f t="shared" si="225"/>
        <v/>
      </c>
      <c r="U1350" s="58" t="str">
        <f t="shared" si="226"/>
        <v/>
      </c>
      <c r="W1350" s="25" t="str">
        <f>IF(OR($P1350="", NOT($U1350="")), "", IF(COUNTIF($P$11:$P1350, $P1350)&gt;1, "", "X"))</f>
        <v/>
      </c>
      <c r="X1350" s="25" t="str">
        <f t="shared" si="227"/>
        <v/>
      </c>
      <c r="Z1350" s="25" t="str">
        <f t="shared" si="228"/>
        <v/>
      </c>
      <c r="AB1350" s="25" t="str">
        <f>IF($B1350="", "", IF(AND($B1350&gt;='Client Report'!$BA$3, $B1350&lt;='Client Report'!$BA$4), "X", ""))</f>
        <v/>
      </c>
      <c r="AC1350" s="25" t="str">
        <f>IF($O1350="", "", IF('Client Report'!$AG$3="", "X", IF(Expenses!$C1350='Client Report'!$AG$3, "X", "")))</f>
        <v/>
      </c>
      <c r="AD1350" s="66" t="str">
        <f t="shared" si="229"/>
        <v/>
      </c>
      <c r="AE1350" s="25" t="str">
        <f>IF($AD1350="", "", COUNTIF($AD$11:$AD$2510, "&lt;"&amp;$AD1350)+1+COUNTIF($AD$11:$AD1350, $AD1350)-1)</f>
        <v/>
      </c>
      <c r="AF1350" s="25" t="str">
        <f t="shared" si="230"/>
        <v/>
      </c>
    </row>
    <row r="1351" spans="1:32" x14ac:dyDescent="0.25">
      <c r="A1351" s="21"/>
      <c r="B1351" s="80"/>
      <c r="C1351" s="81"/>
      <c r="D1351" s="82"/>
      <c r="E1351" s="83"/>
      <c r="F1351" s="83"/>
      <c r="G1351" s="84"/>
      <c r="H1351" s="85"/>
      <c r="I1351" s="21"/>
      <c r="J1351" s="39" t="str">
        <f t="shared" si="220"/>
        <v/>
      </c>
      <c r="K1351" s="21"/>
      <c r="O1351" s="25" t="str">
        <f t="shared" si="221"/>
        <v/>
      </c>
      <c r="P1351" s="25" t="str">
        <f t="shared" si="222"/>
        <v/>
      </c>
      <c r="Q1351" s="25" t="str">
        <f t="shared" si="223"/>
        <v/>
      </c>
      <c r="R1351" s="25" t="str">
        <f>IF(COUNTIF($Q$11:$Q1351, $Q1351)&gt;1, "", $Q1351)</f>
        <v/>
      </c>
      <c r="S1351" s="58" t="str">
        <f t="shared" si="224"/>
        <v/>
      </c>
      <c r="T1351" s="61" t="str">
        <f t="shared" si="225"/>
        <v/>
      </c>
      <c r="U1351" s="58" t="str">
        <f t="shared" si="226"/>
        <v/>
      </c>
      <c r="W1351" s="25" t="str">
        <f>IF(OR($P1351="", NOT($U1351="")), "", IF(COUNTIF($P$11:$P1351, $P1351)&gt;1, "", "X"))</f>
        <v/>
      </c>
      <c r="X1351" s="25" t="str">
        <f t="shared" si="227"/>
        <v/>
      </c>
      <c r="Z1351" s="25" t="str">
        <f t="shared" si="228"/>
        <v/>
      </c>
      <c r="AB1351" s="25" t="str">
        <f>IF($B1351="", "", IF(AND($B1351&gt;='Client Report'!$BA$3, $B1351&lt;='Client Report'!$BA$4), "X", ""))</f>
        <v/>
      </c>
      <c r="AC1351" s="25" t="str">
        <f>IF($O1351="", "", IF('Client Report'!$AG$3="", "X", IF(Expenses!$C1351='Client Report'!$AG$3, "X", "")))</f>
        <v/>
      </c>
      <c r="AD1351" s="66" t="str">
        <f t="shared" si="229"/>
        <v/>
      </c>
      <c r="AE1351" s="25" t="str">
        <f>IF($AD1351="", "", COUNTIF($AD$11:$AD$2510, "&lt;"&amp;$AD1351)+1+COUNTIF($AD$11:$AD1351, $AD1351)-1)</f>
        <v/>
      </c>
      <c r="AF1351" s="25" t="str">
        <f t="shared" si="230"/>
        <v/>
      </c>
    </row>
    <row r="1352" spans="1:32" x14ac:dyDescent="0.25">
      <c r="A1352" s="21"/>
      <c r="B1352" s="80"/>
      <c r="C1352" s="81"/>
      <c r="D1352" s="82"/>
      <c r="E1352" s="83"/>
      <c r="F1352" s="83"/>
      <c r="G1352" s="84"/>
      <c r="H1352" s="85"/>
      <c r="I1352" s="21"/>
      <c r="J1352" s="39" t="str">
        <f t="shared" si="220"/>
        <v/>
      </c>
      <c r="K1352" s="21"/>
      <c r="O1352" s="25" t="str">
        <f t="shared" si="221"/>
        <v/>
      </c>
      <c r="P1352" s="25" t="str">
        <f t="shared" si="222"/>
        <v/>
      </c>
      <c r="Q1352" s="25" t="str">
        <f t="shared" si="223"/>
        <v/>
      </c>
      <c r="R1352" s="25" t="str">
        <f>IF(COUNTIF($Q$11:$Q1352, $Q1352)&gt;1, "", $Q1352)</f>
        <v/>
      </c>
      <c r="S1352" s="58" t="str">
        <f t="shared" si="224"/>
        <v/>
      </c>
      <c r="T1352" s="61" t="str">
        <f t="shared" si="225"/>
        <v/>
      </c>
      <c r="U1352" s="58" t="str">
        <f t="shared" si="226"/>
        <v/>
      </c>
      <c r="W1352" s="25" t="str">
        <f>IF(OR($P1352="", NOT($U1352="")), "", IF(COUNTIF($P$11:$P1352, $P1352)&gt;1, "", "X"))</f>
        <v/>
      </c>
      <c r="X1352" s="25" t="str">
        <f t="shared" si="227"/>
        <v/>
      </c>
      <c r="Z1352" s="25" t="str">
        <f t="shared" si="228"/>
        <v/>
      </c>
      <c r="AB1352" s="25" t="str">
        <f>IF($B1352="", "", IF(AND($B1352&gt;='Client Report'!$BA$3, $B1352&lt;='Client Report'!$BA$4), "X", ""))</f>
        <v/>
      </c>
      <c r="AC1352" s="25" t="str">
        <f>IF($O1352="", "", IF('Client Report'!$AG$3="", "X", IF(Expenses!$C1352='Client Report'!$AG$3, "X", "")))</f>
        <v/>
      </c>
      <c r="AD1352" s="66" t="str">
        <f t="shared" si="229"/>
        <v/>
      </c>
      <c r="AE1352" s="25" t="str">
        <f>IF($AD1352="", "", COUNTIF($AD$11:$AD$2510, "&lt;"&amp;$AD1352)+1+COUNTIF($AD$11:$AD1352, $AD1352)-1)</f>
        <v/>
      </c>
      <c r="AF1352" s="25" t="str">
        <f t="shared" si="230"/>
        <v/>
      </c>
    </row>
    <row r="1353" spans="1:32" x14ac:dyDescent="0.25">
      <c r="A1353" s="21"/>
      <c r="B1353" s="80"/>
      <c r="C1353" s="81"/>
      <c r="D1353" s="82"/>
      <c r="E1353" s="83"/>
      <c r="F1353" s="83"/>
      <c r="G1353" s="84"/>
      <c r="H1353" s="85"/>
      <c r="I1353" s="21"/>
      <c r="J1353" s="39" t="str">
        <f t="shared" si="220"/>
        <v/>
      </c>
      <c r="K1353" s="21"/>
      <c r="O1353" s="25" t="str">
        <f t="shared" si="221"/>
        <v/>
      </c>
      <c r="P1353" s="25" t="str">
        <f t="shared" si="222"/>
        <v/>
      </c>
      <c r="Q1353" s="25" t="str">
        <f t="shared" si="223"/>
        <v/>
      </c>
      <c r="R1353" s="25" t="str">
        <f>IF(COUNTIF($Q$11:$Q1353, $Q1353)&gt;1, "", $Q1353)</f>
        <v/>
      </c>
      <c r="S1353" s="58" t="str">
        <f t="shared" si="224"/>
        <v/>
      </c>
      <c r="T1353" s="61" t="str">
        <f t="shared" si="225"/>
        <v/>
      </c>
      <c r="U1353" s="58" t="str">
        <f t="shared" si="226"/>
        <v/>
      </c>
      <c r="W1353" s="25" t="str">
        <f>IF(OR($P1353="", NOT($U1353="")), "", IF(COUNTIF($P$11:$P1353, $P1353)&gt;1, "", "X"))</f>
        <v/>
      </c>
      <c r="X1353" s="25" t="str">
        <f t="shared" si="227"/>
        <v/>
      </c>
      <c r="Z1353" s="25" t="str">
        <f t="shared" si="228"/>
        <v/>
      </c>
      <c r="AB1353" s="25" t="str">
        <f>IF($B1353="", "", IF(AND($B1353&gt;='Client Report'!$BA$3, $B1353&lt;='Client Report'!$BA$4), "X", ""))</f>
        <v/>
      </c>
      <c r="AC1353" s="25" t="str">
        <f>IF($O1353="", "", IF('Client Report'!$AG$3="", "X", IF(Expenses!$C1353='Client Report'!$AG$3, "X", "")))</f>
        <v/>
      </c>
      <c r="AD1353" s="66" t="str">
        <f t="shared" si="229"/>
        <v/>
      </c>
      <c r="AE1353" s="25" t="str">
        <f>IF($AD1353="", "", COUNTIF($AD$11:$AD$2510, "&lt;"&amp;$AD1353)+1+COUNTIF($AD$11:$AD1353, $AD1353)-1)</f>
        <v/>
      </c>
      <c r="AF1353" s="25" t="str">
        <f t="shared" si="230"/>
        <v/>
      </c>
    </row>
    <row r="1354" spans="1:32" x14ac:dyDescent="0.25">
      <c r="A1354" s="21"/>
      <c r="B1354" s="80"/>
      <c r="C1354" s="81"/>
      <c r="D1354" s="82"/>
      <c r="E1354" s="83"/>
      <c r="F1354" s="83"/>
      <c r="G1354" s="84"/>
      <c r="H1354" s="85"/>
      <c r="I1354" s="21"/>
      <c r="J1354" s="39" t="str">
        <f t="shared" si="220"/>
        <v/>
      </c>
      <c r="K1354" s="21"/>
      <c r="O1354" s="25" t="str">
        <f t="shared" si="221"/>
        <v/>
      </c>
      <c r="P1354" s="25" t="str">
        <f t="shared" si="222"/>
        <v/>
      </c>
      <c r="Q1354" s="25" t="str">
        <f t="shared" si="223"/>
        <v/>
      </c>
      <c r="R1354" s="25" t="str">
        <f>IF(COUNTIF($Q$11:$Q1354, $Q1354)&gt;1, "", $Q1354)</f>
        <v/>
      </c>
      <c r="S1354" s="58" t="str">
        <f t="shared" si="224"/>
        <v/>
      </c>
      <c r="T1354" s="61" t="str">
        <f t="shared" si="225"/>
        <v/>
      </c>
      <c r="U1354" s="58" t="str">
        <f t="shared" si="226"/>
        <v/>
      </c>
      <c r="W1354" s="25" t="str">
        <f>IF(OR($P1354="", NOT($U1354="")), "", IF(COUNTIF($P$11:$P1354, $P1354)&gt;1, "", "X"))</f>
        <v/>
      </c>
      <c r="X1354" s="25" t="str">
        <f t="shared" si="227"/>
        <v/>
      </c>
      <c r="Z1354" s="25" t="str">
        <f t="shared" si="228"/>
        <v/>
      </c>
      <c r="AB1354" s="25" t="str">
        <f>IF($B1354="", "", IF(AND($B1354&gt;='Client Report'!$BA$3, $B1354&lt;='Client Report'!$BA$4), "X", ""))</f>
        <v/>
      </c>
      <c r="AC1354" s="25" t="str">
        <f>IF($O1354="", "", IF('Client Report'!$AG$3="", "X", IF(Expenses!$C1354='Client Report'!$AG$3, "X", "")))</f>
        <v/>
      </c>
      <c r="AD1354" s="66" t="str">
        <f t="shared" si="229"/>
        <v/>
      </c>
      <c r="AE1354" s="25" t="str">
        <f>IF($AD1354="", "", COUNTIF($AD$11:$AD$2510, "&lt;"&amp;$AD1354)+1+COUNTIF($AD$11:$AD1354, $AD1354)-1)</f>
        <v/>
      </c>
      <c r="AF1354" s="25" t="str">
        <f t="shared" si="230"/>
        <v/>
      </c>
    </row>
    <row r="1355" spans="1:32" x14ac:dyDescent="0.25">
      <c r="A1355" s="21"/>
      <c r="B1355" s="80"/>
      <c r="C1355" s="81"/>
      <c r="D1355" s="82"/>
      <c r="E1355" s="83"/>
      <c r="F1355" s="83"/>
      <c r="G1355" s="84"/>
      <c r="H1355" s="85"/>
      <c r="I1355" s="21"/>
      <c r="J1355" s="39" t="str">
        <f t="shared" si="220"/>
        <v/>
      </c>
      <c r="K1355" s="21"/>
      <c r="O1355" s="25" t="str">
        <f t="shared" si="221"/>
        <v/>
      </c>
      <c r="P1355" s="25" t="str">
        <f t="shared" si="222"/>
        <v/>
      </c>
      <c r="Q1355" s="25" t="str">
        <f t="shared" si="223"/>
        <v/>
      </c>
      <c r="R1355" s="25" t="str">
        <f>IF(COUNTIF($Q$11:$Q1355, $Q1355)&gt;1, "", $Q1355)</f>
        <v/>
      </c>
      <c r="S1355" s="58" t="str">
        <f t="shared" si="224"/>
        <v/>
      </c>
      <c r="T1355" s="61" t="str">
        <f t="shared" si="225"/>
        <v/>
      </c>
      <c r="U1355" s="58" t="str">
        <f t="shared" si="226"/>
        <v/>
      </c>
      <c r="W1355" s="25" t="str">
        <f>IF(OR($P1355="", NOT($U1355="")), "", IF(COUNTIF($P$11:$P1355, $P1355)&gt;1, "", "X"))</f>
        <v/>
      </c>
      <c r="X1355" s="25" t="str">
        <f t="shared" si="227"/>
        <v/>
      </c>
      <c r="Z1355" s="25" t="str">
        <f t="shared" si="228"/>
        <v/>
      </c>
      <c r="AB1355" s="25" t="str">
        <f>IF($B1355="", "", IF(AND($B1355&gt;='Client Report'!$BA$3, $B1355&lt;='Client Report'!$BA$4), "X", ""))</f>
        <v/>
      </c>
      <c r="AC1355" s="25" t="str">
        <f>IF($O1355="", "", IF('Client Report'!$AG$3="", "X", IF(Expenses!$C1355='Client Report'!$AG$3, "X", "")))</f>
        <v/>
      </c>
      <c r="AD1355" s="66" t="str">
        <f t="shared" si="229"/>
        <v/>
      </c>
      <c r="AE1355" s="25" t="str">
        <f>IF($AD1355="", "", COUNTIF($AD$11:$AD$2510, "&lt;"&amp;$AD1355)+1+COUNTIF($AD$11:$AD1355, $AD1355)-1)</f>
        <v/>
      </c>
      <c r="AF1355" s="25" t="str">
        <f t="shared" si="230"/>
        <v/>
      </c>
    </row>
    <row r="1356" spans="1:32" x14ac:dyDescent="0.25">
      <c r="A1356" s="21"/>
      <c r="B1356" s="80"/>
      <c r="C1356" s="81"/>
      <c r="D1356" s="82"/>
      <c r="E1356" s="83"/>
      <c r="F1356" s="83"/>
      <c r="G1356" s="84"/>
      <c r="H1356" s="85"/>
      <c r="I1356" s="21"/>
      <c r="J1356" s="39" t="str">
        <f t="shared" ref="J1356:J1419" si="231">IFERROR(IF($G1356="", "", IF($F1356="", $G1356, ROUND($G1356*$U1356, 2))), "")</f>
        <v/>
      </c>
      <c r="K1356" s="21"/>
      <c r="O1356" s="25" t="str">
        <f t="shared" ref="O1356:O1419" si="232">IF(COUNTIF($B1356:$H1356, "")&lt;7, "X", "")</f>
        <v/>
      </c>
      <c r="P1356" s="25" t="str">
        <f t="shared" ref="P1356:P1419" si="233">IF(AND(NOT($B1356=""), NOT($F1356="")), _xlfn.CONCAT($B1356, " - ", $F1356), "")</f>
        <v/>
      </c>
      <c r="Q1356" s="25" t="str">
        <f t="shared" ref="Q1356:Q1419" si="234">IF(AND(NOT($B1356=""), NOT($F1356=""), NOT($H1356="")), _xlfn.CONCAT($B1356, " - ", $F1356), "")</f>
        <v/>
      </c>
      <c r="R1356" s="25" t="str">
        <f>IF(COUNTIF($Q$11:$Q1356, $Q1356)&gt;1, "", $Q1356)</f>
        <v/>
      </c>
      <c r="S1356" s="58" t="str">
        <f t="shared" ref="S1356:S1419" si="235">IF($R1356="", "", $H1356)</f>
        <v/>
      </c>
      <c r="T1356" s="61" t="str">
        <f t="shared" ref="T1356:T1419" si="236">IF(P1356="", "", IFERROR(INDEX($S$11:$S$2510, MATCH($P1356, $R$11:$R$2510, 0)), ""))</f>
        <v/>
      </c>
      <c r="U1356" s="58" t="str">
        <f t="shared" ref="U1356:U1419" si="237">IF($P1356="", "", IF($H1356="", $T1356, $H1356))</f>
        <v/>
      </c>
      <c r="W1356" s="25" t="str">
        <f>IF(OR($P1356="", NOT($U1356="")), "", IF(COUNTIF($P$11:$P1356, $P1356)&gt;1, "", "X"))</f>
        <v/>
      </c>
      <c r="X1356" s="25" t="str">
        <f t="shared" ref="X1356:X1419" si="238">IF(T1356=U1356, "", "X")</f>
        <v/>
      </c>
      <c r="Z1356" s="25" t="str">
        <f t="shared" ref="Z1356:Z1419" si="239">IF(OR($B1356="", $C1356=""), "", _xlfn.CONCAT($C1356, " - ", TEXT($B1356, "mmm yyyy")))</f>
        <v/>
      </c>
      <c r="AB1356" s="25" t="str">
        <f>IF($B1356="", "", IF(AND($B1356&gt;='Client Report'!$BA$3, $B1356&lt;='Client Report'!$BA$4), "X", ""))</f>
        <v/>
      </c>
      <c r="AC1356" s="25" t="str">
        <f>IF($O1356="", "", IF('Client Report'!$AG$3="", "X", IF(Expenses!$C1356='Client Report'!$AG$3, "X", "")))</f>
        <v/>
      </c>
      <c r="AD1356" s="66" t="str">
        <f t="shared" ref="AD1356:AD1419" si="240">IF(OR($AB1356="", $AC1356=""), "", $B1356)</f>
        <v/>
      </c>
      <c r="AE1356" s="25" t="str">
        <f>IF($AD1356="", "", COUNTIF($AD$11:$AD$2510, "&lt;"&amp;$AD1356)+1+COUNTIF($AD$11:$AD1356, $AD1356)-1)</f>
        <v/>
      </c>
      <c r="AF1356" s="25" t="str">
        <f t="shared" ref="AF1356:AF1419" si="241">IF($AE1356="", "", "X")</f>
        <v/>
      </c>
    </row>
    <row r="1357" spans="1:32" x14ac:dyDescent="0.25">
      <c r="A1357" s="21"/>
      <c r="B1357" s="80"/>
      <c r="C1357" s="81"/>
      <c r="D1357" s="82"/>
      <c r="E1357" s="83"/>
      <c r="F1357" s="83"/>
      <c r="G1357" s="84"/>
      <c r="H1357" s="85"/>
      <c r="I1357" s="21"/>
      <c r="J1357" s="39" t="str">
        <f t="shared" si="231"/>
        <v/>
      </c>
      <c r="K1357" s="21"/>
      <c r="O1357" s="25" t="str">
        <f t="shared" si="232"/>
        <v/>
      </c>
      <c r="P1357" s="25" t="str">
        <f t="shared" si="233"/>
        <v/>
      </c>
      <c r="Q1357" s="25" t="str">
        <f t="shared" si="234"/>
        <v/>
      </c>
      <c r="R1357" s="25" t="str">
        <f>IF(COUNTIF($Q$11:$Q1357, $Q1357)&gt;1, "", $Q1357)</f>
        <v/>
      </c>
      <c r="S1357" s="58" t="str">
        <f t="shared" si="235"/>
        <v/>
      </c>
      <c r="T1357" s="61" t="str">
        <f t="shared" si="236"/>
        <v/>
      </c>
      <c r="U1357" s="58" t="str">
        <f t="shared" si="237"/>
        <v/>
      </c>
      <c r="W1357" s="25" t="str">
        <f>IF(OR($P1357="", NOT($U1357="")), "", IF(COUNTIF($P$11:$P1357, $P1357)&gt;1, "", "X"))</f>
        <v/>
      </c>
      <c r="X1357" s="25" t="str">
        <f t="shared" si="238"/>
        <v/>
      </c>
      <c r="Z1357" s="25" t="str">
        <f t="shared" si="239"/>
        <v/>
      </c>
      <c r="AB1357" s="25" t="str">
        <f>IF($B1357="", "", IF(AND($B1357&gt;='Client Report'!$BA$3, $B1357&lt;='Client Report'!$BA$4), "X", ""))</f>
        <v/>
      </c>
      <c r="AC1357" s="25" t="str">
        <f>IF($O1357="", "", IF('Client Report'!$AG$3="", "X", IF(Expenses!$C1357='Client Report'!$AG$3, "X", "")))</f>
        <v/>
      </c>
      <c r="AD1357" s="66" t="str">
        <f t="shared" si="240"/>
        <v/>
      </c>
      <c r="AE1357" s="25" t="str">
        <f>IF($AD1357="", "", COUNTIF($AD$11:$AD$2510, "&lt;"&amp;$AD1357)+1+COUNTIF($AD$11:$AD1357, $AD1357)-1)</f>
        <v/>
      </c>
      <c r="AF1357" s="25" t="str">
        <f t="shared" si="241"/>
        <v/>
      </c>
    </row>
    <row r="1358" spans="1:32" x14ac:dyDescent="0.25">
      <c r="A1358" s="21"/>
      <c r="B1358" s="80"/>
      <c r="C1358" s="81"/>
      <c r="D1358" s="82"/>
      <c r="E1358" s="83"/>
      <c r="F1358" s="83"/>
      <c r="G1358" s="84"/>
      <c r="H1358" s="85"/>
      <c r="I1358" s="21"/>
      <c r="J1358" s="39" t="str">
        <f t="shared" si="231"/>
        <v/>
      </c>
      <c r="K1358" s="21"/>
      <c r="O1358" s="25" t="str">
        <f t="shared" si="232"/>
        <v/>
      </c>
      <c r="P1358" s="25" t="str">
        <f t="shared" si="233"/>
        <v/>
      </c>
      <c r="Q1358" s="25" t="str">
        <f t="shared" si="234"/>
        <v/>
      </c>
      <c r="R1358" s="25" t="str">
        <f>IF(COUNTIF($Q$11:$Q1358, $Q1358)&gt;1, "", $Q1358)</f>
        <v/>
      </c>
      <c r="S1358" s="58" t="str">
        <f t="shared" si="235"/>
        <v/>
      </c>
      <c r="T1358" s="61" t="str">
        <f t="shared" si="236"/>
        <v/>
      </c>
      <c r="U1358" s="58" t="str">
        <f t="shared" si="237"/>
        <v/>
      </c>
      <c r="W1358" s="25" t="str">
        <f>IF(OR($P1358="", NOT($U1358="")), "", IF(COUNTIF($P$11:$P1358, $P1358)&gt;1, "", "X"))</f>
        <v/>
      </c>
      <c r="X1358" s="25" t="str">
        <f t="shared" si="238"/>
        <v/>
      </c>
      <c r="Z1358" s="25" t="str">
        <f t="shared" si="239"/>
        <v/>
      </c>
      <c r="AB1358" s="25" t="str">
        <f>IF($B1358="", "", IF(AND($B1358&gt;='Client Report'!$BA$3, $B1358&lt;='Client Report'!$BA$4), "X", ""))</f>
        <v/>
      </c>
      <c r="AC1358" s="25" t="str">
        <f>IF($O1358="", "", IF('Client Report'!$AG$3="", "X", IF(Expenses!$C1358='Client Report'!$AG$3, "X", "")))</f>
        <v/>
      </c>
      <c r="AD1358" s="66" t="str">
        <f t="shared" si="240"/>
        <v/>
      </c>
      <c r="AE1358" s="25" t="str">
        <f>IF($AD1358="", "", COUNTIF($AD$11:$AD$2510, "&lt;"&amp;$AD1358)+1+COUNTIF($AD$11:$AD1358, $AD1358)-1)</f>
        <v/>
      </c>
      <c r="AF1358" s="25" t="str">
        <f t="shared" si="241"/>
        <v/>
      </c>
    </row>
    <row r="1359" spans="1:32" x14ac:dyDescent="0.25">
      <c r="A1359" s="21"/>
      <c r="B1359" s="80"/>
      <c r="C1359" s="81"/>
      <c r="D1359" s="82"/>
      <c r="E1359" s="83"/>
      <c r="F1359" s="83"/>
      <c r="G1359" s="84"/>
      <c r="H1359" s="85"/>
      <c r="I1359" s="21"/>
      <c r="J1359" s="39" t="str">
        <f t="shared" si="231"/>
        <v/>
      </c>
      <c r="K1359" s="21"/>
      <c r="O1359" s="25" t="str">
        <f t="shared" si="232"/>
        <v/>
      </c>
      <c r="P1359" s="25" t="str">
        <f t="shared" si="233"/>
        <v/>
      </c>
      <c r="Q1359" s="25" t="str">
        <f t="shared" si="234"/>
        <v/>
      </c>
      <c r="R1359" s="25" t="str">
        <f>IF(COUNTIF($Q$11:$Q1359, $Q1359)&gt;1, "", $Q1359)</f>
        <v/>
      </c>
      <c r="S1359" s="58" t="str">
        <f t="shared" si="235"/>
        <v/>
      </c>
      <c r="T1359" s="61" t="str">
        <f t="shared" si="236"/>
        <v/>
      </c>
      <c r="U1359" s="58" t="str">
        <f t="shared" si="237"/>
        <v/>
      </c>
      <c r="W1359" s="25" t="str">
        <f>IF(OR($P1359="", NOT($U1359="")), "", IF(COUNTIF($P$11:$P1359, $P1359)&gt;1, "", "X"))</f>
        <v/>
      </c>
      <c r="X1359" s="25" t="str">
        <f t="shared" si="238"/>
        <v/>
      </c>
      <c r="Z1359" s="25" t="str">
        <f t="shared" si="239"/>
        <v/>
      </c>
      <c r="AB1359" s="25" t="str">
        <f>IF($B1359="", "", IF(AND($B1359&gt;='Client Report'!$BA$3, $B1359&lt;='Client Report'!$BA$4), "X", ""))</f>
        <v/>
      </c>
      <c r="AC1359" s="25" t="str">
        <f>IF($O1359="", "", IF('Client Report'!$AG$3="", "X", IF(Expenses!$C1359='Client Report'!$AG$3, "X", "")))</f>
        <v/>
      </c>
      <c r="AD1359" s="66" t="str">
        <f t="shared" si="240"/>
        <v/>
      </c>
      <c r="AE1359" s="25" t="str">
        <f>IF($AD1359="", "", COUNTIF($AD$11:$AD$2510, "&lt;"&amp;$AD1359)+1+COUNTIF($AD$11:$AD1359, $AD1359)-1)</f>
        <v/>
      </c>
      <c r="AF1359" s="25" t="str">
        <f t="shared" si="241"/>
        <v/>
      </c>
    </row>
    <row r="1360" spans="1:32" x14ac:dyDescent="0.25">
      <c r="A1360" s="21"/>
      <c r="B1360" s="80"/>
      <c r="C1360" s="81"/>
      <c r="D1360" s="82"/>
      <c r="E1360" s="83"/>
      <c r="F1360" s="83"/>
      <c r="G1360" s="84"/>
      <c r="H1360" s="85"/>
      <c r="I1360" s="21"/>
      <c r="J1360" s="39" t="str">
        <f t="shared" si="231"/>
        <v/>
      </c>
      <c r="K1360" s="21"/>
      <c r="O1360" s="25" t="str">
        <f t="shared" si="232"/>
        <v/>
      </c>
      <c r="P1360" s="25" t="str">
        <f t="shared" si="233"/>
        <v/>
      </c>
      <c r="Q1360" s="25" t="str">
        <f t="shared" si="234"/>
        <v/>
      </c>
      <c r="R1360" s="25" t="str">
        <f>IF(COUNTIF($Q$11:$Q1360, $Q1360)&gt;1, "", $Q1360)</f>
        <v/>
      </c>
      <c r="S1360" s="58" t="str">
        <f t="shared" si="235"/>
        <v/>
      </c>
      <c r="T1360" s="61" t="str">
        <f t="shared" si="236"/>
        <v/>
      </c>
      <c r="U1360" s="58" t="str">
        <f t="shared" si="237"/>
        <v/>
      </c>
      <c r="W1360" s="25" t="str">
        <f>IF(OR($P1360="", NOT($U1360="")), "", IF(COUNTIF($P$11:$P1360, $P1360)&gt;1, "", "X"))</f>
        <v/>
      </c>
      <c r="X1360" s="25" t="str">
        <f t="shared" si="238"/>
        <v/>
      </c>
      <c r="Z1360" s="25" t="str">
        <f t="shared" si="239"/>
        <v/>
      </c>
      <c r="AB1360" s="25" t="str">
        <f>IF($B1360="", "", IF(AND($B1360&gt;='Client Report'!$BA$3, $B1360&lt;='Client Report'!$BA$4), "X", ""))</f>
        <v/>
      </c>
      <c r="AC1360" s="25" t="str">
        <f>IF($O1360="", "", IF('Client Report'!$AG$3="", "X", IF(Expenses!$C1360='Client Report'!$AG$3, "X", "")))</f>
        <v/>
      </c>
      <c r="AD1360" s="66" t="str">
        <f t="shared" si="240"/>
        <v/>
      </c>
      <c r="AE1360" s="25" t="str">
        <f>IF($AD1360="", "", COUNTIF($AD$11:$AD$2510, "&lt;"&amp;$AD1360)+1+COUNTIF($AD$11:$AD1360, $AD1360)-1)</f>
        <v/>
      </c>
      <c r="AF1360" s="25" t="str">
        <f t="shared" si="241"/>
        <v/>
      </c>
    </row>
    <row r="1361" spans="1:32" x14ac:dyDescent="0.25">
      <c r="A1361" s="21"/>
      <c r="B1361" s="80"/>
      <c r="C1361" s="81"/>
      <c r="D1361" s="82"/>
      <c r="E1361" s="83"/>
      <c r="F1361" s="83"/>
      <c r="G1361" s="84"/>
      <c r="H1361" s="85"/>
      <c r="I1361" s="21"/>
      <c r="J1361" s="39" t="str">
        <f t="shared" si="231"/>
        <v/>
      </c>
      <c r="K1361" s="21"/>
      <c r="O1361" s="25" t="str">
        <f t="shared" si="232"/>
        <v/>
      </c>
      <c r="P1361" s="25" t="str">
        <f t="shared" si="233"/>
        <v/>
      </c>
      <c r="Q1361" s="25" t="str">
        <f t="shared" si="234"/>
        <v/>
      </c>
      <c r="R1361" s="25" t="str">
        <f>IF(COUNTIF($Q$11:$Q1361, $Q1361)&gt;1, "", $Q1361)</f>
        <v/>
      </c>
      <c r="S1361" s="58" t="str">
        <f t="shared" si="235"/>
        <v/>
      </c>
      <c r="T1361" s="61" t="str">
        <f t="shared" si="236"/>
        <v/>
      </c>
      <c r="U1361" s="58" t="str">
        <f t="shared" si="237"/>
        <v/>
      </c>
      <c r="W1361" s="25" t="str">
        <f>IF(OR($P1361="", NOT($U1361="")), "", IF(COUNTIF($P$11:$P1361, $P1361)&gt;1, "", "X"))</f>
        <v/>
      </c>
      <c r="X1361" s="25" t="str">
        <f t="shared" si="238"/>
        <v/>
      </c>
      <c r="Z1361" s="25" t="str">
        <f t="shared" si="239"/>
        <v/>
      </c>
      <c r="AB1361" s="25" t="str">
        <f>IF($B1361="", "", IF(AND($B1361&gt;='Client Report'!$BA$3, $B1361&lt;='Client Report'!$BA$4), "X", ""))</f>
        <v/>
      </c>
      <c r="AC1361" s="25" t="str">
        <f>IF($O1361="", "", IF('Client Report'!$AG$3="", "X", IF(Expenses!$C1361='Client Report'!$AG$3, "X", "")))</f>
        <v/>
      </c>
      <c r="AD1361" s="66" t="str">
        <f t="shared" si="240"/>
        <v/>
      </c>
      <c r="AE1361" s="25" t="str">
        <f>IF($AD1361="", "", COUNTIF($AD$11:$AD$2510, "&lt;"&amp;$AD1361)+1+COUNTIF($AD$11:$AD1361, $AD1361)-1)</f>
        <v/>
      </c>
      <c r="AF1361" s="25" t="str">
        <f t="shared" si="241"/>
        <v/>
      </c>
    </row>
    <row r="1362" spans="1:32" x14ac:dyDescent="0.25">
      <c r="A1362" s="21"/>
      <c r="B1362" s="80"/>
      <c r="C1362" s="81"/>
      <c r="D1362" s="82"/>
      <c r="E1362" s="83"/>
      <c r="F1362" s="83"/>
      <c r="G1362" s="84"/>
      <c r="H1362" s="85"/>
      <c r="I1362" s="21"/>
      <c r="J1362" s="39" t="str">
        <f t="shared" si="231"/>
        <v/>
      </c>
      <c r="K1362" s="21"/>
      <c r="O1362" s="25" t="str">
        <f t="shared" si="232"/>
        <v/>
      </c>
      <c r="P1362" s="25" t="str">
        <f t="shared" si="233"/>
        <v/>
      </c>
      <c r="Q1362" s="25" t="str">
        <f t="shared" si="234"/>
        <v/>
      </c>
      <c r="R1362" s="25" t="str">
        <f>IF(COUNTIF($Q$11:$Q1362, $Q1362)&gt;1, "", $Q1362)</f>
        <v/>
      </c>
      <c r="S1362" s="58" t="str">
        <f t="shared" si="235"/>
        <v/>
      </c>
      <c r="T1362" s="61" t="str">
        <f t="shared" si="236"/>
        <v/>
      </c>
      <c r="U1362" s="58" t="str">
        <f t="shared" si="237"/>
        <v/>
      </c>
      <c r="W1362" s="25" t="str">
        <f>IF(OR($P1362="", NOT($U1362="")), "", IF(COUNTIF($P$11:$P1362, $P1362)&gt;1, "", "X"))</f>
        <v/>
      </c>
      <c r="X1362" s="25" t="str">
        <f t="shared" si="238"/>
        <v/>
      </c>
      <c r="Z1362" s="25" t="str">
        <f t="shared" si="239"/>
        <v/>
      </c>
      <c r="AB1362" s="25" t="str">
        <f>IF($B1362="", "", IF(AND($B1362&gt;='Client Report'!$BA$3, $B1362&lt;='Client Report'!$BA$4), "X", ""))</f>
        <v/>
      </c>
      <c r="AC1362" s="25" t="str">
        <f>IF($O1362="", "", IF('Client Report'!$AG$3="", "X", IF(Expenses!$C1362='Client Report'!$AG$3, "X", "")))</f>
        <v/>
      </c>
      <c r="AD1362" s="66" t="str">
        <f t="shared" si="240"/>
        <v/>
      </c>
      <c r="AE1362" s="25" t="str">
        <f>IF($AD1362="", "", COUNTIF($AD$11:$AD$2510, "&lt;"&amp;$AD1362)+1+COUNTIF($AD$11:$AD1362, $AD1362)-1)</f>
        <v/>
      </c>
      <c r="AF1362" s="25" t="str">
        <f t="shared" si="241"/>
        <v/>
      </c>
    </row>
    <row r="1363" spans="1:32" x14ac:dyDescent="0.25">
      <c r="A1363" s="21"/>
      <c r="B1363" s="80"/>
      <c r="C1363" s="81"/>
      <c r="D1363" s="82"/>
      <c r="E1363" s="83"/>
      <c r="F1363" s="83"/>
      <c r="G1363" s="84"/>
      <c r="H1363" s="85"/>
      <c r="I1363" s="21"/>
      <c r="J1363" s="39" t="str">
        <f t="shared" si="231"/>
        <v/>
      </c>
      <c r="K1363" s="21"/>
      <c r="O1363" s="25" t="str">
        <f t="shared" si="232"/>
        <v/>
      </c>
      <c r="P1363" s="25" t="str">
        <f t="shared" si="233"/>
        <v/>
      </c>
      <c r="Q1363" s="25" t="str">
        <f t="shared" si="234"/>
        <v/>
      </c>
      <c r="R1363" s="25" t="str">
        <f>IF(COUNTIF($Q$11:$Q1363, $Q1363)&gt;1, "", $Q1363)</f>
        <v/>
      </c>
      <c r="S1363" s="58" t="str">
        <f t="shared" si="235"/>
        <v/>
      </c>
      <c r="T1363" s="61" t="str">
        <f t="shared" si="236"/>
        <v/>
      </c>
      <c r="U1363" s="58" t="str">
        <f t="shared" si="237"/>
        <v/>
      </c>
      <c r="W1363" s="25" t="str">
        <f>IF(OR($P1363="", NOT($U1363="")), "", IF(COUNTIF($P$11:$P1363, $P1363)&gt;1, "", "X"))</f>
        <v/>
      </c>
      <c r="X1363" s="25" t="str">
        <f t="shared" si="238"/>
        <v/>
      </c>
      <c r="Z1363" s="25" t="str">
        <f t="shared" si="239"/>
        <v/>
      </c>
      <c r="AB1363" s="25" t="str">
        <f>IF($B1363="", "", IF(AND($B1363&gt;='Client Report'!$BA$3, $B1363&lt;='Client Report'!$BA$4), "X", ""))</f>
        <v/>
      </c>
      <c r="AC1363" s="25" t="str">
        <f>IF($O1363="", "", IF('Client Report'!$AG$3="", "X", IF(Expenses!$C1363='Client Report'!$AG$3, "X", "")))</f>
        <v/>
      </c>
      <c r="AD1363" s="66" t="str">
        <f t="shared" si="240"/>
        <v/>
      </c>
      <c r="AE1363" s="25" t="str">
        <f>IF($AD1363="", "", COUNTIF($AD$11:$AD$2510, "&lt;"&amp;$AD1363)+1+COUNTIF($AD$11:$AD1363, $AD1363)-1)</f>
        <v/>
      </c>
      <c r="AF1363" s="25" t="str">
        <f t="shared" si="241"/>
        <v/>
      </c>
    </row>
    <row r="1364" spans="1:32" x14ac:dyDescent="0.25">
      <c r="A1364" s="21"/>
      <c r="B1364" s="80"/>
      <c r="C1364" s="81"/>
      <c r="D1364" s="82"/>
      <c r="E1364" s="83"/>
      <c r="F1364" s="83"/>
      <c r="G1364" s="84"/>
      <c r="H1364" s="85"/>
      <c r="I1364" s="21"/>
      <c r="J1364" s="39" t="str">
        <f t="shared" si="231"/>
        <v/>
      </c>
      <c r="K1364" s="21"/>
      <c r="O1364" s="25" t="str">
        <f t="shared" si="232"/>
        <v/>
      </c>
      <c r="P1364" s="25" t="str">
        <f t="shared" si="233"/>
        <v/>
      </c>
      <c r="Q1364" s="25" t="str">
        <f t="shared" si="234"/>
        <v/>
      </c>
      <c r="R1364" s="25" t="str">
        <f>IF(COUNTIF($Q$11:$Q1364, $Q1364)&gt;1, "", $Q1364)</f>
        <v/>
      </c>
      <c r="S1364" s="58" t="str">
        <f t="shared" si="235"/>
        <v/>
      </c>
      <c r="T1364" s="61" t="str">
        <f t="shared" si="236"/>
        <v/>
      </c>
      <c r="U1364" s="58" t="str">
        <f t="shared" si="237"/>
        <v/>
      </c>
      <c r="W1364" s="25" t="str">
        <f>IF(OR($P1364="", NOT($U1364="")), "", IF(COUNTIF($P$11:$P1364, $P1364)&gt;1, "", "X"))</f>
        <v/>
      </c>
      <c r="X1364" s="25" t="str">
        <f t="shared" si="238"/>
        <v/>
      </c>
      <c r="Z1364" s="25" t="str">
        <f t="shared" si="239"/>
        <v/>
      </c>
      <c r="AB1364" s="25" t="str">
        <f>IF($B1364="", "", IF(AND($B1364&gt;='Client Report'!$BA$3, $B1364&lt;='Client Report'!$BA$4), "X", ""))</f>
        <v/>
      </c>
      <c r="AC1364" s="25" t="str">
        <f>IF($O1364="", "", IF('Client Report'!$AG$3="", "X", IF(Expenses!$C1364='Client Report'!$AG$3, "X", "")))</f>
        <v/>
      </c>
      <c r="AD1364" s="66" t="str">
        <f t="shared" si="240"/>
        <v/>
      </c>
      <c r="AE1364" s="25" t="str">
        <f>IF($AD1364="", "", COUNTIF($AD$11:$AD$2510, "&lt;"&amp;$AD1364)+1+COUNTIF($AD$11:$AD1364, $AD1364)-1)</f>
        <v/>
      </c>
      <c r="AF1364" s="25" t="str">
        <f t="shared" si="241"/>
        <v/>
      </c>
    </row>
    <row r="1365" spans="1:32" x14ac:dyDescent="0.25">
      <c r="A1365" s="21"/>
      <c r="B1365" s="80"/>
      <c r="C1365" s="81"/>
      <c r="D1365" s="82"/>
      <c r="E1365" s="83"/>
      <c r="F1365" s="83"/>
      <c r="G1365" s="84"/>
      <c r="H1365" s="85"/>
      <c r="I1365" s="21"/>
      <c r="J1365" s="39" t="str">
        <f t="shared" si="231"/>
        <v/>
      </c>
      <c r="K1365" s="21"/>
      <c r="O1365" s="25" t="str">
        <f t="shared" si="232"/>
        <v/>
      </c>
      <c r="P1365" s="25" t="str">
        <f t="shared" si="233"/>
        <v/>
      </c>
      <c r="Q1365" s="25" t="str">
        <f t="shared" si="234"/>
        <v/>
      </c>
      <c r="R1365" s="25" t="str">
        <f>IF(COUNTIF($Q$11:$Q1365, $Q1365)&gt;1, "", $Q1365)</f>
        <v/>
      </c>
      <c r="S1365" s="58" t="str">
        <f t="shared" si="235"/>
        <v/>
      </c>
      <c r="T1365" s="61" t="str">
        <f t="shared" si="236"/>
        <v/>
      </c>
      <c r="U1365" s="58" t="str">
        <f t="shared" si="237"/>
        <v/>
      </c>
      <c r="W1365" s="25" t="str">
        <f>IF(OR($P1365="", NOT($U1365="")), "", IF(COUNTIF($P$11:$P1365, $P1365)&gt;1, "", "X"))</f>
        <v/>
      </c>
      <c r="X1365" s="25" t="str">
        <f t="shared" si="238"/>
        <v/>
      </c>
      <c r="Z1365" s="25" t="str">
        <f t="shared" si="239"/>
        <v/>
      </c>
      <c r="AB1365" s="25" t="str">
        <f>IF($B1365="", "", IF(AND($B1365&gt;='Client Report'!$BA$3, $B1365&lt;='Client Report'!$BA$4), "X", ""))</f>
        <v/>
      </c>
      <c r="AC1365" s="25" t="str">
        <f>IF($O1365="", "", IF('Client Report'!$AG$3="", "X", IF(Expenses!$C1365='Client Report'!$AG$3, "X", "")))</f>
        <v/>
      </c>
      <c r="AD1365" s="66" t="str">
        <f t="shared" si="240"/>
        <v/>
      </c>
      <c r="AE1365" s="25" t="str">
        <f>IF($AD1365="", "", COUNTIF($AD$11:$AD$2510, "&lt;"&amp;$AD1365)+1+COUNTIF($AD$11:$AD1365, $AD1365)-1)</f>
        <v/>
      </c>
      <c r="AF1365" s="25" t="str">
        <f t="shared" si="241"/>
        <v/>
      </c>
    </row>
    <row r="1366" spans="1:32" x14ac:dyDescent="0.25">
      <c r="A1366" s="21"/>
      <c r="B1366" s="80"/>
      <c r="C1366" s="81"/>
      <c r="D1366" s="82"/>
      <c r="E1366" s="83"/>
      <c r="F1366" s="83"/>
      <c r="G1366" s="84"/>
      <c r="H1366" s="85"/>
      <c r="I1366" s="21"/>
      <c r="J1366" s="39" t="str">
        <f t="shared" si="231"/>
        <v/>
      </c>
      <c r="K1366" s="21"/>
      <c r="O1366" s="25" t="str">
        <f t="shared" si="232"/>
        <v/>
      </c>
      <c r="P1366" s="25" t="str">
        <f t="shared" si="233"/>
        <v/>
      </c>
      <c r="Q1366" s="25" t="str">
        <f t="shared" si="234"/>
        <v/>
      </c>
      <c r="R1366" s="25" t="str">
        <f>IF(COUNTIF($Q$11:$Q1366, $Q1366)&gt;1, "", $Q1366)</f>
        <v/>
      </c>
      <c r="S1366" s="58" t="str">
        <f t="shared" si="235"/>
        <v/>
      </c>
      <c r="T1366" s="61" t="str">
        <f t="shared" si="236"/>
        <v/>
      </c>
      <c r="U1366" s="58" t="str">
        <f t="shared" si="237"/>
        <v/>
      </c>
      <c r="W1366" s="25" t="str">
        <f>IF(OR($P1366="", NOT($U1366="")), "", IF(COUNTIF($P$11:$P1366, $P1366)&gt;1, "", "X"))</f>
        <v/>
      </c>
      <c r="X1366" s="25" t="str">
        <f t="shared" si="238"/>
        <v/>
      </c>
      <c r="Z1366" s="25" t="str">
        <f t="shared" si="239"/>
        <v/>
      </c>
      <c r="AB1366" s="25" t="str">
        <f>IF($B1366="", "", IF(AND($B1366&gt;='Client Report'!$BA$3, $B1366&lt;='Client Report'!$BA$4), "X", ""))</f>
        <v/>
      </c>
      <c r="AC1366" s="25" t="str">
        <f>IF($O1366="", "", IF('Client Report'!$AG$3="", "X", IF(Expenses!$C1366='Client Report'!$AG$3, "X", "")))</f>
        <v/>
      </c>
      <c r="AD1366" s="66" t="str">
        <f t="shared" si="240"/>
        <v/>
      </c>
      <c r="AE1366" s="25" t="str">
        <f>IF($AD1366="", "", COUNTIF($AD$11:$AD$2510, "&lt;"&amp;$AD1366)+1+COUNTIF($AD$11:$AD1366, $AD1366)-1)</f>
        <v/>
      </c>
      <c r="AF1366" s="25" t="str">
        <f t="shared" si="241"/>
        <v/>
      </c>
    </row>
    <row r="1367" spans="1:32" x14ac:dyDescent="0.25">
      <c r="A1367" s="21"/>
      <c r="B1367" s="80"/>
      <c r="C1367" s="81"/>
      <c r="D1367" s="82"/>
      <c r="E1367" s="83"/>
      <c r="F1367" s="83"/>
      <c r="G1367" s="84"/>
      <c r="H1367" s="85"/>
      <c r="I1367" s="21"/>
      <c r="J1367" s="39" t="str">
        <f t="shared" si="231"/>
        <v/>
      </c>
      <c r="K1367" s="21"/>
      <c r="O1367" s="25" t="str">
        <f t="shared" si="232"/>
        <v/>
      </c>
      <c r="P1367" s="25" t="str">
        <f t="shared" si="233"/>
        <v/>
      </c>
      <c r="Q1367" s="25" t="str">
        <f t="shared" si="234"/>
        <v/>
      </c>
      <c r="R1367" s="25" t="str">
        <f>IF(COUNTIF($Q$11:$Q1367, $Q1367)&gt;1, "", $Q1367)</f>
        <v/>
      </c>
      <c r="S1367" s="58" t="str">
        <f t="shared" si="235"/>
        <v/>
      </c>
      <c r="T1367" s="61" t="str">
        <f t="shared" si="236"/>
        <v/>
      </c>
      <c r="U1367" s="58" t="str">
        <f t="shared" si="237"/>
        <v/>
      </c>
      <c r="W1367" s="25" t="str">
        <f>IF(OR($P1367="", NOT($U1367="")), "", IF(COUNTIF($P$11:$P1367, $P1367)&gt;1, "", "X"))</f>
        <v/>
      </c>
      <c r="X1367" s="25" t="str">
        <f t="shared" si="238"/>
        <v/>
      </c>
      <c r="Z1367" s="25" t="str">
        <f t="shared" si="239"/>
        <v/>
      </c>
      <c r="AB1367" s="25" t="str">
        <f>IF($B1367="", "", IF(AND($B1367&gt;='Client Report'!$BA$3, $B1367&lt;='Client Report'!$BA$4), "X", ""))</f>
        <v/>
      </c>
      <c r="AC1367" s="25" t="str">
        <f>IF($O1367="", "", IF('Client Report'!$AG$3="", "X", IF(Expenses!$C1367='Client Report'!$AG$3, "X", "")))</f>
        <v/>
      </c>
      <c r="AD1367" s="66" t="str">
        <f t="shared" si="240"/>
        <v/>
      </c>
      <c r="AE1367" s="25" t="str">
        <f>IF($AD1367="", "", COUNTIF($AD$11:$AD$2510, "&lt;"&amp;$AD1367)+1+COUNTIF($AD$11:$AD1367, $AD1367)-1)</f>
        <v/>
      </c>
      <c r="AF1367" s="25" t="str">
        <f t="shared" si="241"/>
        <v/>
      </c>
    </row>
    <row r="1368" spans="1:32" x14ac:dyDescent="0.25">
      <c r="A1368" s="21"/>
      <c r="B1368" s="80"/>
      <c r="C1368" s="81"/>
      <c r="D1368" s="82"/>
      <c r="E1368" s="83"/>
      <c r="F1368" s="83"/>
      <c r="G1368" s="84"/>
      <c r="H1368" s="85"/>
      <c r="I1368" s="21"/>
      <c r="J1368" s="39" t="str">
        <f t="shared" si="231"/>
        <v/>
      </c>
      <c r="K1368" s="21"/>
      <c r="O1368" s="25" t="str">
        <f t="shared" si="232"/>
        <v/>
      </c>
      <c r="P1368" s="25" t="str">
        <f t="shared" si="233"/>
        <v/>
      </c>
      <c r="Q1368" s="25" t="str">
        <f t="shared" si="234"/>
        <v/>
      </c>
      <c r="R1368" s="25" t="str">
        <f>IF(COUNTIF($Q$11:$Q1368, $Q1368)&gt;1, "", $Q1368)</f>
        <v/>
      </c>
      <c r="S1368" s="58" t="str">
        <f t="shared" si="235"/>
        <v/>
      </c>
      <c r="T1368" s="61" t="str">
        <f t="shared" si="236"/>
        <v/>
      </c>
      <c r="U1368" s="58" t="str">
        <f t="shared" si="237"/>
        <v/>
      </c>
      <c r="W1368" s="25" t="str">
        <f>IF(OR($P1368="", NOT($U1368="")), "", IF(COUNTIF($P$11:$P1368, $P1368)&gt;1, "", "X"))</f>
        <v/>
      </c>
      <c r="X1368" s="25" t="str">
        <f t="shared" si="238"/>
        <v/>
      </c>
      <c r="Z1368" s="25" t="str">
        <f t="shared" si="239"/>
        <v/>
      </c>
      <c r="AB1368" s="25" t="str">
        <f>IF($B1368="", "", IF(AND($B1368&gt;='Client Report'!$BA$3, $B1368&lt;='Client Report'!$BA$4), "X", ""))</f>
        <v/>
      </c>
      <c r="AC1368" s="25" t="str">
        <f>IF($O1368="", "", IF('Client Report'!$AG$3="", "X", IF(Expenses!$C1368='Client Report'!$AG$3, "X", "")))</f>
        <v/>
      </c>
      <c r="AD1368" s="66" t="str">
        <f t="shared" si="240"/>
        <v/>
      </c>
      <c r="AE1368" s="25" t="str">
        <f>IF($AD1368="", "", COUNTIF($AD$11:$AD$2510, "&lt;"&amp;$AD1368)+1+COUNTIF($AD$11:$AD1368, $AD1368)-1)</f>
        <v/>
      </c>
      <c r="AF1368" s="25" t="str">
        <f t="shared" si="241"/>
        <v/>
      </c>
    </row>
    <row r="1369" spans="1:32" x14ac:dyDescent="0.25">
      <c r="A1369" s="21"/>
      <c r="B1369" s="80"/>
      <c r="C1369" s="81"/>
      <c r="D1369" s="82"/>
      <c r="E1369" s="83"/>
      <c r="F1369" s="83"/>
      <c r="G1369" s="84"/>
      <c r="H1369" s="85"/>
      <c r="I1369" s="21"/>
      <c r="J1369" s="39" t="str">
        <f t="shared" si="231"/>
        <v/>
      </c>
      <c r="K1369" s="21"/>
      <c r="O1369" s="25" t="str">
        <f t="shared" si="232"/>
        <v/>
      </c>
      <c r="P1369" s="25" t="str">
        <f t="shared" si="233"/>
        <v/>
      </c>
      <c r="Q1369" s="25" t="str">
        <f t="shared" si="234"/>
        <v/>
      </c>
      <c r="R1369" s="25" t="str">
        <f>IF(COUNTIF($Q$11:$Q1369, $Q1369)&gt;1, "", $Q1369)</f>
        <v/>
      </c>
      <c r="S1369" s="58" t="str">
        <f t="shared" si="235"/>
        <v/>
      </c>
      <c r="T1369" s="61" t="str">
        <f t="shared" si="236"/>
        <v/>
      </c>
      <c r="U1369" s="58" t="str">
        <f t="shared" si="237"/>
        <v/>
      </c>
      <c r="W1369" s="25" t="str">
        <f>IF(OR($P1369="", NOT($U1369="")), "", IF(COUNTIF($P$11:$P1369, $P1369)&gt;1, "", "X"))</f>
        <v/>
      </c>
      <c r="X1369" s="25" t="str">
        <f t="shared" si="238"/>
        <v/>
      </c>
      <c r="Z1369" s="25" t="str">
        <f t="shared" si="239"/>
        <v/>
      </c>
      <c r="AB1369" s="25" t="str">
        <f>IF($B1369="", "", IF(AND($B1369&gt;='Client Report'!$BA$3, $B1369&lt;='Client Report'!$BA$4), "X", ""))</f>
        <v/>
      </c>
      <c r="AC1369" s="25" t="str">
        <f>IF($O1369="", "", IF('Client Report'!$AG$3="", "X", IF(Expenses!$C1369='Client Report'!$AG$3, "X", "")))</f>
        <v/>
      </c>
      <c r="AD1369" s="66" t="str">
        <f t="shared" si="240"/>
        <v/>
      </c>
      <c r="AE1369" s="25" t="str">
        <f>IF($AD1369="", "", COUNTIF($AD$11:$AD$2510, "&lt;"&amp;$AD1369)+1+COUNTIF($AD$11:$AD1369, $AD1369)-1)</f>
        <v/>
      </c>
      <c r="AF1369" s="25" t="str">
        <f t="shared" si="241"/>
        <v/>
      </c>
    </row>
    <row r="1370" spans="1:32" x14ac:dyDescent="0.25">
      <c r="A1370" s="21"/>
      <c r="B1370" s="80"/>
      <c r="C1370" s="81"/>
      <c r="D1370" s="82"/>
      <c r="E1370" s="83"/>
      <c r="F1370" s="83"/>
      <c r="G1370" s="84"/>
      <c r="H1370" s="85"/>
      <c r="I1370" s="21"/>
      <c r="J1370" s="39" t="str">
        <f t="shared" si="231"/>
        <v/>
      </c>
      <c r="K1370" s="21"/>
      <c r="O1370" s="25" t="str">
        <f t="shared" si="232"/>
        <v/>
      </c>
      <c r="P1370" s="25" t="str">
        <f t="shared" si="233"/>
        <v/>
      </c>
      <c r="Q1370" s="25" t="str">
        <f t="shared" si="234"/>
        <v/>
      </c>
      <c r="R1370" s="25" t="str">
        <f>IF(COUNTIF($Q$11:$Q1370, $Q1370)&gt;1, "", $Q1370)</f>
        <v/>
      </c>
      <c r="S1370" s="58" t="str">
        <f t="shared" si="235"/>
        <v/>
      </c>
      <c r="T1370" s="61" t="str">
        <f t="shared" si="236"/>
        <v/>
      </c>
      <c r="U1370" s="58" t="str">
        <f t="shared" si="237"/>
        <v/>
      </c>
      <c r="W1370" s="25" t="str">
        <f>IF(OR($P1370="", NOT($U1370="")), "", IF(COUNTIF($P$11:$P1370, $P1370)&gt;1, "", "X"))</f>
        <v/>
      </c>
      <c r="X1370" s="25" t="str">
        <f t="shared" si="238"/>
        <v/>
      </c>
      <c r="Z1370" s="25" t="str">
        <f t="shared" si="239"/>
        <v/>
      </c>
      <c r="AB1370" s="25" t="str">
        <f>IF($B1370="", "", IF(AND($B1370&gt;='Client Report'!$BA$3, $B1370&lt;='Client Report'!$BA$4), "X", ""))</f>
        <v/>
      </c>
      <c r="AC1370" s="25" t="str">
        <f>IF($O1370="", "", IF('Client Report'!$AG$3="", "X", IF(Expenses!$C1370='Client Report'!$AG$3, "X", "")))</f>
        <v/>
      </c>
      <c r="AD1370" s="66" t="str">
        <f t="shared" si="240"/>
        <v/>
      </c>
      <c r="AE1370" s="25" t="str">
        <f>IF($AD1370="", "", COUNTIF($AD$11:$AD$2510, "&lt;"&amp;$AD1370)+1+COUNTIF($AD$11:$AD1370, $AD1370)-1)</f>
        <v/>
      </c>
      <c r="AF1370" s="25" t="str">
        <f t="shared" si="241"/>
        <v/>
      </c>
    </row>
    <row r="1371" spans="1:32" x14ac:dyDescent="0.25">
      <c r="A1371" s="21"/>
      <c r="B1371" s="80"/>
      <c r="C1371" s="81"/>
      <c r="D1371" s="82"/>
      <c r="E1371" s="83"/>
      <c r="F1371" s="83"/>
      <c r="G1371" s="84"/>
      <c r="H1371" s="85"/>
      <c r="I1371" s="21"/>
      <c r="J1371" s="39" t="str">
        <f t="shared" si="231"/>
        <v/>
      </c>
      <c r="K1371" s="21"/>
      <c r="O1371" s="25" t="str">
        <f t="shared" si="232"/>
        <v/>
      </c>
      <c r="P1371" s="25" t="str">
        <f t="shared" si="233"/>
        <v/>
      </c>
      <c r="Q1371" s="25" t="str">
        <f t="shared" si="234"/>
        <v/>
      </c>
      <c r="R1371" s="25" t="str">
        <f>IF(COUNTIF($Q$11:$Q1371, $Q1371)&gt;1, "", $Q1371)</f>
        <v/>
      </c>
      <c r="S1371" s="58" t="str">
        <f t="shared" si="235"/>
        <v/>
      </c>
      <c r="T1371" s="61" t="str">
        <f t="shared" si="236"/>
        <v/>
      </c>
      <c r="U1371" s="58" t="str">
        <f t="shared" si="237"/>
        <v/>
      </c>
      <c r="W1371" s="25" t="str">
        <f>IF(OR($P1371="", NOT($U1371="")), "", IF(COUNTIF($P$11:$P1371, $P1371)&gt;1, "", "X"))</f>
        <v/>
      </c>
      <c r="X1371" s="25" t="str">
        <f t="shared" si="238"/>
        <v/>
      </c>
      <c r="Z1371" s="25" t="str">
        <f t="shared" si="239"/>
        <v/>
      </c>
      <c r="AB1371" s="25" t="str">
        <f>IF($B1371="", "", IF(AND($B1371&gt;='Client Report'!$BA$3, $B1371&lt;='Client Report'!$BA$4), "X", ""))</f>
        <v/>
      </c>
      <c r="AC1371" s="25" t="str">
        <f>IF($O1371="", "", IF('Client Report'!$AG$3="", "X", IF(Expenses!$C1371='Client Report'!$AG$3, "X", "")))</f>
        <v/>
      </c>
      <c r="AD1371" s="66" t="str">
        <f t="shared" si="240"/>
        <v/>
      </c>
      <c r="AE1371" s="25" t="str">
        <f>IF($AD1371="", "", COUNTIF($AD$11:$AD$2510, "&lt;"&amp;$AD1371)+1+COUNTIF($AD$11:$AD1371, $AD1371)-1)</f>
        <v/>
      </c>
      <c r="AF1371" s="25" t="str">
        <f t="shared" si="241"/>
        <v/>
      </c>
    </row>
    <row r="1372" spans="1:32" x14ac:dyDescent="0.25">
      <c r="A1372" s="21"/>
      <c r="B1372" s="80"/>
      <c r="C1372" s="81"/>
      <c r="D1372" s="82"/>
      <c r="E1372" s="83"/>
      <c r="F1372" s="83"/>
      <c r="G1372" s="84"/>
      <c r="H1372" s="85"/>
      <c r="I1372" s="21"/>
      <c r="J1372" s="39" t="str">
        <f t="shared" si="231"/>
        <v/>
      </c>
      <c r="K1372" s="21"/>
      <c r="O1372" s="25" t="str">
        <f t="shared" si="232"/>
        <v/>
      </c>
      <c r="P1372" s="25" t="str">
        <f t="shared" si="233"/>
        <v/>
      </c>
      <c r="Q1372" s="25" t="str">
        <f t="shared" si="234"/>
        <v/>
      </c>
      <c r="R1372" s="25" t="str">
        <f>IF(COUNTIF($Q$11:$Q1372, $Q1372)&gt;1, "", $Q1372)</f>
        <v/>
      </c>
      <c r="S1372" s="58" t="str">
        <f t="shared" si="235"/>
        <v/>
      </c>
      <c r="T1372" s="61" t="str">
        <f t="shared" si="236"/>
        <v/>
      </c>
      <c r="U1372" s="58" t="str">
        <f t="shared" si="237"/>
        <v/>
      </c>
      <c r="W1372" s="25" t="str">
        <f>IF(OR($P1372="", NOT($U1372="")), "", IF(COUNTIF($P$11:$P1372, $P1372)&gt;1, "", "X"))</f>
        <v/>
      </c>
      <c r="X1372" s="25" t="str">
        <f t="shared" si="238"/>
        <v/>
      </c>
      <c r="Z1372" s="25" t="str">
        <f t="shared" si="239"/>
        <v/>
      </c>
      <c r="AB1372" s="25" t="str">
        <f>IF($B1372="", "", IF(AND($B1372&gt;='Client Report'!$BA$3, $B1372&lt;='Client Report'!$BA$4), "X", ""))</f>
        <v/>
      </c>
      <c r="AC1372" s="25" t="str">
        <f>IF($O1372="", "", IF('Client Report'!$AG$3="", "X", IF(Expenses!$C1372='Client Report'!$AG$3, "X", "")))</f>
        <v/>
      </c>
      <c r="AD1372" s="66" t="str">
        <f t="shared" si="240"/>
        <v/>
      </c>
      <c r="AE1372" s="25" t="str">
        <f>IF($AD1372="", "", COUNTIF($AD$11:$AD$2510, "&lt;"&amp;$AD1372)+1+COUNTIF($AD$11:$AD1372, $AD1372)-1)</f>
        <v/>
      </c>
      <c r="AF1372" s="25" t="str">
        <f t="shared" si="241"/>
        <v/>
      </c>
    </row>
    <row r="1373" spans="1:32" x14ac:dyDescent="0.25">
      <c r="A1373" s="21"/>
      <c r="B1373" s="80"/>
      <c r="C1373" s="81"/>
      <c r="D1373" s="82"/>
      <c r="E1373" s="83"/>
      <c r="F1373" s="83"/>
      <c r="G1373" s="84"/>
      <c r="H1373" s="85"/>
      <c r="I1373" s="21"/>
      <c r="J1373" s="39" t="str">
        <f t="shared" si="231"/>
        <v/>
      </c>
      <c r="K1373" s="21"/>
      <c r="O1373" s="25" t="str">
        <f t="shared" si="232"/>
        <v/>
      </c>
      <c r="P1373" s="25" t="str">
        <f t="shared" si="233"/>
        <v/>
      </c>
      <c r="Q1373" s="25" t="str">
        <f t="shared" si="234"/>
        <v/>
      </c>
      <c r="R1373" s="25" t="str">
        <f>IF(COUNTIF($Q$11:$Q1373, $Q1373)&gt;1, "", $Q1373)</f>
        <v/>
      </c>
      <c r="S1373" s="58" t="str">
        <f t="shared" si="235"/>
        <v/>
      </c>
      <c r="T1373" s="61" t="str">
        <f t="shared" si="236"/>
        <v/>
      </c>
      <c r="U1373" s="58" t="str">
        <f t="shared" si="237"/>
        <v/>
      </c>
      <c r="W1373" s="25" t="str">
        <f>IF(OR($P1373="", NOT($U1373="")), "", IF(COUNTIF($P$11:$P1373, $P1373)&gt;1, "", "X"))</f>
        <v/>
      </c>
      <c r="X1373" s="25" t="str">
        <f t="shared" si="238"/>
        <v/>
      </c>
      <c r="Z1373" s="25" t="str">
        <f t="shared" si="239"/>
        <v/>
      </c>
      <c r="AB1373" s="25" t="str">
        <f>IF($B1373="", "", IF(AND($B1373&gt;='Client Report'!$BA$3, $B1373&lt;='Client Report'!$BA$4), "X", ""))</f>
        <v/>
      </c>
      <c r="AC1373" s="25" t="str">
        <f>IF($O1373="", "", IF('Client Report'!$AG$3="", "X", IF(Expenses!$C1373='Client Report'!$AG$3, "X", "")))</f>
        <v/>
      </c>
      <c r="AD1373" s="66" t="str">
        <f t="shared" si="240"/>
        <v/>
      </c>
      <c r="AE1373" s="25" t="str">
        <f>IF($AD1373="", "", COUNTIF($AD$11:$AD$2510, "&lt;"&amp;$AD1373)+1+COUNTIF($AD$11:$AD1373, $AD1373)-1)</f>
        <v/>
      </c>
      <c r="AF1373" s="25" t="str">
        <f t="shared" si="241"/>
        <v/>
      </c>
    </row>
    <row r="1374" spans="1:32" x14ac:dyDescent="0.25">
      <c r="A1374" s="21"/>
      <c r="B1374" s="80"/>
      <c r="C1374" s="81"/>
      <c r="D1374" s="82"/>
      <c r="E1374" s="83"/>
      <c r="F1374" s="83"/>
      <c r="G1374" s="84"/>
      <c r="H1374" s="85"/>
      <c r="I1374" s="21"/>
      <c r="J1374" s="39" t="str">
        <f t="shared" si="231"/>
        <v/>
      </c>
      <c r="K1374" s="21"/>
      <c r="O1374" s="25" t="str">
        <f t="shared" si="232"/>
        <v/>
      </c>
      <c r="P1374" s="25" t="str">
        <f t="shared" si="233"/>
        <v/>
      </c>
      <c r="Q1374" s="25" t="str">
        <f t="shared" si="234"/>
        <v/>
      </c>
      <c r="R1374" s="25" t="str">
        <f>IF(COUNTIF($Q$11:$Q1374, $Q1374)&gt;1, "", $Q1374)</f>
        <v/>
      </c>
      <c r="S1374" s="58" t="str">
        <f t="shared" si="235"/>
        <v/>
      </c>
      <c r="T1374" s="61" t="str">
        <f t="shared" si="236"/>
        <v/>
      </c>
      <c r="U1374" s="58" t="str">
        <f t="shared" si="237"/>
        <v/>
      </c>
      <c r="W1374" s="25" t="str">
        <f>IF(OR($P1374="", NOT($U1374="")), "", IF(COUNTIF($P$11:$P1374, $P1374)&gt;1, "", "X"))</f>
        <v/>
      </c>
      <c r="X1374" s="25" t="str">
        <f t="shared" si="238"/>
        <v/>
      </c>
      <c r="Z1374" s="25" t="str">
        <f t="shared" si="239"/>
        <v/>
      </c>
      <c r="AB1374" s="25" t="str">
        <f>IF($B1374="", "", IF(AND($B1374&gt;='Client Report'!$BA$3, $B1374&lt;='Client Report'!$BA$4), "X", ""))</f>
        <v/>
      </c>
      <c r="AC1374" s="25" t="str">
        <f>IF($O1374="", "", IF('Client Report'!$AG$3="", "X", IF(Expenses!$C1374='Client Report'!$AG$3, "X", "")))</f>
        <v/>
      </c>
      <c r="AD1374" s="66" t="str">
        <f t="shared" si="240"/>
        <v/>
      </c>
      <c r="AE1374" s="25" t="str">
        <f>IF($AD1374="", "", COUNTIF($AD$11:$AD$2510, "&lt;"&amp;$AD1374)+1+COUNTIF($AD$11:$AD1374, $AD1374)-1)</f>
        <v/>
      </c>
      <c r="AF1374" s="25" t="str">
        <f t="shared" si="241"/>
        <v/>
      </c>
    </row>
    <row r="1375" spans="1:32" x14ac:dyDescent="0.25">
      <c r="A1375" s="21"/>
      <c r="B1375" s="80"/>
      <c r="C1375" s="81"/>
      <c r="D1375" s="82"/>
      <c r="E1375" s="83"/>
      <c r="F1375" s="83"/>
      <c r="G1375" s="84"/>
      <c r="H1375" s="85"/>
      <c r="I1375" s="21"/>
      <c r="J1375" s="39" t="str">
        <f t="shared" si="231"/>
        <v/>
      </c>
      <c r="K1375" s="21"/>
      <c r="O1375" s="25" t="str">
        <f t="shared" si="232"/>
        <v/>
      </c>
      <c r="P1375" s="25" t="str">
        <f t="shared" si="233"/>
        <v/>
      </c>
      <c r="Q1375" s="25" t="str">
        <f t="shared" si="234"/>
        <v/>
      </c>
      <c r="R1375" s="25" t="str">
        <f>IF(COUNTIF($Q$11:$Q1375, $Q1375)&gt;1, "", $Q1375)</f>
        <v/>
      </c>
      <c r="S1375" s="58" t="str">
        <f t="shared" si="235"/>
        <v/>
      </c>
      <c r="T1375" s="61" t="str">
        <f t="shared" si="236"/>
        <v/>
      </c>
      <c r="U1375" s="58" t="str">
        <f t="shared" si="237"/>
        <v/>
      </c>
      <c r="W1375" s="25" t="str">
        <f>IF(OR($P1375="", NOT($U1375="")), "", IF(COUNTIF($P$11:$P1375, $P1375)&gt;1, "", "X"))</f>
        <v/>
      </c>
      <c r="X1375" s="25" t="str">
        <f t="shared" si="238"/>
        <v/>
      </c>
      <c r="Z1375" s="25" t="str">
        <f t="shared" si="239"/>
        <v/>
      </c>
      <c r="AB1375" s="25" t="str">
        <f>IF($B1375="", "", IF(AND($B1375&gt;='Client Report'!$BA$3, $B1375&lt;='Client Report'!$BA$4), "X", ""))</f>
        <v/>
      </c>
      <c r="AC1375" s="25" t="str">
        <f>IF($O1375="", "", IF('Client Report'!$AG$3="", "X", IF(Expenses!$C1375='Client Report'!$AG$3, "X", "")))</f>
        <v/>
      </c>
      <c r="AD1375" s="66" t="str">
        <f t="shared" si="240"/>
        <v/>
      </c>
      <c r="AE1375" s="25" t="str">
        <f>IF($AD1375="", "", COUNTIF($AD$11:$AD$2510, "&lt;"&amp;$AD1375)+1+COUNTIF($AD$11:$AD1375, $AD1375)-1)</f>
        <v/>
      </c>
      <c r="AF1375" s="25" t="str">
        <f t="shared" si="241"/>
        <v/>
      </c>
    </row>
    <row r="1376" spans="1:32" x14ac:dyDescent="0.25">
      <c r="A1376" s="21"/>
      <c r="B1376" s="80"/>
      <c r="C1376" s="81"/>
      <c r="D1376" s="82"/>
      <c r="E1376" s="83"/>
      <c r="F1376" s="83"/>
      <c r="G1376" s="84"/>
      <c r="H1376" s="85"/>
      <c r="I1376" s="21"/>
      <c r="J1376" s="39" t="str">
        <f t="shared" si="231"/>
        <v/>
      </c>
      <c r="K1376" s="21"/>
      <c r="O1376" s="25" t="str">
        <f t="shared" si="232"/>
        <v/>
      </c>
      <c r="P1376" s="25" t="str">
        <f t="shared" si="233"/>
        <v/>
      </c>
      <c r="Q1376" s="25" t="str">
        <f t="shared" si="234"/>
        <v/>
      </c>
      <c r="R1376" s="25" t="str">
        <f>IF(COUNTIF($Q$11:$Q1376, $Q1376)&gt;1, "", $Q1376)</f>
        <v/>
      </c>
      <c r="S1376" s="58" t="str">
        <f t="shared" si="235"/>
        <v/>
      </c>
      <c r="T1376" s="61" t="str">
        <f t="shared" si="236"/>
        <v/>
      </c>
      <c r="U1376" s="58" t="str">
        <f t="shared" si="237"/>
        <v/>
      </c>
      <c r="W1376" s="25" t="str">
        <f>IF(OR($P1376="", NOT($U1376="")), "", IF(COUNTIF($P$11:$P1376, $P1376)&gt;1, "", "X"))</f>
        <v/>
      </c>
      <c r="X1376" s="25" t="str">
        <f t="shared" si="238"/>
        <v/>
      </c>
      <c r="Z1376" s="25" t="str">
        <f t="shared" si="239"/>
        <v/>
      </c>
      <c r="AB1376" s="25" t="str">
        <f>IF($B1376="", "", IF(AND($B1376&gt;='Client Report'!$BA$3, $B1376&lt;='Client Report'!$BA$4), "X", ""))</f>
        <v/>
      </c>
      <c r="AC1376" s="25" t="str">
        <f>IF($O1376="", "", IF('Client Report'!$AG$3="", "X", IF(Expenses!$C1376='Client Report'!$AG$3, "X", "")))</f>
        <v/>
      </c>
      <c r="AD1376" s="66" t="str">
        <f t="shared" si="240"/>
        <v/>
      </c>
      <c r="AE1376" s="25" t="str">
        <f>IF($AD1376="", "", COUNTIF($AD$11:$AD$2510, "&lt;"&amp;$AD1376)+1+COUNTIF($AD$11:$AD1376, $AD1376)-1)</f>
        <v/>
      </c>
      <c r="AF1376" s="25" t="str">
        <f t="shared" si="241"/>
        <v/>
      </c>
    </row>
    <row r="1377" spans="1:32" x14ac:dyDescent="0.25">
      <c r="A1377" s="21"/>
      <c r="B1377" s="80"/>
      <c r="C1377" s="81"/>
      <c r="D1377" s="82"/>
      <c r="E1377" s="83"/>
      <c r="F1377" s="83"/>
      <c r="G1377" s="84"/>
      <c r="H1377" s="85"/>
      <c r="I1377" s="21"/>
      <c r="J1377" s="39" t="str">
        <f t="shared" si="231"/>
        <v/>
      </c>
      <c r="K1377" s="21"/>
      <c r="O1377" s="25" t="str">
        <f t="shared" si="232"/>
        <v/>
      </c>
      <c r="P1377" s="25" t="str">
        <f t="shared" si="233"/>
        <v/>
      </c>
      <c r="Q1377" s="25" t="str">
        <f t="shared" si="234"/>
        <v/>
      </c>
      <c r="R1377" s="25" t="str">
        <f>IF(COUNTIF($Q$11:$Q1377, $Q1377)&gt;1, "", $Q1377)</f>
        <v/>
      </c>
      <c r="S1377" s="58" t="str">
        <f t="shared" si="235"/>
        <v/>
      </c>
      <c r="T1377" s="61" t="str">
        <f t="shared" si="236"/>
        <v/>
      </c>
      <c r="U1377" s="58" t="str">
        <f t="shared" si="237"/>
        <v/>
      </c>
      <c r="W1377" s="25" t="str">
        <f>IF(OR($P1377="", NOT($U1377="")), "", IF(COUNTIF($P$11:$P1377, $P1377)&gt;1, "", "X"))</f>
        <v/>
      </c>
      <c r="X1377" s="25" t="str">
        <f t="shared" si="238"/>
        <v/>
      </c>
      <c r="Z1377" s="25" t="str">
        <f t="shared" si="239"/>
        <v/>
      </c>
      <c r="AB1377" s="25" t="str">
        <f>IF($B1377="", "", IF(AND($B1377&gt;='Client Report'!$BA$3, $B1377&lt;='Client Report'!$BA$4), "X", ""))</f>
        <v/>
      </c>
      <c r="AC1377" s="25" t="str">
        <f>IF($O1377="", "", IF('Client Report'!$AG$3="", "X", IF(Expenses!$C1377='Client Report'!$AG$3, "X", "")))</f>
        <v/>
      </c>
      <c r="AD1377" s="66" t="str">
        <f t="shared" si="240"/>
        <v/>
      </c>
      <c r="AE1377" s="25" t="str">
        <f>IF($AD1377="", "", COUNTIF($AD$11:$AD$2510, "&lt;"&amp;$AD1377)+1+COUNTIF($AD$11:$AD1377, $AD1377)-1)</f>
        <v/>
      </c>
      <c r="AF1377" s="25" t="str">
        <f t="shared" si="241"/>
        <v/>
      </c>
    </row>
    <row r="1378" spans="1:32" x14ac:dyDescent="0.25">
      <c r="A1378" s="21"/>
      <c r="B1378" s="80"/>
      <c r="C1378" s="81"/>
      <c r="D1378" s="82"/>
      <c r="E1378" s="83"/>
      <c r="F1378" s="83"/>
      <c r="G1378" s="84"/>
      <c r="H1378" s="85"/>
      <c r="I1378" s="21"/>
      <c r="J1378" s="39" t="str">
        <f t="shared" si="231"/>
        <v/>
      </c>
      <c r="K1378" s="21"/>
      <c r="O1378" s="25" t="str">
        <f t="shared" si="232"/>
        <v/>
      </c>
      <c r="P1378" s="25" t="str">
        <f t="shared" si="233"/>
        <v/>
      </c>
      <c r="Q1378" s="25" t="str">
        <f t="shared" si="234"/>
        <v/>
      </c>
      <c r="R1378" s="25" t="str">
        <f>IF(COUNTIF($Q$11:$Q1378, $Q1378)&gt;1, "", $Q1378)</f>
        <v/>
      </c>
      <c r="S1378" s="58" t="str">
        <f t="shared" si="235"/>
        <v/>
      </c>
      <c r="T1378" s="61" t="str">
        <f t="shared" si="236"/>
        <v/>
      </c>
      <c r="U1378" s="58" t="str">
        <f t="shared" si="237"/>
        <v/>
      </c>
      <c r="W1378" s="25" t="str">
        <f>IF(OR($P1378="", NOT($U1378="")), "", IF(COUNTIF($P$11:$P1378, $P1378)&gt;1, "", "X"))</f>
        <v/>
      </c>
      <c r="X1378" s="25" t="str">
        <f t="shared" si="238"/>
        <v/>
      </c>
      <c r="Z1378" s="25" t="str">
        <f t="shared" si="239"/>
        <v/>
      </c>
      <c r="AB1378" s="25" t="str">
        <f>IF($B1378="", "", IF(AND($B1378&gt;='Client Report'!$BA$3, $B1378&lt;='Client Report'!$BA$4), "X", ""))</f>
        <v/>
      </c>
      <c r="AC1378" s="25" t="str">
        <f>IF($O1378="", "", IF('Client Report'!$AG$3="", "X", IF(Expenses!$C1378='Client Report'!$AG$3, "X", "")))</f>
        <v/>
      </c>
      <c r="AD1378" s="66" t="str">
        <f t="shared" si="240"/>
        <v/>
      </c>
      <c r="AE1378" s="25" t="str">
        <f>IF($AD1378="", "", COUNTIF($AD$11:$AD$2510, "&lt;"&amp;$AD1378)+1+COUNTIF($AD$11:$AD1378, $AD1378)-1)</f>
        <v/>
      </c>
      <c r="AF1378" s="25" t="str">
        <f t="shared" si="241"/>
        <v/>
      </c>
    </row>
    <row r="1379" spans="1:32" x14ac:dyDescent="0.25">
      <c r="A1379" s="21"/>
      <c r="B1379" s="80"/>
      <c r="C1379" s="81"/>
      <c r="D1379" s="82"/>
      <c r="E1379" s="83"/>
      <c r="F1379" s="83"/>
      <c r="G1379" s="84"/>
      <c r="H1379" s="85"/>
      <c r="I1379" s="21"/>
      <c r="J1379" s="39" t="str">
        <f t="shared" si="231"/>
        <v/>
      </c>
      <c r="K1379" s="21"/>
      <c r="O1379" s="25" t="str">
        <f t="shared" si="232"/>
        <v/>
      </c>
      <c r="P1379" s="25" t="str">
        <f t="shared" si="233"/>
        <v/>
      </c>
      <c r="Q1379" s="25" t="str">
        <f t="shared" si="234"/>
        <v/>
      </c>
      <c r="R1379" s="25" t="str">
        <f>IF(COUNTIF($Q$11:$Q1379, $Q1379)&gt;1, "", $Q1379)</f>
        <v/>
      </c>
      <c r="S1379" s="58" t="str">
        <f t="shared" si="235"/>
        <v/>
      </c>
      <c r="T1379" s="61" t="str">
        <f t="shared" si="236"/>
        <v/>
      </c>
      <c r="U1379" s="58" t="str">
        <f t="shared" si="237"/>
        <v/>
      </c>
      <c r="W1379" s="25" t="str">
        <f>IF(OR($P1379="", NOT($U1379="")), "", IF(COUNTIF($P$11:$P1379, $P1379)&gt;1, "", "X"))</f>
        <v/>
      </c>
      <c r="X1379" s="25" t="str">
        <f t="shared" si="238"/>
        <v/>
      </c>
      <c r="Z1379" s="25" t="str">
        <f t="shared" si="239"/>
        <v/>
      </c>
      <c r="AB1379" s="25" t="str">
        <f>IF($B1379="", "", IF(AND($B1379&gt;='Client Report'!$BA$3, $B1379&lt;='Client Report'!$BA$4), "X", ""))</f>
        <v/>
      </c>
      <c r="AC1379" s="25" t="str">
        <f>IF($O1379="", "", IF('Client Report'!$AG$3="", "X", IF(Expenses!$C1379='Client Report'!$AG$3, "X", "")))</f>
        <v/>
      </c>
      <c r="AD1379" s="66" t="str">
        <f t="shared" si="240"/>
        <v/>
      </c>
      <c r="AE1379" s="25" t="str">
        <f>IF($AD1379="", "", COUNTIF($AD$11:$AD$2510, "&lt;"&amp;$AD1379)+1+COUNTIF($AD$11:$AD1379, $AD1379)-1)</f>
        <v/>
      </c>
      <c r="AF1379" s="25" t="str">
        <f t="shared" si="241"/>
        <v/>
      </c>
    </row>
    <row r="1380" spans="1:32" x14ac:dyDescent="0.25">
      <c r="A1380" s="21"/>
      <c r="B1380" s="80"/>
      <c r="C1380" s="81"/>
      <c r="D1380" s="82"/>
      <c r="E1380" s="83"/>
      <c r="F1380" s="83"/>
      <c r="G1380" s="84"/>
      <c r="H1380" s="85"/>
      <c r="I1380" s="21"/>
      <c r="J1380" s="39" t="str">
        <f t="shared" si="231"/>
        <v/>
      </c>
      <c r="K1380" s="21"/>
      <c r="O1380" s="25" t="str">
        <f t="shared" si="232"/>
        <v/>
      </c>
      <c r="P1380" s="25" t="str">
        <f t="shared" si="233"/>
        <v/>
      </c>
      <c r="Q1380" s="25" t="str">
        <f t="shared" si="234"/>
        <v/>
      </c>
      <c r="R1380" s="25" t="str">
        <f>IF(COUNTIF($Q$11:$Q1380, $Q1380)&gt;1, "", $Q1380)</f>
        <v/>
      </c>
      <c r="S1380" s="58" t="str">
        <f t="shared" si="235"/>
        <v/>
      </c>
      <c r="T1380" s="61" t="str">
        <f t="shared" si="236"/>
        <v/>
      </c>
      <c r="U1380" s="58" t="str">
        <f t="shared" si="237"/>
        <v/>
      </c>
      <c r="W1380" s="25" t="str">
        <f>IF(OR($P1380="", NOT($U1380="")), "", IF(COUNTIF($P$11:$P1380, $P1380)&gt;1, "", "X"))</f>
        <v/>
      </c>
      <c r="X1380" s="25" t="str">
        <f t="shared" si="238"/>
        <v/>
      </c>
      <c r="Z1380" s="25" t="str">
        <f t="shared" si="239"/>
        <v/>
      </c>
      <c r="AB1380" s="25" t="str">
        <f>IF($B1380="", "", IF(AND($B1380&gt;='Client Report'!$BA$3, $B1380&lt;='Client Report'!$BA$4), "X", ""))</f>
        <v/>
      </c>
      <c r="AC1380" s="25" t="str">
        <f>IF($O1380="", "", IF('Client Report'!$AG$3="", "X", IF(Expenses!$C1380='Client Report'!$AG$3, "X", "")))</f>
        <v/>
      </c>
      <c r="AD1380" s="66" t="str">
        <f t="shared" si="240"/>
        <v/>
      </c>
      <c r="AE1380" s="25" t="str">
        <f>IF($AD1380="", "", COUNTIF($AD$11:$AD$2510, "&lt;"&amp;$AD1380)+1+COUNTIF($AD$11:$AD1380, $AD1380)-1)</f>
        <v/>
      </c>
      <c r="AF1380" s="25" t="str">
        <f t="shared" si="241"/>
        <v/>
      </c>
    </row>
    <row r="1381" spans="1:32" x14ac:dyDescent="0.25">
      <c r="A1381" s="21"/>
      <c r="B1381" s="80"/>
      <c r="C1381" s="81"/>
      <c r="D1381" s="82"/>
      <c r="E1381" s="83"/>
      <c r="F1381" s="83"/>
      <c r="G1381" s="84"/>
      <c r="H1381" s="85"/>
      <c r="I1381" s="21"/>
      <c r="J1381" s="39" t="str">
        <f t="shared" si="231"/>
        <v/>
      </c>
      <c r="K1381" s="21"/>
      <c r="O1381" s="25" t="str">
        <f t="shared" si="232"/>
        <v/>
      </c>
      <c r="P1381" s="25" t="str">
        <f t="shared" si="233"/>
        <v/>
      </c>
      <c r="Q1381" s="25" t="str">
        <f t="shared" si="234"/>
        <v/>
      </c>
      <c r="R1381" s="25" t="str">
        <f>IF(COUNTIF($Q$11:$Q1381, $Q1381)&gt;1, "", $Q1381)</f>
        <v/>
      </c>
      <c r="S1381" s="58" t="str">
        <f t="shared" si="235"/>
        <v/>
      </c>
      <c r="T1381" s="61" t="str">
        <f t="shared" si="236"/>
        <v/>
      </c>
      <c r="U1381" s="58" t="str">
        <f t="shared" si="237"/>
        <v/>
      </c>
      <c r="W1381" s="25" t="str">
        <f>IF(OR($P1381="", NOT($U1381="")), "", IF(COUNTIF($P$11:$P1381, $P1381)&gt;1, "", "X"))</f>
        <v/>
      </c>
      <c r="X1381" s="25" t="str">
        <f t="shared" si="238"/>
        <v/>
      </c>
      <c r="Z1381" s="25" t="str">
        <f t="shared" si="239"/>
        <v/>
      </c>
      <c r="AB1381" s="25" t="str">
        <f>IF($B1381="", "", IF(AND($B1381&gt;='Client Report'!$BA$3, $B1381&lt;='Client Report'!$BA$4), "X", ""))</f>
        <v/>
      </c>
      <c r="AC1381" s="25" t="str">
        <f>IF($O1381="", "", IF('Client Report'!$AG$3="", "X", IF(Expenses!$C1381='Client Report'!$AG$3, "X", "")))</f>
        <v/>
      </c>
      <c r="AD1381" s="66" t="str">
        <f t="shared" si="240"/>
        <v/>
      </c>
      <c r="AE1381" s="25" t="str">
        <f>IF($AD1381="", "", COUNTIF($AD$11:$AD$2510, "&lt;"&amp;$AD1381)+1+COUNTIF($AD$11:$AD1381, $AD1381)-1)</f>
        <v/>
      </c>
      <c r="AF1381" s="25" t="str">
        <f t="shared" si="241"/>
        <v/>
      </c>
    </row>
    <row r="1382" spans="1:32" x14ac:dyDescent="0.25">
      <c r="A1382" s="21"/>
      <c r="B1382" s="80"/>
      <c r="C1382" s="81"/>
      <c r="D1382" s="82"/>
      <c r="E1382" s="83"/>
      <c r="F1382" s="83"/>
      <c r="G1382" s="84"/>
      <c r="H1382" s="85"/>
      <c r="I1382" s="21"/>
      <c r="J1382" s="39" t="str">
        <f t="shared" si="231"/>
        <v/>
      </c>
      <c r="K1382" s="21"/>
      <c r="O1382" s="25" t="str">
        <f t="shared" si="232"/>
        <v/>
      </c>
      <c r="P1382" s="25" t="str">
        <f t="shared" si="233"/>
        <v/>
      </c>
      <c r="Q1382" s="25" t="str">
        <f t="shared" si="234"/>
        <v/>
      </c>
      <c r="R1382" s="25" t="str">
        <f>IF(COUNTIF($Q$11:$Q1382, $Q1382)&gt;1, "", $Q1382)</f>
        <v/>
      </c>
      <c r="S1382" s="58" t="str">
        <f t="shared" si="235"/>
        <v/>
      </c>
      <c r="T1382" s="61" t="str">
        <f t="shared" si="236"/>
        <v/>
      </c>
      <c r="U1382" s="58" t="str">
        <f t="shared" si="237"/>
        <v/>
      </c>
      <c r="W1382" s="25" t="str">
        <f>IF(OR($P1382="", NOT($U1382="")), "", IF(COUNTIF($P$11:$P1382, $P1382)&gt;1, "", "X"))</f>
        <v/>
      </c>
      <c r="X1382" s="25" t="str">
        <f t="shared" si="238"/>
        <v/>
      </c>
      <c r="Z1382" s="25" t="str">
        <f t="shared" si="239"/>
        <v/>
      </c>
      <c r="AB1382" s="25" t="str">
        <f>IF($B1382="", "", IF(AND($B1382&gt;='Client Report'!$BA$3, $B1382&lt;='Client Report'!$BA$4), "X", ""))</f>
        <v/>
      </c>
      <c r="AC1382" s="25" t="str">
        <f>IF($O1382="", "", IF('Client Report'!$AG$3="", "X", IF(Expenses!$C1382='Client Report'!$AG$3, "X", "")))</f>
        <v/>
      </c>
      <c r="AD1382" s="66" t="str">
        <f t="shared" si="240"/>
        <v/>
      </c>
      <c r="AE1382" s="25" t="str">
        <f>IF($AD1382="", "", COUNTIF($AD$11:$AD$2510, "&lt;"&amp;$AD1382)+1+COUNTIF($AD$11:$AD1382, $AD1382)-1)</f>
        <v/>
      </c>
      <c r="AF1382" s="25" t="str">
        <f t="shared" si="241"/>
        <v/>
      </c>
    </row>
    <row r="1383" spans="1:32" x14ac:dyDescent="0.25">
      <c r="A1383" s="21"/>
      <c r="B1383" s="80"/>
      <c r="C1383" s="81"/>
      <c r="D1383" s="82"/>
      <c r="E1383" s="83"/>
      <c r="F1383" s="83"/>
      <c r="G1383" s="84"/>
      <c r="H1383" s="85"/>
      <c r="I1383" s="21"/>
      <c r="J1383" s="39" t="str">
        <f t="shared" si="231"/>
        <v/>
      </c>
      <c r="K1383" s="21"/>
      <c r="O1383" s="25" t="str">
        <f t="shared" si="232"/>
        <v/>
      </c>
      <c r="P1383" s="25" t="str">
        <f t="shared" si="233"/>
        <v/>
      </c>
      <c r="Q1383" s="25" t="str">
        <f t="shared" si="234"/>
        <v/>
      </c>
      <c r="R1383" s="25" t="str">
        <f>IF(COUNTIF($Q$11:$Q1383, $Q1383)&gt;1, "", $Q1383)</f>
        <v/>
      </c>
      <c r="S1383" s="58" t="str">
        <f t="shared" si="235"/>
        <v/>
      </c>
      <c r="T1383" s="61" t="str">
        <f t="shared" si="236"/>
        <v/>
      </c>
      <c r="U1383" s="58" t="str">
        <f t="shared" si="237"/>
        <v/>
      </c>
      <c r="W1383" s="25" t="str">
        <f>IF(OR($P1383="", NOT($U1383="")), "", IF(COUNTIF($P$11:$P1383, $P1383)&gt;1, "", "X"))</f>
        <v/>
      </c>
      <c r="X1383" s="25" t="str">
        <f t="shared" si="238"/>
        <v/>
      </c>
      <c r="Z1383" s="25" t="str">
        <f t="shared" si="239"/>
        <v/>
      </c>
      <c r="AB1383" s="25" t="str">
        <f>IF($B1383="", "", IF(AND($B1383&gt;='Client Report'!$BA$3, $B1383&lt;='Client Report'!$BA$4), "X", ""))</f>
        <v/>
      </c>
      <c r="AC1383" s="25" t="str">
        <f>IF($O1383="", "", IF('Client Report'!$AG$3="", "X", IF(Expenses!$C1383='Client Report'!$AG$3, "X", "")))</f>
        <v/>
      </c>
      <c r="AD1383" s="66" t="str">
        <f t="shared" si="240"/>
        <v/>
      </c>
      <c r="AE1383" s="25" t="str">
        <f>IF($AD1383="", "", COUNTIF($AD$11:$AD$2510, "&lt;"&amp;$AD1383)+1+COUNTIF($AD$11:$AD1383, $AD1383)-1)</f>
        <v/>
      </c>
      <c r="AF1383" s="25" t="str">
        <f t="shared" si="241"/>
        <v/>
      </c>
    </row>
    <row r="1384" spans="1:32" x14ac:dyDescent="0.25">
      <c r="A1384" s="21"/>
      <c r="B1384" s="80"/>
      <c r="C1384" s="81"/>
      <c r="D1384" s="82"/>
      <c r="E1384" s="83"/>
      <c r="F1384" s="83"/>
      <c r="G1384" s="84"/>
      <c r="H1384" s="85"/>
      <c r="I1384" s="21"/>
      <c r="J1384" s="39" t="str">
        <f t="shared" si="231"/>
        <v/>
      </c>
      <c r="K1384" s="21"/>
      <c r="O1384" s="25" t="str">
        <f t="shared" si="232"/>
        <v/>
      </c>
      <c r="P1384" s="25" t="str">
        <f t="shared" si="233"/>
        <v/>
      </c>
      <c r="Q1384" s="25" t="str">
        <f t="shared" si="234"/>
        <v/>
      </c>
      <c r="R1384" s="25" t="str">
        <f>IF(COUNTIF($Q$11:$Q1384, $Q1384)&gt;1, "", $Q1384)</f>
        <v/>
      </c>
      <c r="S1384" s="58" t="str">
        <f t="shared" si="235"/>
        <v/>
      </c>
      <c r="T1384" s="61" t="str">
        <f t="shared" si="236"/>
        <v/>
      </c>
      <c r="U1384" s="58" t="str">
        <f t="shared" si="237"/>
        <v/>
      </c>
      <c r="W1384" s="25" t="str">
        <f>IF(OR($P1384="", NOT($U1384="")), "", IF(COUNTIF($P$11:$P1384, $P1384)&gt;1, "", "X"))</f>
        <v/>
      </c>
      <c r="X1384" s="25" t="str">
        <f t="shared" si="238"/>
        <v/>
      </c>
      <c r="Z1384" s="25" t="str">
        <f t="shared" si="239"/>
        <v/>
      </c>
      <c r="AB1384" s="25" t="str">
        <f>IF($B1384="", "", IF(AND($B1384&gt;='Client Report'!$BA$3, $B1384&lt;='Client Report'!$BA$4), "X", ""))</f>
        <v/>
      </c>
      <c r="AC1384" s="25" t="str">
        <f>IF($O1384="", "", IF('Client Report'!$AG$3="", "X", IF(Expenses!$C1384='Client Report'!$AG$3, "X", "")))</f>
        <v/>
      </c>
      <c r="AD1384" s="66" t="str">
        <f t="shared" si="240"/>
        <v/>
      </c>
      <c r="AE1384" s="25" t="str">
        <f>IF($AD1384="", "", COUNTIF($AD$11:$AD$2510, "&lt;"&amp;$AD1384)+1+COUNTIF($AD$11:$AD1384, $AD1384)-1)</f>
        <v/>
      </c>
      <c r="AF1384" s="25" t="str">
        <f t="shared" si="241"/>
        <v/>
      </c>
    </row>
    <row r="1385" spans="1:32" x14ac:dyDescent="0.25">
      <c r="A1385" s="21"/>
      <c r="B1385" s="80"/>
      <c r="C1385" s="81"/>
      <c r="D1385" s="82"/>
      <c r="E1385" s="83"/>
      <c r="F1385" s="83"/>
      <c r="G1385" s="84"/>
      <c r="H1385" s="85"/>
      <c r="I1385" s="21"/>
      <c r="J1385" s="39" t="str">
        <f t="shared" si="231"/>
        <v/>
      </c>
      <c r="K1385" s="21"/>
      <c r="O1385" s="25" t="str">
        <f t="shared" si="232"/>
        <v/>
      </c>
      <c r="P1385" s="25" t="str">
        <f t="shared" si="233"/>
        <v/>
      </c>
      <c r="Q1385" s="25" t="str">
        <f t="shared" si="234"/>
        <v/>
      </c>
      <c r="R1385" s="25" t="str">
        <f>IF(COUNTIF($Q$11:$Q1385, $Q1385)&gt;1, "", $Q1385)</f>
        <v/>
      </c>
      <c r="S1385" s="58" t="str">
        <f t="shared" si="235"/>
        <v/>
      </c>
      <c r="T1385" s="61" t="str">
        <f t="shared" si="236"/>
        <v/>
      </c>
      <c r="U1385" s="58" t="str">
        <f t="shared" si="237"/>
        <v/>
      </c>
      <c r="W1385" s="25" t="str">
        <f>IF(OR($P1385="", NOT($U1385="")), "", IF(COUNTIF($P$11:$P1385, $P1385)&gt;1, "", "X"))</f>
        <v/>
      </c>
      <c r="X1385" s="25" t="str">
        <f t="shared" si="238"/>
        <v/>
      </c>
      <c r="Z1385" s="25" t="str">
        <f t="shared" si="239"/>
        <v/>
      </c>
      <c r="AB1385" s="25" t="str">
        <f>IF($B1385="", "", IF(AND($B1385&gt;='Client Report'!$BA$3, $B1385&lt;='Client Report'!$BA$4), "X", ""))</f>
        <v/>
      </c>
      <c r="AC1385" s="25" t="str">
        <f>IF($O1385="", "", IF('Client Report'!$AG$3="", "X", IF(Expenses!$C1385='Client Report'!$AG$3, "X", "")))</f>
        <v/>
      </c>
      <c r="AD1385" s="66" t="str">
        <f t="shared" si="240"/>
        <v/>
      </c>
      <c r="AE1385" s="25" t="str">
        <f>IF($AD1385="", "", COUNTIF($AD$11:$AD$2510, "&lt;"&amp;$AD1385)+1+COUNTIF($AD$11:$AD1385, $AD1385)-1)</f>
        <v/>
      </c>
      <c r="AF1385" s="25" t="str">
        <f t="shared" si="241"/>
        <v/>
      </c>
    </row>
    <row r="1386" spans="1:32" x14ac:dyDescent="0.25">
      <c r="A1386" s="21"/>
      <c r="B1386" s="80"/>
      <c r="C1386" s="81"/>
      <c r="D1386" s="82"/>
      <c r="E1386" s="83"/>
      <c r="F1386" s="83"/>
      <c r="G1386" s="84"/>
      <c r="H1386" s="85"/>
      <c r="I1386" s="21"/>
      <c r="J1386" s="39" t="str">
        <f t="shared" si="231"/>
        <v/>
      </c>
      <c r="K1386" s="21"/>
      <c r="O1386" s="25" t="str">
        <f t="shared" si="232"/>
        <v/>
      </c>
      <c r="P1386" s="25" t="str">
        <f t="shared" si="233"/>
        <v/>
      </c>
      <c r="Q1386" s="25" t="str">
        <f t="shared" si="234"/>
        <v/>
      </c>
      <c r="R1386" s="25" t="str">
        <f>IF(COUNTIF($Q$11:$Q1386, $Q1386)&gt;1, "", $Q1386)</f>
        <v/>
      </c>
      <c r="S1386" s="58" t="str">
        <f t="shared" si="235"/>
        <v/>
      </c>
      <c r="T1386" s="61" t="str">
        <f t="shared" si="236"/>
        <v/>
      </c>
      <c r="U1386" s="58" t="str">
        <f t="shared" si="237"/>
        <v/>
      </c>
      <c r="W1386" s="25" t="str">
        <f>IF(OR($P1386="", NOT($U1386="")), "", IF(COUNTIF($P$11:$P1386, $P1386)&gt;1, "", "X"))</f>
        <v/>
      </c>
      <c r="X1386" s="25" t="str">
        <f t="shared" si="238"/>
        <v/>
      </c>
      <c r="Z1386" s="25" t="str">
        <f t="shared" si="239"/>
        <v/>
      </c>
      <c r="AB1386" s="25" t="str">
        <f>IF($B1386="", "", IF(AND($B1386&gt;='Client Report'!$BA$3, $B1386&lt;='Client Report'!$BA$4), "X", ""))</f>
        <v/>
      </c>
      <c r="AC1386" s="25" t="str">
        <f>IF($O1386="", "", IF('Client Report'!$AG$3="", "X", IF(Expenses!$C1386='Client Report'!$AG$3, "X", "")))</f>
        <v/>
      </c>
      <c r="AD1386" s="66" t="str">
        <f t="shared" si="240"/>
        <v/>
      </c>
      <c r="AE1386" s="25" t="str">
        <f>IF($AD1386="", "", COUNTIF($AD$11:$AD$2510, "&lt;"&amp;$AD1386)+1+COUNTIF($AD$11:$AD1386, $AD1386)-1)</f>
        <v/>
      </c>
      <c r="AF1386" s="25" t="str">
        <f t="shared" si="241"/>
        <v/>
      </c>
    </row>
    <row r="1387" spans="1:32" x14ac:dyDescent="0.25">
      <c r="A1387" s="21"/>
      <c r="B1387" s="80"/>
      <c r="C1387" s="81"/>
      <c r="D1387" s="82"/>
      <c r="E1387" s="83"/>
      <c r="F1387" s="83"/>
      <c r="G1387" s="84"/>
      <c r="H1387" s="85"/>
      <c r="I1387" s="21"/>
      <c r="J1387" s="39" t="str">
        <f t="shared" si="231"/>
        <v/>
      </c>
      <c r="K1387" s="21"/>
      <c r="O1387" s="25" t="str">
        <f t="shared" si="232"/>
        <v/>
      </c>
      <c r="P1387" s="25" t="str">
        <f t="shared" si="233"/>
        <v/>
      </c>
      <c r="Q1387" s="25" t="str">
        <f t="shared" si="234"/>
        <v/>
      </c>
      <c r="R1387" s="25" t="str">
        <f>IF(COUNTIF($Q$11:$Q1387, $Q1387)&gt;1, "", $Q1387)</f>
        <v/>
      </c>
      <c r="S1387" s="58" t="str">
        <f t="shared" si="235"/>
        <v/>
      </c>
      <c r="T1387" s="61" t="str">
        <f t="shared" si="236"/>
        <v/>
      </c>
      <c r="U1387" s="58" t="str">
        <f t="shared" si="237"/>
        <v/>
      </c>
      <c r="W1387" s="25" t="str">
        <f>IF(OR($P1387="", NOT($U1387="")), "", IF(COUNTIF($P$11:$P1387, $P1387)&gt;1, "", "X"))</f>
        <v/>
      </c>
      <c r="X1387" s="25" t="str">
        <f t="shared" si="238"/>
        <v/>
      </c>
      <c r="Z1387" s="25" t="str">
        <f t="shared" si="239"/>
        <v/>
      </c>
      <c r="AB1387" s="25" t="str">
        <f>IF($B1387="", "", IF(AND($B1387&gt;='Client Report'!$BA$3, $B1387&lt;='Client Report'!$BA$4), "X", ""))</f>
        <v/>
      </c>
      <c r="AC1387" s="25" t="str">
        <f>IF($O1387="", "", IF('Client Report'!$AG$3="", "X", IF(Expenses!$C1387='Client Report'!$AG$3, "X", "")))</f>
        <v/>
      </c>
      <c r="AD1387" s="66" t="str">
        <f t="shared" si="240"/>
        <v/>
      </c>
      <c r="AE1387" s="25" t="str">
        <f>IF($AD1387="", "", COUNTIF($AD$11:$AD$2510, "&lt;"&amp;$AD1387)+1+COUNTIF($AD$11:$AD1387, $AD1387)-1)</f>
        <v/>
      </c>
      <c r="AF1387" s="25" t="str">
        <f t="shared" si="241"/>
        <v/>
      </c>
    </row>
    <row r="1388" spans="1:32" x14ac:dyDescent="0.25">
      <c r="A1388" s="21"/>
      <c r="B1388" s="80"/>
      <c r="C1388" s="81"/>
      <c r="D1388" s="82"/>
      <c r="E1388" s="83"/>
      <c r="F1388" s="83"/>
      <c r="G1388" s="84"/>
      <c r="H1388" s="85"/>
      <c r="I1388" s="21"/>
      <c r="J1388" s="39" t="str">
        <f t="shared" si="231"/>
        <v/>
      </c>
      <c r="K1388" s="21"/>
      <c r="O1388" s="25" t="str">
        <f t="shared" si="232"/>
        <v/>
      </c>
      <c r="P1388" s="25" t="str">
        <f t="shared" si="233"/>
        <v/>
      </c>
      <c r="Q1388" s="25" t="str">
        <f t="shared" si="234"/>
        <v/>
      </c>
      <c r="R1388" s="25" t="str">
        <f>IF(COUNTIF($Q$11:$Q1388, $Q1388)&gt;1, "", $Q1388)</f>
        <v/>
      </c>
      <c r="S1388" s="58" t="str">
        <f t="shared" si="235"/>
        <v/>
      </c>
      <c r="T1388" s="61" t="str">
        <f t="shared" si="236"/>
        <v/>
      </c>
      <c r="U1388" s="58" t="str">
        <f t="shared" si="237"/>
        <v/>
      </c>
      <c r="W1388" s="25" t="str">
        <f>IF(OR($P1388="", NOT($U1388="")), "", IF(COUNTIF($P$11:$P1388, $P1388)&gt;1, "", "X"))</f>
        <v/>
      </c>
      <c r="X1388" s="25" t="str">
        <f t="shared" si="238"/>
        <v/>
      </c>
      <c r="Z1388" s="25" t="str">
        <f t="shared" si="239"/>
        <v/>
      </c>
      <c r="AB1388" s="25" t="str">
        <f>IF($B1388="", "", IF(AND($B1388&gt;='Client Report'!$BA$3, $B1388&lt;='Client Report'!$BA$4), "X", ""))</f>
        <v/>
      </c>
      <c r="AC1388" s="25" t="str">
        <f>IF($O1388="", "", IF('Client Report'!$AG$3="", "X", IF(Expenses!$C1388='Client Report'!$AG$3, "X", "")))</f>
        <v/>
      </c>
      <c r="AD1388" s="66" t="str">
        <f t="shared" si="240"/>
        <v/>
      </c>
      <c r="AE1388" s="25" t="str">
        <f>IF($AD1388="", "", COUNTIF($AD$11:$AD$2510, "&lt;"&amp;$AD1388)+1+COUNTIF($AD$11:$AD1388, $AD1388)-1)</f>
        <v/>
      </c>
      <c r="AF1388" s="25" t="str">
        <f t="shared" si="241"/>
        <v/>
      </c>
    </row>
    <row r="1389" spans="1:32" x14ac:dyDescent="0.25">
      <c r="A1389" s="21"/>
      <c r="B1389" s="80"/>
      <c r="C1389" s="81"/>
      <c r="D1389" s="82"/>
      <c r="E1389" s="83"/>
      <c r="F1389" s="83"/>
      <c r="G1389" s="84"/>
      <c r="H1389" s="85"/>
      <c r="I1389" s="21"/>
      <c r="J1389" s="39" t="str">
        <f t="shared" si="231"/>
        <v/>
      </c>
      <c r="K1389" s="21"/>
      <c r="O1389" s="25" t="str">
        <f t="shared" si="232"/>
        <v/>
      </c>
      <c r="P1389" s="25" t="str">
        <f t="shared" si="233"/>
        <v/>
      </c>
      <c r="Q1389" s="25" t="str">
        <f t="shared" si="234"/>
        <v/>
      </c>
      <c r="R1389" s="25" t="str">
        <f>IF(COUNTIF($Q$11:$Q1389, $Q1389)&gt;1, "", $Q1389)</f>
        <v/>
      </c>
      <c r="S1389" s="58" t="str">
        <f t="shared" si="235"/>
        <v/>
      </c>
      <c r="T1389" s="61" t="str">
        <f t="shared" si="236"/>
        <v/>
      </c>
      <c r="U1389" s="58" t="str">
        <f t="shared" si="237"/>
        <v/>
      </c>
      <c r="W1389" s="25" t="str">
        <f>IF(OR($P1389="", NOT($U1389="")), "", IF(COUNTIF($P$11:$P1389, $P1389)&gt;1, "", "X"))</f>
        <v/>
      </c>
      <c r="X1389" s="25" t="str">
        <f t="shared" si="238"/>
        <v/>
      </c>
      <c r="Z1389" s="25" t="str">
        <f t="shared" si="239"/>
        <v/>
      </c>
      <c r="AB1389" s="25" t="str">
        <f>IF($B1389="", "", IF(AND($B1389&gt;='Client Report'!$BA$3, $B1389&lt;='Client Report'!$BA$4), "X", ""))</f>
        <v/>
      </c>
      <c r="AC1389" s="25" t="str">
        <f>IF($O1389="", "", IF('Client Report'!$AG$3="", "X", IF(Expenses!$C1389='Client Report'!$AG$3, "X", "")))</f>
        <v/>
      </c>
      <c r="AD1389" s="66" t="str">
        <f t="shared" si="240"/>
        <v/>
      </c>
      <c r="AE1389" s="25" t="str">
        <f>IF($AD1389="", "", COUNTIF($AD$11:$AD$2510, "&lt;"&amp;$AD1389)+1+COUNTIF($AD$11:$AD1389, $AD1389)-1)</f>
        <v/>
      </c>
      <c r="AF1389" s="25" t="str">
        <f t="shared" si="241"/>
        <v/>
      </c>
    </row>
    <row r="1390" spans="1:32" x14ac:dyDescent="0.25">
      <c r="A1390" s="21"/>
      <c r="B1390" s="80"/>
      <c r="C1390" s="81"/>
      <c r="D1390" s="82"/>
      <c r="E1390" s="83"/>
      <c r="F1390" s="83"/>
      <c r="G1390" s="84"/>
      <c r="H1390" s="85"/>
      <c r="I1390" s="21"/>
      <c r="J1390" s="39" t="str">
        <f t="shared" si="231"/>
        <v/>
      </c>
      <c r="K1390" s="21"/>
      <c r="O1390" s="25" t="str">
        <f t="shared" si="232"/>
        <v/>
      </c>
      <c r="P1390" s="25" t="str">
        <f t="shared" si="233"/>
        <v/>
      </c>
      <c r="Q1390" s="25" t="str">
        <f t="shared" si="234"/>
        <v/>
      </c>
      <c r="R1390" s="25" t="str">
        <f>IF(COUNTIF($Q$11:$Q1390, $Q1390)&gt;1, "", $Q1390)</f>
        <v/>
      </c>
      <c r="S1390" s="58" t="str">
        <f t="shared" si="235"/>
        <v/>
      </c>
      <c r="T1390" s="61" t="str">
        <f t="shared" si="236"/>
        <v/>
      </c>
      <c r="U1390" s="58" t="str">
        <f t="shared" si="237"/>
        <v/>
      </c>
      <c r="W1390" s="25" t="str">
        <f>IF(OR($P1390="", NOT($U1390="")), "", IF(COUNTIF($P$11:$P1390, $P1390)&gt;1, "", "X"))</f>
        <v/>
      </c>
      <c r="X1390" s="25" t="str">
        <f t="shared" si="238"/>
        <v/>
      </c>
      <c r="Z1390" s="25" t="str">
        <f t="shared" si="239"/>
        <v/>
      </c>
      <c r="AB1390" s="25" t="str">
        <f>IF($B1390="", "", IF(AND($B1390&gt;='Client Report'!$BA$3, $B1390&lt;='Client Report'!$BA$4), "X", ""))</f>
        <v/>
      </c>
      <c r="AC1390" s="25" t="str">
        <f>IF($O1390="", "", IF('Client Report'!$AG$3="", "X", IF(Expenses!$C1390='Client Report'!$AG$3, "X", "")))</f>
        <v/>
      </c>
      <c r="AD1390" s="66" t="str">
        <f t="shared" si="240"/>
        <v/>
      </c>
      <c r="AE1390" s="25" t="str">
        <f>IF($AD1390="", "", COUNTIF($AD$11:$AD$2510, "&lt;"&amp;$AD1390)+1+COUNTIF($AD$11:$AD1390, $AD1390)-1)</f>
        <v/>
      </c>
      <c r="AF1390" s="25" t="str">
        <f t="shared" si="241"/>
        <v/>
      </c>
    </row>
    <row r="1391" spans="1:32" x14ac:dyDescent="0.25">
      <c r="A1391" s="21"/>
      <c r="B1391" s="80"/>
      <c r="C1391" s="81"/>
      <c r="D1391" s="82"/>
      <c r="E1391" s="83"/>
      <c r="F1391" s="83"/>
      <c r="G1391" s="84"/>
      <c r="H1391" s="85"/>
      <c r="I1391" s="21"/>
      <c r="J1391" s="39" t="str">
        <f t="shared" si="231"/>
        <v/>
      </c>
      <c r="K1391" s="21"/>
      <c r="O1391" s="25" t="str">
        <f t="shared" si="232"/>
        <v/>
      </c>
      <c r="P1391" s="25" t="str">
        <f t="shared" si="233"/>
        <v/>
      </c>
      <c r="Q1391" s="25" t="str">
        <f t="shared" si="234"/>
        <v/>
      </c>
      <c r="R1391" s="25" t="str">
        <f>IF(COUNTIF($Q$11:$Q1391, $Q1391)&gt;1, "", $Q1391)</f>
        <v/>
      </c>
      <c r="S1391" s="58" t="str">
        <f t="shared" si="235"/>
        <v/>
      </c>
      <c r="T1391" s="61" t="str">
        <f t="shared" si="236"/>
        <v/>
      </c>
      <c r="U1391" s="58" t="str">
        <f t="shared" si="237"/>
        <v/>
      </c>
      <c r="W1391" s="25" t="str">
        <f>IF(OR($P1391="", NOT($U1391="")), "", IF(COUNTIF($P$11:$P1391, $P1391)&gt;1, "", "X"))</f>
        <v/>
      </c>
      <c r="X1391" s="25" t="str">
        <f t="shared" si="238"/>
        <v/>
      </c>
      <c r="Z1391" s="25" t="str">
        <f t="shared" si="239"/>
        <v/>
      </c>
      <c r="AB1391" s="25" t="str">
        <f>IF($B1391="", "", IF(AND($B1391&gt;='Client Report'!$BA$3, $B1391&lt;='Client Report'!$BA$4), "X", ""))</f>
        <v/>
      </c>
      <c r="AC1391" s="25" t="str">
        <f>IF($O1391="", "", IF('Client Report'!$AG$3="", "X", IF(Expenses!$C1391='Client Report'!$AG$3, "X", "")))</f>
        <v/>
      </c>
      <c r="AD1391" s="66" t="str">
        <f t="shared" si="240"/>
        <v/>
      </c>
      <c r="AE1391" s="25" t="str">
        <f>IF($AD1391="", "", COUNTIF($AD$11:$AD$2510, "&lt;"&amp;$AD1391)+1+COUNTIF($AD$11:$AD1391, $AD1391)-1)</f>
        <v/>
      </c>
      <c r="AF1391" s="25" t="str">
        <f t="shared" si="241"/>
        <v/>
      </c>
    </row>
    <row r="1392" spans="1:32" x14ac:dyDescent="0.25">
      <c r="A1392" s="21"/>
      <c r="B1392" s="80"/>
      <c r="C1392" s="81"/>
      <c r="D1392" s="82"/>
      <c r="E1392" s="83"/>
      <c r="F1392" s="83"/>
      <c r="G1392" s="84"/>
      <c r="H1392" s="85"/>
      <c r="I1392" s="21"/>
      <c r="J1392" s="39" t="str">
        <f t="shared" si="231"/>
        <v/>
      </c>
      <c r="K1392" s="21"/>
      <c r="O1392" s="25" t="str">
        <f t="shared" si="232"/>
        <v/>
      </c>
      <c r="P1392" s="25" t="str">
        <f t="shared" si="233"/>
        <v/>
      </c>
      <c r="Q1392" s="25" t="str">
        <f t="shared" si="234"/>
        <v/>
      </c>
      <c r="R1392" s="25" t="str">
        <f>IF(COUNTIF($Q$11:$Q1392, $Q1392)&gt;1, "", $Q1392)</f>
        <v/>
      </c>
      <c r="S1392" s="58" t="str">
        <f t="shared" si="235"/>
        <v/>
      </c>
      <c r="T1392" s="61" t="str">
        <f t="shared" si="236"/>
        <v/>
      </c>
      <c r="U1392" s="58" t="str">
        <f t="shared" si="237"/>
        <v/>
      </c>
      <c r="W1392" s="25" t="str">
        <f>IF(OR($P1392="", NOT($U1392="")), "", IF(COUNTIF($P$11:$P1392, $P1392)&gt;1, "", "X"))</f>
        <v/>
      </c>
      <c r="X1392" s="25" t="str">
        <f t="shared" si="238"/>
        <v/>
      </c>
      <c r="Z1392" s="25" t="str">
        <f t="shared" si="239"/>
        <v/>
      </c>
      <c r="AB1392" s="25" t="str">
        <f>IF($B1392="", "", IF(AND($B1392&gt;='Client Report'!$BA$3, $B1392&lt;='Client Report'!$BA$4), "X", ""))</f>
        <v/>
      </c>
      <c r="AC1392" s="25" t="str">
        <f>IF($O1392="", "", IF('Client Report'!$AG$3="", "X", IF(Expenses!$C1392='Client Report'!$AG$3, "X", "")))</f>
        <v/>
      </c>
      <c r="AD1392" s="66" t="str">
        <f t="shared" si="240"/>
        <v/>
      </c>
      <c r="AE1392" s="25" t="str">
        <f>IF($AD1392="", "", COUNTIF($AD$11:$AD$2510, "&lt;"&amp;$AD1392)+1+COUNTIF($AD$11:$AD1392, $AD1392)-1)</f>
        <v/>
      </c>
      <c r="AF1392" s="25" t="str">
        <f t="shared" si="241"/>
        <v/>
      </c>
    </row>
    <row r="1393" spans="1:32" x14ac:dyDescent="0.25">
      <c r="A1393" s="21"/>
      <c r="B1393" s="80"/>
      <c r="C1393" s="81"/>
      <c r="D1393" s="82"/>
      <c r="E1393" s="83"/>
      <c r="F1393" s="83"/>
      <c r="G1393" s="84"/>
      <c r="H1393" s="85"/>
      <c r="I1393" s="21"/>
      <c r="J1393" s="39" t="str">
        <f t="shared" si="231"/>
        <v/>
      </c>
      <c r="K1393" s="21"/>
      <c r="O1393" s="25" t="str">
        <f t="shared" si="232"/>
        <v/>
      </c>
      <c r="P1393" s="25" t="str">
        <f t="shared" si="233"/>
        <v/>
      </c>
      <c r="Q1393" s="25" t="str">
        <f t="shared" si="234"/>
        <v/>
      </c>
      <c r="R1393" s="25" t="str">
        <f>IF(COUNTIF($Q$11:$Q1393, $Q1393)&gt;1, "", $Q1393)</f>
        <v/>
      </c>
      <c r="S1393" s="58" t="str">
        <f t="shared" si="235"/>
        <v/>
      </c>
      <c r="T1393" s="61" t="str">
        <f t="shared" si="236"/>
        <v/>
      </c>
      <c r="U1393" s="58" t="str">
        <f t="shared" si="237"/>
        <v/>
      </c>
      <c r="W1393" s="25" t="str">
        <f>IF(OR($P1393="", NOT($U1393="")), "", IF(COUNTIF($P$11:$P1393, $P1393)&gt;1, "", "X"))</f>
        <v/>
      </c>
      <c r="X1393" s="25" t="str">
        <f t="shared" si="238"/>
        <v/>
      </c>
      <c r="Z1393" s="25" t="str">
        <f t="shared" si="239"/>
        <v/>
      </c>
      <c r="AB1393" s="25" t="str">
        <f>IF($B1393="", "", IF(AND($B1393&gt;='Client Report'!$BA$3, $B1393&lt;='Client Report'!$BA$4), "X", ""))</f>
        <v/>
      </c>
      <c r="AC1393" s="25" t="str">
        <f>IF($O1393="", "", IF('Client Report'!$AG$3="", "X", IF(Expenses!$C1393='Client Report'!$AG$3, "X", "")))</f>
        <v/>
      </c>
      <c r="AD1393" s="66" t="str">
        <f t="shared" si="240"/>
        <v/>
      </c>
      <c r="AE1393" s="25" t="str">
        <f>IF($AD1393="", "", COUNTIF($AD$11:$AD$2510, "&lt;"&amp;$AD1393)+1+COUNTIF($AD$11:$AD1393, $AD1393)-1)</f>
        <v/>
      </c>
      <c r="AF1393" s="25" t="str">
        <f t="shared" si="241"/>
        <v/>
      </c>
    </row>
    <row r="1394" spans="1:32" x14ac:dyDescent="0.25">
      <c r="A1394" s="21"/>
      <c r="B1394" s="80"/>
      <c r="C1394" s="81"/>
      <c r="D1394" s="82"/>
      <c r="E1394" s="83"/>
      <c r="F1394" s="83"/>
      <c r="G1394" s="84"/>
      <c r="H1394" s="85"/>
      <c r="I1394" s="21"/>
      <c r="J1394" s="39" t="str">
        <f t="shared" si="231"/>
        <v/>
      </c>
      <c r="K1394" s="21"/>
      <c r="O1394" s="25" t="str">
        <f t="shared" si="232"/>
        <v/>
      </c>
      <c r="P1394" s="25" t="str">
        <f t="shared" si="233"/>
        <v/>
      </c>
      <c r="Q1394" s="25" t="str">
        <f t="shared" si="234"/>
        <v/>
      </c>
      <c r="R1394" s="25" t="str">
        <f>IF(COUNTIF($Q$11:$Q1394, $Q1394)&gt;1, "", $Q1394)</f>
        <v/>
      </c>
      <c r="S1394" s="58" t="str">
        <f t="shared" si="235"/>
        <v/>
      </c>
      <c r="T1394" s="61" t="str">
        <f t="shared" si="236"/>
        <v/>
      </c>
      <c r="U1394" s="58" t="str">
        <f t="shared" si="237"/>
        <v/>
      </c>
      <c r="W1394" s="25" t="str">
        <f>IF(OR($P1394="", NOT($U1394="")), "", IF(COUNTIF($P$11:$P1394, $P1394)&gt;1, "", "X"))</f>
        <v/>
      </c>
      <c r="X1394" s="25" t="str">
        <f t="shared" si="238"/>
        <v/>
      </c>
      <c r="Z1394" s="25" t="str">
        <f t="shared" si="239"/>
        <v/>
      </c>
      <c r="AB1394" s="25" t="str">
        <f>IF($B1394="", "", IF(AND($B1394&gt;='Client Report'!$BA$3, $B1394&lt;='Client Report'!$BA$4), "X", ""))</f>
        <v/>
      </c>
      <c r="AC1394" s="25" t="str">
        <f>IF($O1394="", "", IF('Client Report'!$AG$3="", "X", IF(Expenses!$C1394='Client Report'!$AG$3, "X", "")))</f>
        <v/>
      </c>
      <c r="AD1394" s="66" t="str">
        <f t="shared" si="240"/>
        <v/>
      </c>
      <c r="AE1394" s="25" t="str">
        <f>IF($AD1394="", "", COUNTIF($AD$11:$AD$2510, "&lt;"&amp;$AD1394)+1+COUNTIF($AD$11:$AD1394, $AD1394)-1)</f>
        <v/>
      </c>
      <c r="AF1394" s="25" t="str">
        <f t="shared" si="241"/>
        <v/>
      </c>
    </row>
    <row r="1395" spans="1:32" x14ac:dyDescent="0.25">
      <c r="A1395" s="21"/>
      <c r="B1395" s="80"/>
      <c r="C1395" s="81"/>
      <c r="D1395" s="82"/>
      <c r="E1395" s="83"/>
      <c r="F1395" s="83"/>
      <c r="G1395" s="84"/>
      <c r="H1395" s="85"/>
      <c r="I1395" s="21"/>
      <c r="J1395" s="39" t="str">
        <f t="shared" si="231"/>
        <v/>
      </c>
      <c r="K1395" s="21"/>
      <c r="O1395" s="25" t="str">
        <f t="shared" si="232"/>
        <v/>
      </c>
      <c r="P1395" s="25" t="str">
        <f t="shared" si="233"/>
        <v/>
      </c>
      <c r="Q1395" s="25" t="str">
        <f t="shared" si="234"/>
        <v/>
      </c>
      <c r="R1395" s="25" t="str">
        <f>IF(COUNTIF($Q$11:$Q1395, $Q1395)&gt;1, "", $Q1395)</f>
        <v/>
      </c>
      <c r="S1395" s="58" t="str">
        <f t="shared" si="235"/>
        <v/>
      </c>
      <c r="T1395" s="61" t="str">
        <f t="shared" si="236"/>
        <v/>
      </c>
      <c r="U1395" s="58" t="str">
        <f t="shared" si="237"/>
        <v/>
      </c>
      <c r="W1395" s="25" t="str">
        <f>IF(OR($P1395="", NOT($U1395="")), "", IF(COUNTIF($P$11:$P1395, $P1395)&gt;1, "", "X"))</f>
        <v/>
      </c>
      <c r="X1395" s="25" t="str">
        <f t="shared" si="238"/>
        <v/>
      </c>
      <c r="Z1395" s="25" t="str">
        <f t="shared" si="239"/>
        <v/>
      </c>
      <c r="AB1395" s="25" t="str">
        <f>IF($B1395="", "", IF(AND($B1395&gt;='Client Report'!$BA$3, $B1395&lt;='Client Report'!$BA$4), "X", ""))</f>
        <v/>
      </c>
      <c r="AC1395" s="25" t="str">
        <f>IF($O1395="", "", IF('Client Report'!$AG$3="", "X", IF(Expenses!$C1395='Client Report'!$AG$3, "X", "")))</f>
        <v/>
      </c>
      <c r="AD1395" s="66" t="str">
        <f t="shared" si="240"/>
        <v/>
      </c>
      <c r="AE1395" s="25" t="str">
        <f>IF($AD1395="", "", COUNTIF($AD$11:$AD$2510, "&lt;"&amp;$AD1395)+1+COUNTIF($AD$11:$AD1395, $AD1395)-1)</f>
        <v/>
      </c>
      <c r="AF1395" s="25" t="str">
        <f t="shared" si="241"/>
        <v/>
      </c>
    </row>
    <row r="1396" spans="1:32" x14ac:dyDescent="0.25">
      <c r="A1396" s="21"/>
      <c r="B1396" s="80"/>
      <c r="C1396" s="81"/>
      <c r="D1396" s="82"/>
      <c r="E1396" s="83"/>
      <c r="F1396" s="83"/>
      <c r="G1396" s="84"/>
      <c r="H1396" s="85"/>
      <c r="I1396" s="21"/>
      <c r="J1396" s="39" t="str">
        <f t="shared" si="231"/>
        <v/>
      </c>
      <c r="K1396" s="21"/>
      <c r="O1396" s="25" t="str">
        <f t="shared" si="232"/>
        <v/>
      </c>
      <c r="P1396" s="25" t="str">
        <f t="shared" si="233"/>
        <v/>
      </c>
      <c r="Q1396" s="25" t="str">
        <f t="shared" si="234"/>
        <v/>
      </c>
      <c r="R1396" s="25" t="str">
        <f>IF(COUNTIF($Q$11:$Q1396, $Q1396)&gt;1, "", $Q1396)</f>
        <v/>
      </c>
      <c r="S1396" s="58" t="str">
        <f t="shared" si="235"/>
        <v/>
      </c>
      <c r="T1396" s="61" t="str">
        <f t="shared" si="236"/>
        <v/>
      </c>
      <c r="U1396" s="58" t="str">
        <f t="shared" si="237"/>
        <v/>
      </c>
      <c r="W1396" s="25" t="str">
        <f>IF(OR($P1396="", NOT($U1396="")), "", IF(COUNTIF($P$11:$P1396, $P1396)&gt;1, "", "X"))</f>
        <v/>
      </c>
      <c r="X1396" s="25" t="str">
        <f t="shared" si="238"/>
        <v/>
      </c>
      <c r="Z1396" s="25" t="str">
        <f t="shared" si="239"/>
        <v/>
      </c>
      <c r="AB1396" s="25" t="str">
        <f>IF($B1396="", "", IF(AND($B1396&gt;='Client Report'!$BA$3, $B1396&lt;='Client Report'!$BA$4), "X", ""))</f>
        <v/>
      </c>
      <c r="AC1396" s="25" t="str">
        <f>IF($O1396="", "", IF('Client Report'!$AG$3="", "X", IF(Expenses!$C1396='Client Report'!$AG$3, "X", "")))</f>
        <v/>
      </c>
      <c r="AD1396" s="66" t="str">
        <f t="shared" si="240"/>
        <v/>
      </c>
      <c r="AE1396" s="25" t="str">
        <f>IF($AD1396="", "", COUNTIF($AD$11:$AD$2510, "&lt;"&amp;$AD1396)+1+COUNTIF($AD$11:$AD1396, $AD1396)-1)</f>
        <v/>
      </c>
      <c r="AF1396" s="25" t="str">
        <f t="shared" si="241"/>
        <v/>
      </c>
    </row>
    <row r="1397" spans="1:32" x14ac:dyDescent="0.25">
      <c r="A1397" s="21"/>
      <c r="B1397" s="80"/>
      <c r="C1397" s="81"/>
      <c r="D1397" s="82"/>
      <c r="E1397" s="83"/>
      <c r="F1397" s="83"/>
      <c r="G1397" s="84"/>
      <c r="H1397" s="85"/>
      <c r="I1397" s="21"/>
      <c r="J1397" s="39" t="str">
        <f t="shared" si="231"/>
        <v/>
      </c>
      <c r="K1397" s="21"/>
      <c r="O1397" s="25" t="str">
        <f t="shared" si="232"/>
        <v/>
      </c>
      <c r="P1397" s="25" t="str">
        <f t="shared" si="233"/>
        <v/>
      </c>
      <c r="Q1397" s="25" t="str">
        <f t="shared" si="234"/>
        <v/>
      </c>
      <c r="R1397" s="25" t="str">
        <f>IF(COUNTIF($Q$11:$Q1397, $Q1397)&gt;1, "", $Q1397)</f>
        <v/>
      </c>
      <c r="S1397" s="58" t="str">
        <f t="shared" si="235"/>
        <v/>
      </c>
      <c r="T1397" s="61" t="str">
        <f t="shared" si="236"/>
        <v/>
      </c>
      <c r="U1397" s="58" t="str">
        <f t="shared" si="237"/>
        <v/>
      </c>
      <c r="W1397" s="25" t="str">
        <f>IF(OR($P1397="", NOT($U1397="")), "", IF(COUNTIF($P$11:$P1397, $P1397)&gt;1, "", "X"))</f>
        <v/>
      </c>
      <c r="X1397" s="25" t="str">
        <f t="shared" si="238"/>
        <v/>
      </c>
      <c r="Z1397" s="25" t="str">
        <f t="shared" si="239"/>
        <v/>
      </c>
      <c r="AB1397" s="25" t="str">
        <f>IF($B1397="", "", IF(AND($B1397&gt;='Client Report'!$BA$3, $B1397&lt;='Client Report'!$BA$4), "X", ""))</f>
        <v/>
      </c>
      <c r="AC1397" s="25" t="str">
        <f>IF($O1397="", "", IF('Client Report'!$AG$3="", "X", IF(Expenses!$C1397='Client Report'!$AG$3, "X", "")))</f>
        <v/>
      </c>
      <c r="AD1397" s="66" t="str">
        <f t="shared" si="240"/>
        <v/>
      </c>
      <c r="AE1397" s="25" t="str">
        <f>IF($AD1397="", "", COUNTIF($AD$11:$AD$2510, "&lt;"&amp;$AD1397)+1+COUNTIF($AD$11:$AD1397, $AD1397)-1)</f>
        <v/>
      </c>
      <c r="AF1397" s="25" t="str">
        <f t="shared" si="241"/>
        <v/>
      </c>
    </row>
    <row r="1398" spans="1:32" x14ac:dyDescent="0.25">
      <c r="A1398" s="21"/>
      <c r="B1398" s="80"/>
      <c r="C1398" s="81"/>
      <c r="D1398" s="82"/>
      <c r="E1398" s="83"/>
      <c r="F1398" s="83"/>
      <c r="G1398" s="84"/>
      <c r="H1398" s="85"/>
      <c r="I1398" s="21"/>
      <c r="J1398" s="39" t="str">
        <f t="shared" si="231"/>
        <v/>
      </c>
      <c r="K1398" s="21"/>
      <c r="O1398" s="25" t="str">
        <f t="shared" si="232"/>
        <v/>
      </c>
      <c r="P1398" s="25" t="str">
        <f t="shared" si="233"/>
        <v/>
      </c>
      <c r="Q1398" s="25" t="str">
        <f t="shared" si="234"/>
        <v/>
      </c>
      <c r="R1398" s="25" t="str">
        <f>IF(COUNTIF($Q$11:$Q1398, $Q1398)&gt;1, "", $Q1398)</f>
        <v/>
      </c>
      <c r="S1398" s="58" t="str">
        <f t="shared" si="235"/>
        <v/>
      </c>
      <c r="T1398" s="61" t="str">
        <f t="shared" si="236"/>
        <v/>
      </c>
      <c r="U1398" s="58" t="str">
        <f t="shared" si="237"/>
        <v/>
      </c>
      <c r="W1398" s="25" t="str">
        <f>IF(OR($P1398="", NOT($U1398="")), "", IF(COUNTIF($P$11:$P1398, $P1398)&gt;1, "", "X"))</f>
        <v/>
      </c>
      <c r="X1398" s="25" t="str">
        <f t="shared" si="238"/>
        <v/>
      </c>
      <c r="Z1398" s="25" t="str">
        <f t="shared" si="239"/>
        <v/>
      </c>
      <c r="AB1398" s="25" t="str">
        <f>IF($B1398="", "", IF(AND($B1398&gt;='Client Report'!$BA$3, $B1398&lt;='Client Report'!$BA$4), "X", ""))</f>
        <v/>
      </c>
      <c r="AC1398" s="25" t="str">
        <f>IF($O1398="", "", IF('Client Report'!$AG$3="", "X", IF(Expenses!$C1398='Client Report'!$AG$3, "X", "")))</f>
        <v/>
      </c>
      <c r="AD1398" s="66" t="str">
        <f t="shared" si="240"/>
        <v/>
      </c>
      <c r="AE1398" s="25" t="str">
        <f>IF($AD1398="", "", COUNTIF($AD$11:$AD$2510, "&lt;"&amp;$AD1398)+1+COUNTIF($AD$11:$AD1398, $AD1398)-1)</f>
        <v/>
      </c>
      <c r="AF1398" s="25" t="str">
        <f t="shared" si="241"/>
        <v/>
      </c>
    </row>
    <row r="1399" spans="1:32" x14ac:dyDescent="0.25">
      <c r="A1399" s="21"/>
      <c r="B1399" s="80"/>
      <c r="C1399" s="81"/>
      <c r="D1399" s="82"/>
      <c r="E1399" s="83"/>
      <c r="F1399" s="83"/>
      <c r="G1399" s="84"/>
      <c r="H1399" s="85"/>
      <c r="I1399" s="21"/>
      <c r="J1399" s="39" t="str">
        <f t="shared" si="231"/>
        <v/>
      </c>
      <c r="K1399" s="21"/>
      <c r="O1399" s="25" t="str">
        <f t="shared" si="232"/>
        <v/>
      </c>
      <c r="P1399" s="25" t="str">
        <f t="shared" si="233"/>
        <v/>
      </c>
      <c r="Q1399" s="25" t="str">
        <f t="shared" si="234"/>
        <v/>
      </c>
      <c r="R1399" s="25" t="str">
        <f>IF(COUNTIF($Q$11:$Q1399, $Q1399)&gt;1, "", $Q1399)</f>
        <v/>
      </c>
      <c r="S1399" s="58" t="str">
        <f t="shared" si="235"/>
        <v/>
      </c>
      <c r="T1399" s="61" t="str">
        <f t="shared" si="236"/>
        <v/>
      </c>
      <c r="U1399" s="58" t="str">
        <f t="shared" si="237"/>
        <v/>
      </c>
      <c r="W1399" s="25" t="str">
        <f>IF(OR($P1399="", NOT($U1399="")), "", IF(COUNTIF($P$11:$P1399, $P1399)&gt;1, "", "X"))</f>
        <v/>
      </c>
      <c r="X1399" s="25" t="str">
        <f t="shared" si="238"/>
        <v/>
      </c>
      <c r="Z1399" s="25" t="str">
        <f t="shared" si="239"/>
        <v/>
      </c>
      <c r="AB1399" s="25" t="str">
        <f>IF($B1399="", "", IF(AND($B1399&gt;='Client Report'!$BA$3, $B1399&lt;='Client Report'!$BA$4), "X", ""))</f>
        <v/>
      </c>
      <c r="AC1399" s="25" t="str">
        <f>IF($O1399="", "", IF('Client Report'!$AG$3="", "X", IF(Expenses!$C1399='Client Report'!$AG$3, "X", "")))</f>
        <v/>
      </c>
      <c r="AD1399" s="66" t="str">
        <f t="shared" si="240"/>
        <v/>
      </c>
      <c r="AE1399" s="25" t="str">
        <f>IF($AD1399="", "", COUNTIF($AD$11:$AD$2510, "&lt;"&amp;$AD1399)+1+COUNTIF($AD$11:$AD1399, $AD1399)-1)</f>
        <v/>
      </c>
      <c r="AF1399" s="25" t="str">
        <f t="shared" si="241"/>
        <v/>
      </c>
    </row>
    <row r="1400" spans="1:32" x14ac:dyDescent="0.25">
      <c r="A1400" s="21"/>
      <c r="B1400" s="80"/>
      <c r="C1400" s="81"/>
      <c r="D1400" s="82"/>
      <c r="E1400" s="83"/>
      <c r="F1400" s="83"/>
      <c r="G1400" s="84"/>
      <c r="H1400" s="85"/>
      <c r="I1400" s="21"/>
      <c r="J1400" s="39" t="str">
        <f t="shared" si="231"/>
        <v/>
      </c>
      <c r="K1400" s="21"/>
      <c r="O1400" s="25" t="str">
        <f t="shared" si="232"/>
        <v/>
      </c>
      <c r="P1400" s="25" t="str">
        <f t="shared" si="233"/>
        <v/>
      </c>
      <c r="Q1400" s="25" t="str">
        <f t="shared" si="234"/>
        <v/>
      </c>
      <c r="R1400" s="25" t="str">
        <f>IF(COUNTIF($Q$11:$Q1400, $Q1400)&gt;1, "", $Q1400)</f>
        <v/>
      </c>
      <c r="S1400" s="58" t="str">
        <f t="shared" si="235"/>
        <v/>
      </c>
      <c r="T1400" s="61" t="str">
        <f t="shared" si="236"/>
        <v/>
      </c>
      <c r="U1400" s="58" t="str">
        <f t="shared" si="237"/>
        <v/>
      </c>
      <c r="W1400" s="25" t="str">
        <f>IF(OR($P1400="", NOT($U1400="")), "", IF(COUNTIF($P$11:$P1400, $P1400)&gt;1, "", "X"))</f>
        <v/>
      </c>
      <c r="X1400" s="25" t="str">
        <f t="shared" si="238"/>
        <v/>
      </c>
      <c r="Z1400" s="25" t="str">
        <f t="shared" si="239"/>
        <v/>
      </c>
      <c r="AB1400" s="25" t="str">
        <f>IF($B1400="", "", IF(AND($B1400&gt;='Client Report'!$BA$3, $B1400&lt;='Client Report'!$BA$4), "X", ""))</f>
        <v/>
      </c>
      <c r="AC1400" s="25" t="str">
        <f>IF($O1400="", "", IF('Client Report'!$AG$3="", "X", IF(Expenses!$C1400='Client Report'!$AG$3, "X", "")))</f>
        <v/>
      </c>
      <c r="AD1400" s="66" t="str">
        <f t="shared" si="240"/>
        <v/>
      </c>
      <c r="AE1400" s="25" t="str">
        <f>IF($AD1400="", "", COUNTIF($AD$11:$AD$2510, "&lt;"&amp;$AD1400)+1+COUNTIF($AD$11:$AD1400, $AD1400)-1)</f>
        <v/>
      </c>
      <c r="AF1400" s="25" t="str">
        <f t="shared" si="241"/>
        <v/>
      </c>
    </row>
    <row r="1401" spans="1:32" x14ac:dyDescent="0.25">
      <c r="A1401" s="21"/>
      <c r="B1401" s="80"/>
      <c r="C1401" s="81"/>
      <c r="D1401" s="82"/>
      <c r="E1401" s="83"/>
      <c r="F1401" s="83"/>
      <c r="G1401" s="84"/>
      <c r="H1401" s="85"/>
      <c r="I1401" s="21"/>
      <c r="J1401" s="39" t="str">
        <f t="shared" si="231"/>
        <v/>
      </c>
      <c r="K1401" s="21"/>
      <c r="O1401" s="25" t="str">
        <f t="shared" si="232"/>
        <v/>
      </c>
      <c r="P1401" s="25" t="str">
        <f t="shared" si="233"/>
        <v/>
      </c>
      <c r="Q1401" s="25" t="str">
        <f t="shared" si="234"/>
        <v/>
      </c>
      <c r="R1401" s="25" t="str">
        <f>IF(COUNTIF($Q$11:$Q1401, $Q1401)&gt;1, "", $Q1401)</f>
        <v/>
      </c>
      <c r="S1401" s="58" t="str">
        <f t="shared" si="235"/>
        <v/>
      </c>
      <c r="T1401" s="61" t="str">
        <f t="shared" si="236"/>
        <v/>
      </c>
      <c r="U1401" s="58" t="str">
        <f t="shared" si="237"/>
        <v/>
      </c>
      <c r="W1401" s="25" t="str">
        <f>IF(OR($P1401="", NOT($U1401="")), "", IF(COUNTIF($P$11:$P1401, $P1401)&gt;1, "", "X"))</f>
        <v/>
      </c>
      <c r="X1401" s="25" t="str">
        <f t="shared" si="238"/>
        <v/>
      </c>
      <c r="Z1401" s="25" t="str">
        <f t="shared" si="239"/>
        <v/>
      </c>
      <c r="AB1401" s="25" t="str">
        <f>IF($B1401="", "", IF(AND($B1401&gt;='Client Report'!$BA$3, $B1401&lt;='Client Report'!$BA$4), "X", ""))</f>
        <v/>
      </c>
      <c r="AC1401" s="25" t="str">
        <f>IF($O1401="", "", IF('Client Report'!$AG$3="", "X", IF(Expenses!$C1401='Client Report'!$AG$3, "X", "")))</f>
        <v/>
      </c>
      <c r="AD1401" s="66" t="str">
        <f t="shared" si="240"/>
        <v/>
      </c>
      <c r="AE1401" s="25" t="str">
        <f>IF($AD1401="", "", COUNTIF($AD$11:$AD$2510, "&lt;"&amp;$AD1401)+1+COUNTIF($AD$11:$AD1401, $AD1401)-1)</f>
        <v/>
      </c>
      <c r="AF1401" s="25" t="str">
        <f t="shared" si="241"/>
        <v/>
      </c>
    </row>
    <row r="1402" spans="1:32" x14ac:dyDescent="0.25">
      <c r="A1402" s="21"/>
      <c r="B1402" s="80"/>
      <c r="C1402" s="81"/>
      <c r="D1402" s="82"/>
      <c r="E1402" s="83"/>
      <c r="F1402" s="83"/>
      <c r="G1402" s="84"/>
      <c r="H1402" s="85"/>
      <c r="I1402" s="21"/>
      <c r="J1402" s="39" t="str">
        <f t="shared" si="231"/>
        <v/>
      </c>
      <c r="K1402" s="21"/>
      <c r="O1402" s="25" t="str">
        <f t="shared" si="232"/>
        <v/>
      </c>
      <c r="P1402" s="25" t="str">
        <f t="shared" si="233"/>
        <v/>
      </c>
      <c r="Q1402" s="25" t="str">
        <f t="shared" si="234"/>
        <v/>
      </c>
      <c r="R1402" s="25" t="str">
        <f>IF(COUNTIF($Q$11:$Q1402, $Q1402)&gt;1, "", $Q1402)</f>
        <v/>
      </c>
      <c r="S1402" s="58" t="str">
        <f t="shared" si="235"/>
        <v/>
      </c>
      <c r="T1402" s="61" t="str">
        <f t="shared" si="236"/>
        <v/>
      </c>
      <c r="U1402" s="58" t="str">
        <f t="shared" si="237"/>
        <v/>
      </c>
      <c r="W1402" s="25" t="str">
        <f>IF(OR($P1402="", NOT($U1402="")), "", IF(COUNTIF($P$11:$P1402, $P1402)&gt;1, "", "X"))</f>
        <v/>
      </c>
      <c r="X1402" s="25" t="str">
        <f t="shared" si="238"/>
        <v/>
      </c>
      <c r="Z1402" s="25" t="str">
        <f t="shared" si="239"/>
        <v/>
      </c>
      <c r="AB1402" s="25" t="str">
        <f>IF($B1402="", "", IF(AND($B1402&gt;='Client Report'!$BA$3, $B1402&lt;='Client Report'!$BA$4), "X", ""))</f>
        <v/>
      </c>
      <c r="AC1402" s="25" t="str">
        <f>IF($O1402="", "", IF('Client Report'!$AG$3="", "X", IF(Expenses!$C1402='Client Report'!$AG$3, "X", "")))</f>
        <v/>
      </c>
      <c r="AD1402" s="66" t="str">
        <f t="shared" si="240"/>
        <v/>
      </c>
      <c r="AE1402" s="25" t="str">
        <f>IF($AD1402="", "", COUNTIF($AD$11:$AD$2510, "&lt;"&amp;$AD1402)+1+COUNTIF($AD$11:$AD1402, $AD1402)-1)</f>
        <v/>
      </c>
      <c r="AF1402" s="25" t="str">
        <f t="shared" si="241"/>
        <v/>
      </c>
    </row>
    <row r="1403" spans="1:32" x14ac:dyDescent="0.25">
      <c r="A1403" s="21"/>
      <c r="B1403" s="80"/>
      <c r="C1403" s="81"/>
      <c r="D1403" s="82"/>
      <c r="E1403" s="83"/>
      <c r="F1403" s="83"/>
      <c r="G1403" s="84"/>
      <c r="H1403" s="85"/>
      <c r="I1403" s="21"/>
      <c r="J1403" s="39" t="str">
        <f t="shared" si="231"/>
        <v/>
      </c>
      <c r="K1403" s="21"/>
      <c r="O1403" s="25" t="str">
        <f t="shared" si="232"/>
        <v/>
      </c>
      <c r="P1403" s="25" t="str">
        <f t="shared" si="233"/>
        <v/>
      </c>
      <c r="Q1403" s="25" t="str">
        <f t="shared" si="234"/>
        <v/>
      </c>
      <c r="R1403" s="25" t="str">
        <f>IF(COUNTIF($Q$11:$Q1403, $Q1403)&gt;1, "", $Q1403)</f>
        <v/>
      </c>
      <c r="S1403" s="58" t="str">
        <f t="shared" si="235"/>
        <v/>
      </c>
      <c r="T1403" s="61" t="str">
        <f t="shared" si="236"/>
        <v/>
      </c>
      <c r="U1403" s="58" t="str">
        <f t="shared" si="237"/>
        <v/>
      </c>
      <c r="W1403" s="25" t="str">
        <f>IF(OR($P1403="", NOT($U1403="")), "", IF(COUNTIF($P$11:$P1403, $P1403)&gt;1, "", "X"))</f>
        <v/>
      </c>
      <c r="X1403" s="25" t="str">
        <f t="shared" si="238"/>
        <v/>
      </c>
      <c r="Z1403" s="25" t="str">
        <f t="shared" si="239"/>
        <v/>
      </c>
      <c r="AB1403" s="25" t="str">
        <f>IF($B1403="", "", IF(AND($B1403&gt;='Client Report'!$BA$3, $B1403&lt;='Client Report'!$BA$4), "X", ""))</f>
        <v/>
      </c>
      <c r="AC1403" s="25" t="str">
        <f>IF($O1403="", "", IF('Client Report'!$AG$3="", "X", IF(Expenses!$C1403='Client Report'!$AG$3, "X", "")))</f>
        <v/>
      </c>
      <c r="AD1403" s="66" t="str">
        <f t="shared" si="240"/>
        <v/>
      </c>
      <c r="AE1403" s="25" t="str">
        <f>IF($AD1403="", "", COUNTIF($AD$11:$AD$2510, "&lt;"&amp;$AD1403)+1+COUNTIF($AD$11:$AD1403, $AD1403)-1)</f>
        <v/>
      </c>
      <c r="AF1403" s="25" t="str">
        <f t="shared" si="241"/>
        <v/>
      </c>
    </row>
    <row r="1404" spans="1:32" x14ac:dyDescent="0.25">
      <c r="A1404" s="21"/>
      <c r="B1404" s="80"/>
      <c r="C1404" s="81"/>
      <c r="D1404" s="82"/>
      <c r="E1404" s="83"/>
      <c r="F1404" s="83"/>
      <c r="G1404" s="84"/>
      <c r="H1404" s="85"/>
      <c r="I1404" s="21"/>
      <c r="J1404" s="39" t="str">
        <f t="shared" si="231"/>
        <v/>
      </c>
      <c r="K1404" s="21"/>
      <c r="O1404" s="25" t="str">
        <f t="shared" si="232"/>
        <v/>
      </c>
      <c r="P1404" s="25" t="str">
        <f t="shared" si="233"/>
        <v/>
      </c>
      <c r="Q1404" s="25" t="str">
        <f t="shared" si="234"/>
        <v/>
      </c>
      <c r="R1404" s="25" t="str">
        <f>IF(COUNTIF($Q$11:$Q1404, $Q1404)&gt;1, "", $Q1404)</f>
        <v/>
      </c>
      <c r="S1404" s="58" t="str">
        <f t="shared" si="235"/>
        <v/>
      </c>
      <c r="T1404" s="61" t="str">
        <f t="shared" si="236"/>
        <v/>
      </c>
      <c r="U1404" s="58" t="str">
        <f t="shared" si="237"/>
        <v/>
      </c>
      <c r="W1404" s="25" t="str">
        <f>IF(OR($P1404="", NOT($U1404="")), "", IF(COUNTIF($P$11:$P1404, $P1404)&gt;1, "", "X"))</f>
        <v/>
      </c>
      <c r="X1404" s="25" t="str">
        <f t="shared" si="238"/>
        <v/>
      </c>
      <c r="Z1404" s="25" t="str">
        <f t="shared" si="239"/>
        <v/>
      </c>
      <c r="AB1404" s="25" t="str">
        <f>IF($B1404="", "", IF(AND($B1404&gt;='Client Report'!$BA$3, $B1404&lt;='Client Report'!$BA$4), "X", ""))</f>
        <v/>
      </c>
      <c r="AC1404" s="25" t="str">
        <f>IF($O1404="", "", IF('Client Report'!$AG$3="", "X", IF(Expenses!$C1404='Client Report'!$AG$3, "X", "")))</f>
        <v/>
      </c>
      <c r="AD1404" s="66" t="str">
        <f t="shared" si="240"/>
        <v/>
      </c>
      <c r="AE1404" s="25" t="str">
        <f>IF($AD1404="", "", COUNTIF($AD$11:$AD$2510, "&lt;"&amp;$AD1404)+1+COUNTIF($AD$11:$AD1404, $AD1404)-1)</f>
        <v/>
      </c>
      <c r="AF1404" s="25" t="str">
        <f t="shared" si="241"/>
        <v/>
      </c>
    </row>
    <row r="1405" spans="1:32" x14ac:dyDescent="0.25">
      <c r="A1405" s="21"/>
      <c r="B1405" s="80"/>
      <c r="C1405" s="81"/>
      <c r="D1405" s="82"/>
      <c r="E1405" s="83"/>
      <c r="F1405" s="83"/>
      <c r="G1405" s="84"/>
      <c r="H1405" s="85"/>
      <c r="I1405" s="21"/>
      <c r="J1405" s="39" t="str">
        <f t="shared" si="231"/>
        <v/>
      </c>
      <c r="K1405" s="21"/>
      <c r="O1405" s="25" t="str">
        <f t="shared" si="232"/>
        <v/>
      </c>
      <c r="P1405" s="25" t="str">
        <f t="shared" si="233"/>
        <v/>
      </c>
      <c r="Q1405" s="25" t="str">
        <f t="shared" si="234"/>
        <v/>
      </c>
      <c r="R1405" s="25" t="str">
        <f>IF(COUNTIF($Q$11:$Q1405, $Q1405)&gt;1, "", $Q1405)</f>
        <v/>
      </c>
      <c r="S1405" s="58" t="str">
        <f t="shared" si="235"/>
        <v/>
      </c>
      <c r="T1405" s="61" t="str">
        <f t="shared" si="236"/>
        <v/>
      </c>
      <c r="U1405" s="58" t="str">
        <f t="shared" si="237"/>
        <v/>
      </c>
      <c r="W1405" s="25" t="str">
        <f>IF(OR($P1405="", NOT($U1405="")), "", IF(COUNTIF($P$11:$P1405, $P1405)&gt;1, "", "X"))</f>
        <v/>
      </c>
      <c r="X1405" s="25" t="str">
        <f t="shared" si="238"/>
        <v/>
      </c>
      <c r="Z1405" s="25" t="str">
        <f t="shared" si="239"/>
        <v/>
      </c>
      <c r="AB1405" s="25" t="str">
        <f>IF($B1405="", "", IF(AND($B1405&gt;='Client Report'!$BA$3, $B1405&lt;='Client Report'!$BA$4), "X", ""))</f>
        <v/>
      </c>
      <c r="AC1405" s="25" t="str">
        <f>IF($O1405="", "", IF('Client Report'!$AG$3="", "X", IF(Expenses!$C1405='Client Report'!$AG$3, "X", "")))</f>
        <v/>
      </c>
      <c r="AD1405" s="66" t="str">
        <f t="shared" si="240"/>
        <v/>
      </c>
      <c r="AE1405" s="25" t="str">
        <f>IF($AD1405="", "", COUNTIF($AD$11:$AD$2510, "&lt;"&amp;$AD1405)+1+COUNTIF($AD$11:$AD1405, $AD1405)-1)</f>
        <v/>
      </c>
      <c r="AF1405" s="25" t="str">
        <f t="shared" si="241"/>
        <v/>
      </c>
    </row>
    <row r="1406" spans="1:32" x14ac:dyDescent="0.25">
      <c r="A1406" s="21"/>
      <c r="B1406" s="80"/>
      <c r="C1406" s="81"/>
      <c r="D1406" s="82"/>
      <c r="E1406" s="83"/>
      <c r="F1406" s="83"/>
      <c r="G1406" s="84"/>
      <c r="H1406" s="85"/>
      <c r="I1406" s="21"/>
      <c r="J1406" s="39" t="str">
        <f t="shared" si="231"/>
        <v/>
      </c>
      <c r="K1406" s="21"/>
      <c r="O1406" s="25" t="str">
        <f t="shared" si="232"/>
        <v/>
      </c>
      <c r="P1406" s="25" t="str">
        <f t="shared" si="233"/>
        <v/>
      </c>
      <c r="Q1406" s="25" t="str">
        <f t="shared" si="234"/>
        <v/>
      </c>
      <c r="R1406" s="25" t="str">
        <f>IF(COUNTIF($Q$11:$Q1406, $Q1406)&gt;1, "", $Q1406)</f>
        <v/>
      </c>
      <c r="S1406" s="58" t="str">
        <f t="shared" si="235"/>
        <v/>
      </c>
      <c r="T1406" s="61" t="str">
        <f t="shared" si="236"/>
        <v/>
      </c>
      <c r="U1406" s="58" t="str">
        <f t="shared" si="237"/>
        <v/>
      </c>
      <c r="W1406" s="25" t="str">
        <f>IF(OR($P1406="", NOT($U1406="")), "", IF(COUNTIF($P$11:$P1406, $P1406)&gt;1, "", "X"))</f>
        <v/>
      </c>
      <c r="X1406" s="25" t="str">
        <f t="shared" si="238"/>
        <v/>
      </c>
      <c r="Z1406" s="25" t="str">
        <f t="shared" si="239"/>
        <v/>
      </c>
      <c r="AB1406" s="25" t="str">
        <f>IF($B1406="", "", IF(AND($B1406&gt;='Client Report'!$BA$3, $B1406&lt;='Client Report'!$BA$4), "X", ""))</f>
        <v/>
      </c>
      <c r="AC1406" s="25" t="str">
        <f>IF($O1406="", "", IF('Client Report'!$AG$3="", "X", IF(Expenses!$C1406='Client Report'!$AG$3, "X", "")))</f>
        <v/>
      </c>
      <c r="AD1406" s="66" t="str">
        <f t="shared" si="240"/>
        <v/>
      </c>
      <c r="AE1406" s="25" t="str">
        <f>IF($AD1406="", "", COUNTIF($AD$11:$AD$2510, "&lt;"&amp;$AD1406)+1+COUNTIF($AD$11:$AD1406, $AD1406)-1)</f>
        <v/>
      </c>
      <c r="AF1406" s="25" t="str">
        <f t="shared" si="241"/>
        <v/>
      </c>
    </row>
    <row r="1407" spans="1:32" x14ac:dyDescent="0.25">
      <c r="A1407" s="21"/>
      <c r="B1407" s="80"/>
      <c r="C1407" s="81"/>
      <c r="D1407" s="82"/>
      <c r="E1407" s="83"/>
      <c r="F1407" s="83"/>
      <c r="G1407" s="84"/>
      <c r="H1407" s="85"/>
      <c r="I1407" s="21"/>
      <c r="J1407" s="39" t="str">
        <f t="shared" si="231"/>
        <v/>
      </c>
      <c r="K1407" s="21"/>
      <c r="O1407" s="25" t="str">
        <f t="shared" si="232"/>
        <v/>
      </c>
      <c r="P1407" s="25" t="str">
        <f t="shared" si="233"/>
        <v/>
      </c>
      <c r="Q1407" s="25" t="str">
        <f t="shared" si="234"/>
        <v/>
      </c>
      <c r="R1407" s="25" t="str">
        <f>IF(COUNTIF($Q$11:$Q1407, $Q1407)&gt;1, "", $Q1407)</f>
        <v/>
      </c>
      <c r="S1407" s="58" t="str">
        <f t="shared" si="235"/>
        <v/>
      </c>
      <c r="T1407" s="61" t="str">
        <f t="shared" si="236"/>
        <v/>
      </c>
      <c r="U1407" s="58" t="str">
        <f t="shared" si="237"/>
        <v/>
      </c>
      <c r="W1407" s="25" t="str">
        <f>IF(OR($P1407="", NOT($U1407="")), "", IF(COUNTIF($P$11:$P1407, $P1407)&gt;1, "", "X"))</f>
        <v/>
      </c>
      <c r="X1407" s="25" t="str">
        <f t="shared" si="238"/>
        <v/>
      </c>
      <c r="Z1407" s="25" t="str">
        <f t="shared" si="239"/>
        <v/>
      </c>
      <c r="AB1407" s="25" t="str">
        <f>IF($B1407="", "", IF(AND($B1407&gt;='Client Report'!$BA$3, $B1407&lt;='Client Report'!$BA$4), "X", ""))</f>
        <v/>
      </c>
      <c r="AC1407" s="25" t="str">
        <f>IF($O1407="", "", IF('Client Report'!$AG$3="", "X", IF(Expenses!$C1407='Client Report'!$AG$3, "X", "")))</f>
        <v/>
      </c>
      <c r="AD1407" s="66" t="str">
        <f t="shared" si="240"/>
        <v/>
      </c>
      <c r="AE1407" s="25" t="str">
        <f>IF($AD1407="", "", COUNTIF($AD$11:$AD$2510, "&lt;"&amp;$AD1407)+1+COUNTIF($AD$11:$AD1407, $AD1407)-1)</f>
        <v/>
      </c>
      <c r="AF1407" s="25" t="str">
        <f t="shared" si="241"/>
        <v/>
      </c>
    </row>
    <row r="1408" spans="1:32" x14ac:dyDescent="0.25">
      <c r="A1408" s="21"/>
      <c r="B1408" s="80"/>
      <c r="C1408" s="81"/>
      <c r="D1408" s="82"/>
      <c r="E1408" s="83"/>
      <c r="F1408" s="83"/>
      <c r="G1408" s="84"/>
      <c r="H1408" s="85"/>
      <c r="I1408" s="21"/>
      <c r="J1408" s="39" t="str">
        <f t="shared" si="231"/>
        <v/>
      </c>
      <c r="K1408" s="21"/>
      <c r="O1408" s="25" t="str">
        <f t="shared" si="232"/>
        <v/>
      </c>
      <c r="P1408" s="25" t="str">
        <f t="shared" si="233"/>
        <v/>
      </c>
      <c r="Q1408" s="25" t="str">
        <f t="shared" si="234"/>
        <v/>
      </c>
      <c r="R1408" s="25" t="str">
        <f>IF(COUNTIF($Q$11:$Q1408, $Q1408)&gt;1, "", $Q1408)</f>
        <v/>
      </c>
      <c r="S1408" s="58" t="str">
        <f t="shared" si="235"/>
        <v/>
      </c>
      <c r="T1408" s="61" t="str">
        <f t="shared" si="236"/>
        <v/>
      </c>
      <c r="U1408" s="58" t="str">
        <f t="shared" si="237"/>
        <v/>
      </c>
      <c r="W1408" s="25" t="str">
        <f>IF(OR($P1408="", NOT($U1408="")), "", IF(COUNTIF($P$11:$P1408, $P1408)&gt;1, "", "X"))</f>
        <v/>
      </c>
      <c r="X1408" s="25" t="str">
        <f t="shared" si="238"/>
        <v/>
      </c>
      <c r="Z1408" s="25" t="str">
        <f t="shared" si="239"/>
        <v/>
      </c>
      <c r="AB1408" s="25" t="str">
        <f>IF($B1408="", "", IF(AND($B1408&gt;='Client Report'!$BA$3, $B1408&lt;='Client Report'!$BA$4), "X", ""))</f>
        <v/>
      </c>
      <c r="AC1408" s="25" t="str">
        <f>IF($O1408="", "", IF('Client Report'!$AG$3="", "X", IF(Expenses!$C1408='Client Report'!$AG$3, "X", "")))</f>
        <v/>
      </c>
      <c r="AD1408" s="66" t="str">
        <f t="shared" si="240"/>
        <v/>
      </c>
      <c r="AE1408" s="25" t="str">
        <f>IF($AD1408="", "", COUNTIF($AD$11:$AD$2510, "&lt;"&amp;$AD1408)+1+COUNTIF($AD$11:$AD1408, $AD1408)-1)</f>
        <v/>
      </c>
      <c r="AF1408" s="25" t="str">
        <f t="shared" si="241"/>
        <v/>
      </c>
    </row>
    <row r="1409" spans="1:32" x14ac:dyDescent="0.25">
      <c r="A1409" s="21"/>
      <c r="B1409" s="80"/>
      <c r="C1409" s="81"/>
      <c r="D1409" s="82"/>
      <c r="E1409" s="83"/>
      <c r="F1409" s="83"/>
      <c r="G1409" s="84"/>
      <c r="H1409" s="85"/>
      <c r="I1409" s="21"/>
      <c r="J1409" s="39" t="str">
        <f t="shared" si="231"/>
        <v/>
      </c>
      <c r="K1409" s="21"/>
      <c r="O1409" s="25" t="str">
        <f t="shared" si="232"/>
        <v/>
      </c>
      <c r="P1409" s="25" t="str">
        <f t="shared" si="233"/>
        <v/>
      </c>
      <c r="Q1409" s="25" t="str">
        <f t="shared" si="234"/>
        <v/>
      </c>
      <c r="R1409" s="25" t="str">
        <f>IF(COUNTIF($Q$11:$Q1409, $Q1409)&gt;1, "", $Q1409)</f>
        <v/>
      </c>
      <c r="S1409" s="58" t="str">
        <f t="shared" si="235"/>
        <v/>
      </c>
      <c r="T1409" s="61" t="str">
        <f t="shared" si="236"/>
        <v/>
      </c>
      <c r="U1409" s="58" t="str">
        <f t="shared" si="237"/>
        <v/>
      </c>
      <c r="W1409" s="25" t="str">
        <f>IF(OR($P1409="", NOT($U1409="")), "", IF(COUNTIF($P$11:$P1409, $P1409)&gt;1, "", "X"))</f>
        <v/>
      </c>
      <c r="X1409" s="25" t="str">
        <f t="shared" si="238"/>
        <v/>
      </c>
      <c r="Z1409" s="25" t="str">
        <f t="shared" si="239"/>
        <v/>
      </c>
      <c r="AB1409" s="25" t="str">
        <f>IF($B1409="", "", IF(AND($B1409&gt;='Client Report'!$BA$3, $B1409&lt;='Client Report'!$BA$4), "X", ""))</f>
        <v/>
      </c>
      <c r="AC1409" s="25" t="str">
        <f>IF($O1409="", "", IF('Client Report'!$AG$3="", "X", IF(Expenses!$C1409='Client Report'!$AG$3, "X", "")))</f>
        <v/>
      </c>
      <c r="AD1409" s="66" t="str">
        <f t="shared" si="240"/>
        <v/>
      </c>
      <c r="AE1409" s="25" t="str">
        <f>IF($AD1409="", "", COUNTIF($AD$11:$AD$2510, "&lt;"&amp;$AD1409)+1+COUNTIF($AD$11:$AD1409, $AD1409)-1)</f>
        <v/>
      </c>
      <c r="AF1409" s="25" t="str">
        <f t="shared" si="241"/>
        <v/>
      </c>
    </row>
    <row r="1410" spans="1:32" x14ac:dyDescent="0.25">
      <c r="A1410" s="21"/>
      <c r="B1410" s="80"/>
      <c r="C1410" s="81"/>
      <c r="D1410" s="82"/>
      <c r="E1410" s="83"/>
      <c r="F1410" s="83"/>
      <c r="G1410" s="84"/>
      <c r="H1410" s="85"/>
      <c r="I1410" s="21"/>
      <c r="J1410" s="39" t="str">
        <f t="shared" si="231"/>
        <v/>
      </c>
      <c r="K1410" s="21"/>
      <c r="O1410" s="25" t="str">
        <f t="shared" si="232"/>
        <v/>
      </c>
      <c r="P1410" s="25" t="str">
        <f t="shared" si="233"/>
        <v/>
      </c>
      <c r="Q1410" s="25" t="str">
        <f t="shared" si="234"/>
        <v/>
      </c>
      <c r="R1410" s="25" t="str">
        <f>IF(COUNTIF($Q$11:$Q1410, $Q1410)&gt;1, "", $Q1410)</f>
        <v/>
      </c>
      <c r="S1410" s="58" t="str">
        <f t="shared" si="235"/>
        <v/>
      </c>
      <c r="T1410" s="61" t="str">
        <f t="shared" si="236"/>
        <v/>
      </c>
      <c r="U1410" s="58" t="str">
        <f t="shared" si="237"/>
        <v/>
      </c>
      <c r="W1410" s="25" t="str">
        <f>IF(OR($P1410="", NOT($U1410="")), "", IF(COUNTIF($P$11:$P1410, $P1410)&gt;1, "", "X"))</f>
        <v/>
      </c>
      <c r="X1410" s="25" t="str">
        <f t="shared" si="238"/>
        <v/>
      </c>
      <c r="Z1410" s="25" t="str">
        <f t="shared" si="239"/>
        <v/>
      </c>
      <c r="AB1410" s="25" t="str">
        <f>IF($B1410="", "", IF(AND($B1410&gt;='Client Report'!$BA$3, $B1410&lt;='Client Report'!$BA$4), "X", ""))</f>
        <v/>
      </c>
      <c r="AC1410" s="25" t="str">
        <f>IF($O1410="", "", IF('Client Report'!$AG$3="", "X", IF(Expenses!$C1410='Client Report'!$AG$3, "X", "")))</f>
        <v/>
      </c>
      <c r="AD1410" s="66" t="str">
        <f t="shared" si="240"/>
        <v/>
      </c>
      <c r="AE1410" s="25" t="str">
        <f>IF($AD1410="", "", COUNTIF($AD$11:$AD$2510, "&lt;"&amp;$AD1410)+1+COUNTIF($AD$11:$AD1410, $AD1410)-1)</f>
        <v/>
      </c>
      <c r="AF1410" s="25" t="str">
        <f t="shared" si="241"/>
        <v/>
      </c>
    </row>
    <row r="1411" spans="1:32" x14ac:dyDescent="0.25">
      <c r="A1411" s="21"/>
      <c r="B1411" s="80"/>
      <c r="C1411" s="81"/>
      <c r="D1411" s="82"/>
      <c r="E1411" s="83"/>
      <c r="F1411" s="83"/>
      <c r="G1411" s="84"/>
      <c r="H1411" s="85"/>
      <c r="I1411" s="21"/>
      <c r="J1411" s="39" t="str">
        <f t="shared" si="231"/>
        <v/>
      </c>
      <c r="K1411" s="21"/>
      <c r="O1411" s="25" t="str">
        <f t="shared" si="232"/>
        <v/>
      </c>
      <c r="P1411" s="25" t="str">
        <f t="shared" si="233"/>
        <v/>
      </c>
      <c r="Q1411" s="25" t="str">
        <f t="shared" si="234"/>
        <v/>
      </c>
      <c r="R1411" s="25" t="str">
        <f>IF(COUNTIF($Q$11:$Q1411, $Q1411)&gt;1, "", $Q1411)</f>
        <v/>
      </c>
      <c r="S1411" s="58" t="str">
        <f t="shared" si="235"/>
        <v/>
      </c>
      <c r="T1411" s="61" t="str">
        <f t="shared" si="236"/>
        <v/>
      </c>
      <c r="U1411" s="58" t="str">
        <f t="shared" si="237"/>
        <v/>
      </c>
      <c r="W1411" s="25" t="str">
        <f>IF(OR($P1411="", NOT($U1411="")), "", IF(COUNTIF($P$11:$P1411, $P1411)&gt;1, "", "X"))</f>
        <v/>
      </c>
      <c r="X1411" s="25" t="str">
        <f t="shared" si="238"/>
        <v/>
      </c>
      <c r="Z1411" s="25" t="str">
        <f t="shared" si="239"/>
        <v/>
      </c>
      <c r="AB1411" s="25" t="str">
        <f>IF($B1411="", "", IF(AND($B1411&gt;='Client Report'!$BA$3, $B1411&lt;='Client Report'!$BA$4), "X", ""))</f>
        <v/>
      </c>
      <c r="AC1411" s="25" t="str">
        <f>IF($O1411="", "", IF('Client Report'!$AG$3="", "X", IF(Expenses!$C1411='Client Report'!$AG$3, "X", "")))</f>
        <v/>
      </c>
      <c r="AD1411" s="66" t="str">
        <f t="shared" si="240"/>
        <v/>
      </c>
      <c r="AE1411" s="25" t="str">
        <f>IF($AD1411="", "", COUNTIF($AD$11:$AD$2510, "&lt;"&amp;$AD1411)+1+COUNTIF($AD$11:$AD1411, $AD1411)-1)</f>
        <v/>
      </c>
      <c r="AF1411" s="25" t="str">
        <f t="shared" si="241"/>
        <v/>
      </c>
    </row>
    <row r="1412" spans="1:32" x14ac:dyDescent="0.25">
      <c r="A1412" s="21"/>
      <c r="B1412" s="80"/>
      <c r="C1412" s="81"/>
      <c r="D1412" s="82"/>
      <c r="E1412" s="83"/>
      <c r="F1412" s="83"/>
      <c r="G1412" s="84"/>
      <c r="H1412" s="85"/>
      <c r="I1412" s="21"/>
      <c r="J1412" s="39" t="str">
        <f t="shared" si="231"/>
        <v/>
      </c>
      <c r="K1412" s="21"/>
      <c r="O1412" s="25" t="str">
        <f t="shared" si="232"/>
        <v/>
      </c>
      <c r="P1412" s="25" t="str">
        <f t="shared" si="233"/>
        <v/>
      </c>
      <c r="Q1412" s="25" t="str">
        <f t="shared" si="234"/>
        <v/>
      </c>
      <c r="R1412" s="25" t="str">
        <f>IF(COUNTIF($Q$11:$Q1412, $Q1412)&gt;1, "", $Q1412)</f>
        <v/>
      </c>
      <c r="S1412" s="58" t="str">
        <f t="shared" si="235"/>
        <v/>
      </c>
      <c r="T1412" s="61" t="str">
        <f t="shared" si="236"/>
        <v/>
      </c>
      <c r="U1412" s="58" t="str">
        <f t="shared" si="237"/>
        <v/>
      </c>
      <c r="W1412" s="25" t="str">
        <f>IF(OR($P1412="", NOT($U1412="")), "", IF(COUNTIF($P$11:$P1412, $P1412)&gt;1, "", "X"))</f>
        <v/>
      </c>
      <c r="X1412" s="25" t="str">
        <f t="shared" si="238"/>
        <v/>
      </c>
      <c r="Z1412" s="25" t="str">
        <f t="shared" si="239"/>
        <v/>
      </c>
      <c r="AB1412" s="25" t="str">
        <f>IF($B1412="", "", IF(AND($B1412&gt;='Client Report'!$BA$3, $B1412&lt;='Client Report'!$BA$4), "X", ""))</f>
        <v/>
      </c>
      <c r="AC1412" s="25" t="str">
        <f>IF($O1412="", "", IF('Client Report'!$AG$3="", "X", IF(Expenses!$C1412='Client Report'!$AG$3, "X", "")))</f>
        <v/>
      </c>
      <c r="AD1412" s="66" t="str">
        <f t="shared" si="240"/>
        <v/>
      </c>
      <c r="AE1412" s="25" t="str">
        <f>IF($AD1412="", "", COUNTIF($AD$11:$AD$2510, "&lt;"&amp;$AD1412)+1+COUNTIF($AD$11:$AD1412, $AD1412)-1)</f>
        <v/>
      </c>
      <c r="AF1412" s="25" t="str">
        <f t="shared" si="241"/>
        <v/>
      </c>
    </row>
    <row r="1413" spans="1:32" x14ac:dyDescent="0.25">
      <c r="A1413" s="21"/>
      <c r="B1413" s="80"/>
      <c r="C1413" s="81"/>
      <c r="D1413" s="82"/>
      <c r="E1413" s="83"/>
      <c r="F1413" s="83"/>
      <c r="G1413" s="84"/>
      <c r="H1413" s="85"/>
      <c r="I1413" s="21"/>
      <c r="J1413" s="39" t="str">
        <f t="shared" si="231"/>
        <v/>
      </c>
      <c r="K1413" s="21"/>
      <c r="O1413" s="25" t="str">
        <f t="shared" si="232"/>
        <v/>
      </c>
      <c r="P1413" s="25" t="str">
        <f t="shared" si="233"/>
        <v/>
      </c>
      <c r="Q1413" s="25" t="str">
        <f t="shared" si="234"/>
        <v/>
      </c>
      <c r="R1413" s="25" t="str">
        <f>IF(COUNTIF($Q$11:$Q1413, $Q1413)&gt;1, "", $Q1413)</f>
        <v/>
      </c>
      <c r="S1413" s="58" t="str">
        <f t="shared" si="235"/>
        <v/>
      </c>
      <c r="T1413" s="61" t="str">
        <f t="shared" si="236"/>
        <v/>
      </c>
      <c r="U1413" s="58" t="str">
        <f t="shared" si="237"/>
        <v/>
      </c>
      <c r="W1413" s="25" t="str">
        <f>IF(OR($P1413="", NOT($U1413="")), "", IF(COUNTIF($P$11:$P1413, $P1413)&gt;1, "", "X"))</f>
        <v/>
      </c>
      <c r="X1413" s="25" t="str">
        <f t="shared" si="238"/>
        <v/>
      </c>
      <c r="Z1413" s="25" t="str">
        <f t="shared" si="239"/>
        <v/>
      </c>
      <c r="AB1413" s="25" t="str">
        <f>IF($B1413="", "", IF(AND($B1413&gt;='Client Report'!$BA$3, $B1413&lt;='Client Report'!$BA$4), "X", ""))</f>
        <v/>
      </c>
      <c r="AC1413" s="25" t="str">
        <f>IF($O1413="", "", IF('Client Report'!$AG$3="", "X", IF(Expenses!$C1413='Client Report'!$AG$3, "X", "")))</f>
        <v/>
      </c>
      <c r="AD1413" s="66" t="str">
        <f t="shared" si="240"/>
        <v/>
      </c>
      <c r="AE1413" s="25" t="str">
        <f>IF($AD1413="", "", COUNTIF($AD$11:$AD$2510, "&lt;"&amp;$AD1413)+1+COUNTIF($AD$11:$AD1413, $AD1413)-1)</f>
        <v/>
      </c>
      <c r="AF1413" s="25" t="str">
        <f t="shared" si="241"/>
        <v/>
      </c>
    </row>
    <row r="1414" spans="1:32" x14ac:dyDescent="0.25">
      <c r="A1414" s="21"/>
      <c r="B1414" s="80"/>
      <c r="C1414" s="81"/>
      <c r="D1414" s="82"/>
      <c r="E1414" s="83"/>
      <c r="F1414" s="83"/>
      <c r="G1414" s="84"/>
      <c r="H1414" s="85"/>
      <c r="I1414" s="21"/>
      <c r="J1414" s="39" t="str">
        <f t="shared" si="231"/>
        <v/>
      </c>
      <c r="K1414" s="21"/>
      <c r="O1414" s="25" t="str">
        <f t="shared" si="232"/>
        <v/>
      </c>
      <c r="P1414" s="25" t="str">
        <f t="shared" si="233"/>
        <v/>
      </c>
      <c r="Q1414" s="25" t="str">
        <f t="shared" si="234"/>
        <v/>
      </c>
      <c r="R1414" s="25" t="str">
        <f>IF(COUNTIF($Q$11:$Q1414, $Q1414)&gt;1, "", $Q1414)</f>
        <v/>
      </c>
      <c r="S1414" s="58" t="str">
        <f t="shared" si="235"/>
        <v/>
      </c>
      <c r="T1414" s="61" t="str">
        <f t="shared" si="236"/>
        <v/>
      </c>
      <c r="U1414" s="58" t="str">
        <f t="shared" si="237"/>
        <v/>
      </c>
      <c r="W1414" s="25" t="str">
        <f>IF(OR($P1414="", NOT($U1414="")), "", IF(COUNTIF($P$11:$P1414, $P1414)&gt;1, "", "X"))</f>
        <v/>
      </c>
      <c r="X1414" s="25" t="str">
        <f t="shared" si="238"/>
        <v/>
      </c>
      <c r="Z1414" s="25" t="str">
        <f t="shared" si="239"/>
        <v/>
      </c>
      <c r="AB1414" s="25" t="str">
        <f>IF($B1414="", "", IF(AND($B1414&gt;='Client Report'!$BA$3, $B1414&lt;='Client Report'!$BA$4), "X", ""))</f>
        <v/>
      </c>
      <c r="AC1414" s="25" t="str">
        <f>IF($O1414="", "", IF('Client Report'!$AG$3="", "X", IF(Expenses!$C1414='Client Report'!$AG$3, "X", "")))</f>
        <v/>
      </c>
      <c r="AD1414" s="66" t="str">
        <f t="shared" si="240"/>
        <v/>
      </c>
      <c r="AE1414" s="25" t="str">
        <f>IF($AD1414="", "", COUNTIF($AD$11:$AD$2510, "&lt;"&amp;$AD1414)+1+COUNTIF($AD$11:$AD1414, $AD1414)-1)</f>
        <v/>
      </c>
      <c r="AF1414" s="25" t="str">
        <f t="shared" si="241"/>
        <v/>
      </c>
    </row>
    <row r="1415" spans="1:32" x14ac:dyDescent="0.25">
      <c r="A1415" s="21"/>
      <c r="B1415" s="80"/>
      <c r="C1415" s="81"/>
      <c r="D1415" s="82"/>
      <c r="E1415" s="83"/>
      <c r="F1415" s="83"/>
      <c r="G1415" s="84"/>
      <c r="H1415" s="85"/>
      <c r="I1415" s="21"/>
      <c r="J1415" s="39" t="str">
        <f t="shared" si="231"/>
        <v/>
      </c>
      <c r="K1415" s="21"/>
      <c r="O1415" s="25" t="str">
        <f t="shared" si="232"/>
        <v/>
      </c>
      <c r="P1415" s="25" t="str">
        <f t="shared" si="233"/>
        <v/>
      </c>
      <c r="Q1415" s="25" t="str">
        <f t="shared" si="234"/>
        <v/>
      </c>
      <c r="R1415" s="25" t="str">
        <f>IF(COUNTIF($Q$11:$Q1415, $Q1415)&gt;1, "", $Q1415)</f>
        <v/>
      </c>
      <c r="S1415" s="58" t="str">
        <f t="shared" si="235"/>
        <v/>
      </c>
      <c r="T1415" s="61" t="str">
        <f t="shared" si="236"/>
        <v/>
      </c>
      <c r="U1415" s="58" t="str">
        <f t="shared" si="237"/>
        <v/>
      </c>
      <c r="W1415" s="25" t="str">
        <f>IF(OR($P1415="", NOT($U1415="")), "", IF(COUNTIF($P$11:$P1415, $P1415)&gt;1, "", "X"))</f>
        <v/>
      </c>
      <c r="X1415" s="25" t="str">
        <f t="shared" si="238"/>
        <v/>
      </c>
      <c r="Z1415" s="25" t="str">
        <f t="shared" si="239"/>
        <v/>
      </c>
      <c r="AB1415" s="25" t="str">
        <f>IF($B1415="", "", IF(AND($B1415&gt;='Client Report'!$BA$3, $B1415&lt;='Client Report'!$BA$4), "X", ""))</f>
        <v/>
      </c>
      <c r="AC1415" s="25" t="str">
        <f>IF($O1415="", "", IF('Client Report'!$AG$3="", "X", IF(Expenses!$C1415='Client Report'!$AG$3, "X", "")))</f>
        <v/>
      </c>
      <c r="AD1415" s="66" t="str">
        <f t="shared" si="240"/>
        <v/>
      </c>
      <c r="AE1415" s="25" t="str">
        <f>IF($AD1415="", "", COUNTIF($AD$11:$AD$2510, "&lt;"&amp;$AD1415)+1+COUNTIF($AD$11:$AD1415, $AD1415)-1)</f>
        <v/>
      </c>
      <c r="AF1415" s="25" t="str">
        <f t="shared" si="241"/>
        <v/>
      </c>
    </row>
    <row r="1416" spans="1:32" x14ac:dyDescent="0.25">
      <c r="A1416" s="21"/>
      <c r="B1416" s="80"/>
      <c r="C1416" s="81"/>
      <c r="D1416" s="82"/>
      <c r="E1416" s="83"/>
      <c r="F1416" s="83"/>
      <c r="G1416" s="84"/>
      <c r="H1416" s="85"/>
      <c r="I1416" s="21"/>
      <c r="J1416" s="39" t="str">
        <f t="shared" si="231"/>
        <v/>
      </c>
      <c r="K1416" s="21"/>
      <c r="O1416" s="25" t="str">
        <f t="shared" si="232"/>
        <v/>
      </c>
      <c r="P1416" s="25" t="str">
        <f t="shared" si="233"/>
        <v/>
      </c>
      <c r="Q1416" s="25" t="str">
        <f t="shared" si="234"/>
        <v/>
      </c>
      <c r="R1416" s="25" t="str">
        <f>IF(COUNTIF($Q$11:$Q1416, $Q1416)&gt;1, "", $Q1416)</f>
        <v/>
      </c>
      <c r="S1416" s="58" t="str">
        <f t="shared" si="235"/>
        <v/>
      </c>
      <c r="T1416" s="61" t="str">
        <f t="shared" si="236"/>
        <v/>
      </c>
      <c r="U1416" s="58" t="str">
        <f t="shared" si="237"/>
        <v/>
      </c>
      <c r="W1416" s="25" t="str">
        <f>IF(OR($P1416="", NOT($U1416="")), "", IF(COUNTIF($P$11:$P1416, $P1416)&gt;1, "", "X"))</f>
        <v/>
      </c>
      <c r="X1416" s="25" t="str">
        <f t="shared" si="238"/>
        <v/>
      </c>
      <c r="Z1416" s="25" t="str">
        <f t="shared" si="239"/>
        <v/>
      </c>
      <c r="AB1416" s="25" t="str">
        <f>IF($B1416="", "", IF(AND($B1416&gt;='Client Report'!$BA$3, $B1416&lt;='Client Report'!$BA$4), "X", ""))</f>
        <v/>
      </c>
      <c r="AC1416" s="25" t="str">
        <f>IF($O1416="", "", IF('Client Report'!$AG$3="", "X", IF(Expenses!$C1416='Client Report'!$AG$3, "X", "")))</f>
        <v/>
      </c>
      <c r="AD1416" s="66" t="str">
        <f t="shared" si="240"/>
        <v/>
      </c>
      <c r="AE1416" s="25" t="str">
        <f>IF($AD1416="", "", COUNTIF($AD$11:$AD$2510, "&lt;"&amp;$AD1416)+1+COUNTIF($AD$11:$AD1416, $AD1416)-1)</f>
        <v/>
      </c>
      <c r="AF1416" s="25" t="str">
        <f t="shared" si="241"/>
        <v/>
      </c>
    </row>
    <row r="1417" spans="1:32" x14ac:dyDescent="0.25">
      <c r="A1417" s="21"/>
      <c r="B1417" s="80"/>
      <c r="C1417" s="81"/>
      <c r="D1417" s="82"/>
      <c r="E1417" s="83"/>
      <c r="F1417" s="83"/>
      <c r="G1417" s="84"/>
      <c r="H1417" s="85"/>
      <c r="I1417" s="21"/>
      <c r="J1417" s="39" t="str">
        <f t="shared" si="231"/>
        <v/>
      </c>
      <c r="K1417" s="21"/>
      <c r="O1417" s="25" t="str">
        <f t="shared" si="232"/>
        <v/>
      </c>
      <c r="P1417" s="25" t="str">
        <f t="shared" si="233"/>
        <v/>
      </c>
      <c r="Q1417" s="25" t="str">
        <f t="shared" si="234"/>
        <v/>
      </c>
      <c r="R1417" s="25" t="str">
        <f>IF(COUNTIF($Q$11:$Q1417, $Q1417)&gt;1, "", $Q1417)</f>
        <v/>
      </c>
      <c r="S1417" s="58" t="str">
        <f t="shared" si="235"/>
        <v/>
      </c>
      <c r="T1417" s="61" t="str">
        <f t="shared" si="236"/>
        <v/>
      </c>
      <c r="U1417" s="58" t="str">
        <f t="shared" si="237"/>
        <v/>
      </c>
      <c r="W1417" s="25" t="str">
        <f>IF(OR($P1417="", NOT($U1417="")), "", IF(COUNTIF($P$11:$P1417, $P1417)&gt;1, "", "X"))</f>
        <v/>
      </c>
      <c r="X1417" s="25" t="str">
        <f t="shared" si="238"/>
        <v/>
      </c>
      <c r="Z1417" s="25" t="str">
        <f t="shared" si="239"/>
        <v/>
      </c>
      <c r="AB1417" s="25" t="str">
        <f>IF($B1417="", "", IF(AND($B1417&gt;='Client Report'!$BA$3, $B1417&lt;='Client Report'!$BA$4), "X", ""))</f>
        <v/>
      </c>
      <c r="AC1417" s="25" t="str">
        <f>IF($O1417="", "", IF('Client Report'!$AG$3="", "X", IF(Expenses!$C1417='Client Report'!$AG$3, "X", "")))</f>
        <v/>
      </c>
      <c r="AD1417" s="66" t="str">
        <f t="shared" si="240"/>
        <v/>
      </c>
      <c r="AE1417" s="25" t="str">
        <f>IF($AD1417="", "", COUNTIF($AD$11:$AD$2510, "&lt;"&amp;$AD1417)+1+COUNTIF($AD$11:$AD1417, $AD1417)-1)</f>
        <v/>
      </c>
      <c r="AF1417" s="25" t="str">
        <f t="shared" si="241"/>
        <v/>
      </c>
    </row>
    <row r="1418" spans="1:32" x14ac:dyDescent="0.25">
      <c r="A1418" s="21"/>
      <c r="B1418" s="80"/>
      <c r="C1418" s="81"/>
      <c r="D1418" s="82"/>
      <c r="E1418" s="83"/>
      <c r="F1418" s="83"/>
      <c r="G1418" s="84"/>
      <c r="H1418" s="85"/>
      <c r="I1418" s="21"/>
      <c r="J1418" s="39" t="str">
        <f t="shared" si="231"/>
        <v/>
      </c>
      <c r="K1418" s="21"/>
      <c r="O1418" s="25" t="str">
        <f t="shared" si="232"/>
        <v/>
      </c>
      <c r="P1418" s="25" t="str">
        <f t="shared" si="233"/>
        <v/>
      </c>
      <c r="Q1418" s="25" t="str">
        <f t="shared" si="234"/>
        <v/>
      </c>
      <c r="R1418" s="25" t="str">
        <f>IF(COUNTIF($Q$11:$Q1418, $Q1418)&gt;1, "", $Q1418)</f>
        <v/>
      </c>
      <c r="S1418" s="58" t="str">
        <f t="shared" si="235"/>
        <v/>
      </c>
      <c r="T1418" s="61" t="str">
        <f t="shared" si="236"/>
        <v/>
      </c>
      <c r="U1418" s="58" t="str">
        <f t="shared" si="237"/>
        <v/>
      </c>
      <c r="W1418" s="25" t="str">
        <f>IF(OR($P1418="", NOT($U1418="")), "", IF(COUNTIF($P$11:$P1418, $P1418)&gt;1, "", "X"))</f>
        <v/>
      </c>
      <c r="X1418" s="25" t="str">
        <f t="shared" si="238"/>
        <v/>
      </c>
      <c r="Z1418" s="25" t="str">
        <f t="shared" si="239"/>
        <v/>
      </c>
      <c r="AB1418" s="25" t="str">
        <f>IF($B1418="", "", IF(AND($B1418&gt;='Client Report'!$BA$3, $B1418&lt;='Client Report'!$BA$4), "X", ""))</f>
        <v/>
      </c>
      <c r="AC1418" s="25" t="str">
        <f>IF($O1418="", "", IF('Client Report'!$AG$3="", "X", IF(Expenses!$C1418='Client Report'!$AG$3, "X", "")))</f>
        <v/>
      </c>
      <c r="AD1418" s="66" t="str">
        <f t="shared" si="240"/>
        <v/>
      </c>
      <c r="AE1418" s="25" t="str">
        <f>IF($AD1418="", "", COUNTIF($AD$11:$AD$2510, "&lt;"&amp;$AD1418)+1+COUNTIF($AD$11:$AD1418, $AD1418)-1)</f>
        <v/>
      </c>
      <c r="AF1418" s="25" t="str">
        <f t="shared" si="241"/>
        <v/>
      </c>
    </row>
    <row r="1419" spans="1:32" x14ac:dyDescent="0.25">
      <c r="A1419" s="21"/>
      <c r="B1419" s="80"/>
      <c r="C1419" s="81"/>
      <c r="D1419" s="82"/>
      <c r="E1419" s="83"/>
      <c r="F1419" s="83"/>
      <c r="G1419" s="84"/>
      <c r="H1419" s="85"/>
      <c r="I1419" s="21"/>
      <c r="J1419" s="39" t="str">
        <f t="shared" si="231"/>
        <v/>
      </c>
      <c r="K1419" s="21"/>
      <c r="O1419" s="25" t="str">
        <f t="shared" si="232"/>
        <v/>
      </c>
      <c r="P1419" s="25" t="str">
        <f t="shared" si="233"/>
        <v/>
      </c>
      <c r="Q1419" s="25" t="str">
        <f t="shared" si="234"/>
        <v/>
      </c>
      <c r="R1419" s="25" t="str">
        <f>IF(COUNTIF($Q$11:$Q1419, $Q1419)&gt;1, "", $Q1419)</f>
        <v/>
      </c>
      <c r="S1419" s="58" t="str">
        <f t="shared" si="235"/>
        <v/>
      </c>
      <c r="T1419" s="61" t="str">
        <f t="shared" si="236"/>
        <v/>
      </c>
      <c r="U1419" s="58" t="str">
        <f t="shared" si="237"/>
        <v/>
      </c>
      <c r="W1419" s="25" t="str">
        <f>IF(OR($P1419="", NOT($U1419="")), "", IF(COUNTIF($P$11:$P1419, $P1419)&gt;1, "", "X"))</f>
        <v/>
      </c>
      <c r="X1419" s="25" t="str">
        <f t="shared" si="238"/>
        <v/>
      </c>
      <c r="Z1419" s="25" t="str">
        <f t="shared" si="239"/>
        <v/>
      </c>
      <c r="AB1419" s="25" t="str">
        <f>IF($B1419="", "", IF(AND($B1419&gt;='Client Report'!$BA$3, $B1419&lt;='Client Report'!$BA$4), "X", ""))</f>
        <v/>
      </c>
      <c r="AC1419" s="25" t="str">
        <f>IF($O1419="", "", IF('Client Report'!$AG$3="", "X", IF(Expenses!$C1419='Client Report'!$AG$3, "X", "")))</f>
        <v/>
      </c>
      <c r="AD1419" s="66" t="str">
        <f t="shared" si="240"/>
        <v/>
      </c>
      <c r="AE1419" s="25" t="str">
        <f>IF($AD1419="", "", COUNTIF($AD$11:$AD$2510, "&lt;"&amp;$AD1419)+1+COUNTIF($AD$11:$AD1419, $AD1419)-1)</f>
        <v/>
      </c>
      <c r="AF1419" s="25" t="str">
        <f t="shared" si="241"/>
        <v/>
      </c>
    </row>
    <row r="1420" spans="1:32" x14ac:dyDescent="0.25">
      <c r="A1420" s="21"/>
      <c r="B1420" s="80"/>
      <c r="C1420" s="81"/>
      <c r="D1420" s="82"/>
      <c r="E1420" s="83"/>
      <c r="F1420" s="83"/>
      <c r="G1420" s="84"/>
      <c r="H1420" s="85"/>
      <c r="I1420" s="21"/>
      <c r="J1420" s="39" t="str">
        <f t="shared" ref="J1420:J1483" si="242">IFERROR(IF($G1420="", "", IF($F1420="", $G1420, ROUND($G1420*$U1420, 2))), "")</f>
        <v/>
      </c>
      <c r="K1420" s="21"/>
      <c r="O1420" s="25" t="str">
        <f t="shared" ref="O1420:O1483" si="243">IF(COUNTIF($B1420:$H1420, "")&lt;7, "X", "")</f>
        <v/>
      </c>
      <c r="P1420" s="25" t="str">
        <f t="shared" ref="P1420:P1483" si="244">IF(AND(NOT($B1420=""), NOT($F1420="")), _xlfn.CONCAT($B1420, " - ", $F1420), "")</f>
        <v/>
      </c>
      <c r="Q1420" s="25" t="str">
        <f t="shared" ref="Q1420:Q1483" si="245">IF(AND(NOT($B1420=""), NOT($F1420=""), NOT($H1420="")), _xlfn.CONCAT($B1420, " - ", $F1420), "")</f>
        <v/>
      </c>
      <c r="R1420" s="25" t="str">
        <f>IF(COUNTIF($Q$11:$Q1420, $Q1420)&gt;1, "", $Q1420)</f>
        <v/>
      </c>
      <c r="S1420" s="58" t="str">
        <f t="shared" ref="S1420:S1483" si="246">IF($R1420="", "", $H1420)</f>
        <v/>
      </c>
      <c r="T1420" s="61" t="str">
        <f t="shared" ref="T1420:T1483" si="247">IF(P1420="", "", IFERROR(INDEX($S$11:$S$2510, MATCH($P1420, $R$11:$R$2510, 0)), ""))</f>
        <v/>
      </c>
      <c r="U1420" s="58" t="str">
        <f t="shared" ref="U1420:U1483" si="248">IF($P1420="", "", IF($H1420="", $T1420, $H1420))</f>
        <v/>
      </c>
      <c r="W1420" s="25" t="str">
        <f>IF(OR($P1420="", NOT($U1420="")), "", IF(COUNTIF($P$11:$P1420, $P1420)&gt;1, "", "X"))</f>
        <v/>
      </c>
      <c r="X1420" s="25" t="str">
        <f t="shared" ref="X1420:X1483" si="249">IF(T1420=U1420, "", "X")</f>
        <v/>
      </c>
      <c r="Z1420" s="25" t="str">
        <f t="shared" ref="Z1420:Z1483" si="250">IF(OR($B1420="", $C1420=""), "", _xlfn.CONCAT($C1420, " - ", TEXT($B1420, "mmm yyyy")))</f>
        <v/>
      </c>
      <c r="AB1420" s="25" t="str">
        <f>IF($B1420="", "", IF(AND($B1420&gt;='Client Report'!$BA$3, $B1420&lt;='Client Report'!$BA$4), "X", ""))</f>
        <v/>
      </c>
      <c r="AC1420" s="25" t="str">
        <f>IF($O1420="", "", IF('Client Report'!$AG$3="", "X", IF(Expenses!$C1420='Client Report'!$AG$3, "X", "")))</f>
        <v/>
      </c>
      <c r="AD1420" s="66" t="str">
        <f t="shared" ref="AD1420:AD1483" si="251">IF(OR($AB1420="", $AC1420=""), "", $B1420)</f>
        <v/>
      </c>
      <c r="AE1420" s="25" t="str">
        <f>IF($AD1420="", "", COUNTIF($AD$11:$AD$2510, "&lt;"&amp;$AD1420)+1+COUNTIF($AD$11:$AD1420, $AD1420)-1)</f>
        <v/>
      </c>
      <c r="AF1420" s="25" t="str">
        <f t="shared" ref="AF1420:AF1483" si="252">IF($AE1420="", "", "X")</f>
        <v/>
      </c>
    </row>
    <row r="1421" spans="1:32" x14ac:dyDescent="0.25">
      <c r="A1421" s="21"/>
      <c r="B1421" s="80"/>
      <c r="C1421" s="81"/>
      <c r="D1421" s="82"/>
      <c r="E1421" s="83"/>
      <c r="F1421" s="83"/>
      <c r="G1421" s="84"/>
      <c r="H1421" s="85"/>
      <c r="I1421" s="21"/>
      <c r="J1421" s="39" t="str">
        <f t="shared" si="242"/>
        <v/>
      </c>
      <c r="K1421" s="21"/>
      <c r="O1421" s="25" t="str">
        <f t="shared" si="243"/>
        <v/>
      </c>
      <c r="P1421" s="25" t="str">
        <f t="shared" si="244"/>
        <v/>
      </c>
      <c r="Q1421" s="25" t="str">
        <f t="shared" si="245"/>
        <v/>
      </c>
      <c r="R1421" s="25" t="str">
        <f>IF(COUNTIF($Q$11:$Q1421, $Q1421)&gt;1, "", $Q1421)</f>
        <v/>
      </c>
      <c r="S1421" s="58" t="str">
        <f t="shared" si="246"/>
        <v/>
      </c>
      <c r="T1421" s="61" t="str">
        <f t="shared" si="247"/>
        <v/>
      </c>
      <c r="U1421" s="58" t="str">
        <f t="shared" si="248"/>
        <v/>
      </c>
      <c r="W1421" s="25" t="str">
        <f>IF(OR($P1421="", NOT($U1421="")), "", IF(COUNTIF($P$11:$P1421, $P1421)&gt;1, "", "X"))</f>
        <v/>
      </c>
      <c r="X1421" s="25" t="str">
        <f t="shared" si="249"/>
        <v/>
      </c>
      <c r="Z1421" s="25" t="str">
        <f t="shared" si="250"/>
        <v/>
      </c>
      <c r="AB1421" s="25" t="str">
        <f>IF($B1421="", "", IF(AND($B1421&gt;='Client Report'!$BA$3, $B1421&lt;='Client Report'!$BA$4), "X", ""))</f>
        <v/>
      </c>
      <c r="AC1421" s="25" t="str">
        <f>IF($O1421="", "", IF('Client Report'!$AG$3="", "X", IF(Expenses!$C1421='Client Report'!$AG$3, "X", "")))</f>
        <v/>
      </c>
      <c r="AD1421" s="66" t="str">
        <f t="shared" si="251"/>
        <v/>
      </c>
      <c r="AE1421" s="25" t="str">
        <f>IF($AD1421="", "", COUNTIF($AD$11:$AD$2510, "&lt;"&amp;$AD1421)+1+COUNTIF($AD$11:$AD1421, $AD1421)-1)</f>
        <v/>
      </c>
      <c r="AF1421" s="25" t="str">
        <f t="shared" si="252"/>
        <v/>
      </c>
    </row>
    <row r="1422" spans="1:32" x14ac:dyDescent="0.25">
      <c r="A1422" s="21"/>
      <c r="B1422" s="80"/>
      <c r="C1422" s="81"/>
      <c r="D1422" s="82"/>
      <c r="E1422" s="83"/>
      <c r="F1422" s="83"/>
      <c r="G1422" s="84"/>
      <c r="H1422" s="85"/>
      <c r="I1422" s="21"/>
      <c r="J1422" s="39" t="str">
        <f t="shared" si="242"/>
        <v/>
      </c>
      <c r="K1422" s="21"/>
      <c r="O1422" s="25" t="str">
        <f t="shared" si="243"/>
        <v/>
      </c>
      <c r="P1422" s="25" t="str">
        <f t="shared" si="244"/>
        <v/>
      </c>
      <c r="Q1422" s="25" t="str">
        <f t="shared" si="245"/>
        <v/>
      </c>
      <c r="R1422" s="25" t="str">
        <f>IF(COUNTIF($Q$11:$Q1422, $Q1422)&gt;1, "", $Q1422)</f>
        <v/>
      </c>
      <c r="S1422" s="58" t="str">
        <f t="shared" si="246"/>
        <v/>
      </c>
      <c r="T1422" s="61" t="str">
        <f t="shared" si="247"/>
        <v/>
      </c>
      <c r="U1422" s="58" t="str">
        <f t="shared" si="248"/>
        <v/>
      </c>
      <c r="W1422" s="25" t="str">
        <f>IF(OR($P1422="", NOT($U1422="")), "", IF(COUNTIF($P$11:$P1422, $P1422)&gt;1, "", "X"))</f>
        <v/>
      </c>
      <c r="X1422" s="25" t="str">
        <f t="shared" si="249"/>
        <v/>
      </c>
      <c r="Z1422" s="25" t="str">
        <f t="shared" si="250"/>
        <v/>
      </c>
      <c r="AB1422" s="25" t="str">
        <f>IF($B1422="", "", IF(AND($B1422&gt;='Client Report'!$BA$3, $B1422&lt;='Client Report'!$BA$4), "X", ""))</f>
        <v/>
      </c>
      <c r="AC1422" s="25" t="str">
        <f>IF($O1422="", "", IF('Client Report'!$AG$3="", "X", IF(Expenses!$C1422='Client Report'!$AG$3, "X", "")))</f>
        <v/>
      </c>
      <c r="AD1422" s="66" t="str">
        <f t="shared" si="251"/>
        <v/>
      </c>
      <c r="AE1422" s="25" t="str">
        <f>IF($AD1422="", "", COUNTIF($AD$11:$AD$2510, "&lt;"&amp;$AD1422)+1+COUNTIF($AD$11:$AD1422, $AD1422)-1)</f>
        <v/>
      </c>
      <c r="AF1422" s="25" t="str">
        <f t="shared" si="252"/>
        <v/>
      </c>
    </row>
    <row r="1423" spans="1:32" x14ac:dyDescent="0.25">
      <c r="A1423" s="21"/>
      <c r="B1423" s="80"/>
      <c r="C1423" s="81"/>
      <c r="D1423" s="82"/>
      <c r="E1423" s="83"/>
      <c r="F1423" s="83"/>
      <c r="G1423" s="84"/>
      <c r="H1423" s="85"/>
      <c r="I1423" s="21"/>
      <c r="J1423" s="39" t="str">
        <f t="shared" si="242"/>
        <v/>
      </c>
      <c r="K1423" s="21"/>
      <c r="O1423" s="25" t="str">
        <f t="shared" si="243"/>
        <v/>
      </c>
      <c r="P1423" s="25" t="str">
        <f t="shared" si="244"/>
        <v/>
      </c>
      <c r="Q1423" s="25" t="str">
        <f t="shared" si="245"/>
        <v/>
      </c>
      <c r="R1423" s="25" t="str">
        <f>IF(COUNTIF($Q$11:$Q1423, $Q1423)&gt;1, "", $Q1423)</f>
        <v/>
      </c>
      <c r="S1423" s="58" t="str">
        <f t="shared" si="246"/>
        <v/>
      </c>
      <c r="T1423" s="61" t="str">
        <f t="shared" si="247"/>
        <v/>
      </c>
      <c r="U1423" s="58" t="str">
        <f t="shared" si="248"/>
        <v/>
      </c>
      <c r="W1423" s="25" t="str">
        <f>IF(OR($P1423="", NOT($U1423="")), "", IF(COUNTIF($P$11:$P1423, $P1423)&gt;1, "", "X"))</f>
        <v/>
      </c>
      <c r="X1423" s="25" t="str">
        <f t="shared" si="249"/>
        <v/>
      </c>
      <c r="Z1423" s="25" t="str">
        <f t="shared" si="250"/>
        <v/>
      </c>
      <c r="AB1423" s="25" t="str">
        <f>IF($B1423="", "", IF(AND($B1423&gt;='Client Report'!$BA$3, $B1423&lt;='Client Report'!$BA$4), "X", ""))</f>
        <v/>
      </c>
      <c r="AC1423" s="25" t="str">
        <f>IF($O1423="", "", IF('Client Report'!$AG$3="", "X", IF(Expenses!$C1423='Client Report'!$AG$3, "X", "")))</f>
        <v/>
      </c>
      <c r="AD1423" s="66" t="str">
        <f t="shared" si="251"/>
        <v/>
      </c>
      <c r="AE1423" s="25" t="str">
        <f>IF($AD1423="", "", COUNTIF($AD$11:$AD$2510, "&lt;"&amp;$AD1423)+1+COUNTIF($AD$11:$AD1423, $AD1423)-1)</f>
        <v/>
      </c>
      <c r="AF1423" s="25" t="str">
        <f t="shared" si="252"/>
        <v/>
      </c>
    </row>
    <row r="1424" spans="1:32" x14ac:dyDescent="0.25">
      <c r="A1424" s="21"/>
      <c r="B1424" s="80"/>
      <c r="C1424" s="81"/>
      <c r="D1424" s="82"/>
      <c r="E1424" s="83"/>
      <c r="F1424" s="83"/>
      <c r="G1424" s="84"/>
      <c r="H1424" s="85"/>
      <c r="I1424" s="21"/>
      <c r="J1424" s="39" t="str">
        <f t="shared" si="242"/>
        <v/>
      </c>
      <c r="K1424" s="21"/>
      <c r="O1424" s="25" t="str">
        <f t="shared" si="243"/>
        <v/>
      </c>
      <c r="P1424" s="25" t="str">
        <f t="shared" si="244"/>
        <v/>
      </c>
      <c r="Q1424" s="25" t="str">
        <f t="shared" si="245"/>
        <v/>
      </c>
      <c r="R1424" s="25" t="str">
        <f>IF(COUNTIF($Q$11:$Q1424, $Q1424)&gt;1, "", $Q1424)</f>
        <v/>
      </c>
      <c r="S1424" s="58" t="str">
        <f t="shared" si="246"/>
        <v/>
      </c>
      <c r="T1424" s="61" t="str">
        <f t="shared" si="247"/>
        <v/>
      </c>
      <c r="U1424" s="58" t="str">
        <f t="shared" si="248"/>
        <v/>
      </c>
      <c r="W1424" s="25" t="str">
        <f>IF(OR($P1424="", NOT($U1424="")), "", IF(COUNTIF($P$11:$P1424, $P1424)&gt;1, "", "X"))</f>
        <v/>
      </c>
      <c r="X1424" s="25" t="str">
        <f t="shared" si="249"/>
        <v/>
      </c>
      <c r="Z1424" s="25" t="str">
        <f t="shared" si="250"/>
        <v/>
      </c>
      <c r="AB1424" s="25" t="str">
        <f>IF($B1424="", "", IF(AND($B1424&gt;='Client Report'!$BA$3, $B1424&lt;='Client Report'!$BA$4), "X", ""))</f>
        <v/>
      </c>
      <c r="AC1424" s="25" t="str">
        <f>IF($O1424="", "", IF('Client Report'!$AG$3="", "X", IF(Expenses!$C1424='Client Report'!$AG$3, "X", "")))</f>
        <v/>
      </c>
      <c r="AD1424" s="66" t="str">
        <f t="shared" si="251"/>
        <v/>
      </c>
      <c r="AE1424" s="25" t="str">
        <f>IF($AD1424="", "", COUNTIF($AD$11:$AD$2510, "&lt;"&amp;$AD1424)+1+COUNTIF($AD$11:$AD1424, $AD1424)-1)</f>
        <v/>
      </c>
      <c r="AF1424" s="25" t="str">
        <f t="shared" si="252"/>
        <v/>
      </c>
    </row>
    <row r="1425" spans="1:32" x14ac:dyDescent="0.25">
      <c r="A1425" s="21"/>
      <c r="B1425" s="80"/>
      <c r="C1425" s="81"/>
      <c r="D1425" s="82"/>
      <c r="E1425" s="83"/>
      <c r="F1425" s="83"/>
      <c r="G1425" s="84"/>
      <c r="H1425" s="85"/>
      <c r="I1425" s="21"/>
      <c r="J1425" s="39" t="str">
        <f t="shared" si="242"/>
        <v/>
      </c>
      <c r="K1425" s="21"/>
      <c r="O1425" s="25" t="str">
        <f t="shared" si="243"/>
        <v/>
      </c>
      <c r="P1425" s="25" t="str">
        <f t="shared" si="244"/>
        <v/>
      </c>
      <c r="Q1425" s="25" t="str">
        <f t="shared" si="245"/>
        <v/>
      </c>
      <c r="R1425" s="25" t="str">
        <f>IF(COUNTIF($Q$11:$Q1425, $Q1425)&gt;1, "", $Q1425)</f>
        <v/>
      </c>
      <c r="S1425" s="58" t="str">
        <f t="shared" si="246"/>
        <v/>
      </c>
      <c r="T1425" s="61" t="str">
        <f t="shared" si="247"/>
        <v/>
      </c>
      <c r="U1425" s="58" t="str">
        <f t="shared" si="248"/>
        <v/>
      </c>
      <c r="W1425" s="25" t="str">
        <f>IF(OR($P1425="", NOT($U1425="")), "", IF(COUNTIF($P$11:$P1425, $P1425)&gt;1, "", "X"))</f>
        <v/>
      </c>
      <c r="X1425" s="25" t="str">
        <f t="shared" si="249"/>
        <v/>
      </c>
      <c r="Z1425" s="25" t="str">
        <f t="shared" si="250"/>
        <v/>
      </c>
      <c r="AB1425" s="25" t="str">
        <f>IF($B1425="", "", IF(AND($B1425&gt;='Client Report'!$BA$3, $B1425&lt;='Client Report'!$BA$4), "X", ""))</f>
        <v/>
      </c>
      <c r="AC1425" s="25" t="str">
        <f>IF($O1425="", "", IF('Client Report'!$AG$3="", "X", IF(Expenses!$C1425='Client Report'!$AG$3, "X", "")))</f>
        <v/>
      </c>
      <c r="AD1425" s="66" t="str">
        <f t="shared" si="251"/>
        <v/>
      </c>
      <c r="AE1425" s="25" t="str">
        <f>IF($AD1425="", "", COUNTIF($AD$11:$AD$2510, "&lt;"&amp;$AD1425)+1+COUNTIF($AD$11:$AD1425, $AD1425)-1)</f>
        <v/>
      </c>
      <c r="AF1425" s="25" t="str">
        <f t="shared" si="252"/>
        <v/>
      </c>
    </row>
    <row r="1426" spans="1:32" x14ac:dyDescent="0.25">
      <c r="A1426" s="21"/>
      <c r="B1426" s="80"/>
      <c r="C1426" s="81"/>
      <c r="D1426" s="82"/>
      <c r="E1426" s="83"/>
      <c r="F1426" s="83"/>
      <c r="G1426" s="84"/>
      <c r="H1426" s="85"/>
      <c r="I1426" s="21"/>
      <c r="J1426" s="39" t="str">
        <f t="shared" si="242"/>
        <v/>
      </c>
      <c r="K1426" s="21"/>
      <c r="O1426" s="25" t="str">
        <f t="shared" si="243"/>
        <v/>
      </c>
      <c r="P1426" s="25" t="str">
        <f t="shared" si="244"/>
        <v/>
      </c>
      <c r="Q1426" s="25" t="str">
        <f t="shared" si="245"/>
        <v/>
      </c>
      <c r="R1426" s="25" t="str">
        <f>IF(COUNTIF($Q$11:$Q1426, $Q1426)&gt;1, "", $Q1426)</f>
        <v/>
      </c>
      <c r="S1426" s="58" t="str">
        <f t="shared" si="246"/>
        <v/>
      </c>
      <c r="T1426" s="61" t="str">
        <f t="shared" si="247"/>
        <v/>
      </c>
      <c r="U1426" s="58" t="str">
        <f t="shared" si="248"/>
        <v/>
      </c>
      <c r="W1426" s="25" t="str">
        <f>IF(OR($P1426="", NOT($U1426="")), "", IF(COUNTIF($P$11:$P1426, $P1426)&gt;1, "", "X"))</f>
        <v/>
      </c>
      <c r="X1426" s="25" t="str">
        <f t="shared" si="249"/>
        <v/>
      </c>
      <c r="Z1426" s="25" t="str">
        <f t="shared" si="250"/>
        <v/>
      </c>
      <c r="AB1426" s="25" t="str">
        <f>IF($B1426="", "", IF(AND($B1426&gt;='Client Report'!$BA$3, $B1426&lt;='Client Report'!$BA$4), "X", ""))</f>
        <v/>
      </c>
      <c r="AC1426" s="25" t="str">
        <f>IF($O1426="", "", IF('Client Report'!$AG$3="", "X", IF(Expenses!$C1426='Client Report'!$AG$3, "X", "")))</f>
        <v/>
      </c>
      <c r="AD1426" s="66" t="str">
        <f t="shared" si="251"/>
        <v/>
      </c>
      <c r="AE1426" s="25" t="str">
        <f>IF($AD1426="", "", COUNTIF($AD$11:$AD$2510, "&lt;"&amp;$AD1426)+1+COUNTIF($AD$11:$AD1426, $AD1426)-1)</f>
        <v/>
      </c>
      <c r="AF1426" s="25" t="str">
        <f t="shared" si="252"/>
        <v/>
      </c>
    </row>
    <row r="1427" spans="1:32" x14ac:dyDescent="0.25">
      <c r="A1427" s="21"/>
      <c r="B1427" s="80"/>
      <c r="C1427" s="81"/>
      <c r="D1427" s="82"/>
      <c r="E1427" s="83"/>
      <c r="F1427" s="83"/>
      <c r="G1427" s="84"/>
      <c r="H1427" s="85"/>
      <c r="I1427" s="21"/>
      <c r="J1427" s="39" t="str">
        <f t="shared" si="242"/>
        <v/>
      </c>
      <c r="K1427" s="21"/>
      <c r="O1427" s="25" t="str">
        <f t="shared" si="243"/>
        <v/>
      </c>
      <c r="P1427" s="25" t="str">
        <f t="shared" si="244"/>
        <v/>
      </c>
      <c r="Q1427" s="25" t="str">
        <f t="shared" si="245"/>
        <v/>
      </c>
      <c r="R1427" s="25" t="str">
        <f>IF(COUNTIF($Q$11:$Q1427, $Q1427)&gt;1, "", $Q1427)</f>
        <v/>
      </c>
      <c r="S1427" s="58" t="str">
        <f t="shared" si="246"/>
        <v/>
      </c>
      <c r="T1427" s="61" t="str">
        <f t="shared" si="247"/>
        <v/>
      </c>
      <c r="U1427" s="58" t="str">
        <f t="shared" si="248"/>
        <v/>
      </c>
      <c r="W1427" s="25" t="str">
        <f>IF(OR($P1427="", NOT($U1427="")), "", IF(COUNTIF($P$11:$P1427, $P1427)&gt;1, "", "X"))</f>
        <v/>
      </c>
      <c r="X1427" s="25" t="str">
        <f t="shared" si="249"/>
        <v/>
      </c>
      <c r="Z1427" s="25" t="str">
        <f t="shared" si="250"/>
        <v/>
      </c>
      <c r="AB1427" s="25" t="str">
        <f>IF($B1427="", "", IF(AND($B1427&gt;='Client Report'!$BA$3, $B1427&lt;='Client Report'!$BA$4), "X", ""))</f>
        <v/>
      </c>
      <c r="AC1427" s="25" t="str">
        <f>IF($O1427="", "", IF('Client Report'!$AG$3="", "X", IF(Expenses!$C1427='Client Report'!$AG$3, "X", "")))</f>
        <v/>
      </c>
      <c r="AD1427" s="66" t="str">
        <f t="shared" si="251"/>
        <v/>
      </c>
      <c r="AE1427" s="25" t="str">
        <f>IF($AD1427="", "", COUNTIF($AD$11:$AD$2510, "&lt;"&amp;$AD1427)+1+COUNTIF($AD$11:$AD1427, $AD1427)-1)</f>
        <v/>
      </c>
      <c r="AF1427" s="25" t="str">
        <f t="shared" si="252"/>
        <v/>
      </c>
    </row>
    <row r="1428" spans="1:32" x14ac:dyDescent="0.25">
      <c r="A1428" s="21"/>
      <c r="B1428" s="80"/>
      <c r="C1428" s="81"/>
      <c r="D1428" s="82"/>
      <c r="E1428" s="83"/>
      <c r="F1428" s="83"/>
      <c r="G1428" s="84"/>
      <c r="H1428" s="85"/>
      <c r="I1428" s="21"/>
      <c r="J1428" s="39" t="str">
        <f t="shared" si="242"/>
        <v/>
      </c>
      <c r="K1428" s="21"/>
      <c r="O1428" s="25" t="str">
        <f t="shared" si="243"/>
        <v/>
      </c>
      <c r="P1428" s="25" t="str">
        <f t="shared" si="244"/>
        <v/>
      </c>
      <c r="Q1428" s="25" t="str">
        <f t="shared" si="245"/>
        <v/>
      </c>
      <c r="R1428" s="25" t="str">
        <f>IF(COUNTIF($Q$11:$Q1428, $Q1428)&gt;1, "", $Q1428)</f>
        <v/>
      </c>
      <c r="S1428" s="58" t="str">
        <f t="shared" si="246"/>
        <v/>
      </c>
      <c r="T1428" s="61" t="str">
        <f t="shared" si="247"/>
        <v/>
      </c>
      <c r="U1428" s="58" t="str">
        <f t="shared" si="248"/>
        <v/>
      </c>
      <c r="W1428" s="25" t="str">
        <f>IF(OR($P1428="", NOT($U1428="")), "", IF(COUNTIF($P$11:$P1428, $P1428)&gt;1, "", "X"))</f>
        <v/>
      </c>
      <c r="X1428" s="25" t="str">
        <f t="shared" si="249"/>
        <v/>
      </c>
      <c r="Z1428" s="25" t="str">
        <f t="shared" si="250"/>
        <v/>
      </c>
      <c r="AB1428" s="25" t="str">
        <f>IF($B1428="", "", IF(AND($B1428&gt;='Client Report'!$BA$3, $B1428&lt;='Client Report'!$BA$4), "X", ""))</f>
        <v/>
      </c>
      <c r="AC1428" s="25" t="str">
        <f>IF($O1428="", "", IF('Client Report'!$AG$3="", "X", IF(Expenses!$C1428='Client Report'!$AG$3, "X", "")))</f>
        <v/>
      </c>
      <c r="AD1428" s="66" t="str">
        <f t="shared" si="251"/>
        <v/>
      </c>
      <c r="AE1428" s="25" t="str">
        <f>IF($AD1428="", "", COUNTIF($AD$11:$AD$2510, "&lt;"&amp;$AD1428)+1+COUNTIF($AD$11:$AD1428, $AD1428)-1)</f>
        <v/>
      </c>
      <c r="AF1428" s="25" t="str">
        <f t="shared" si="252"/>
        <v/>
      </c>
    </row>
    <row r="1429" spans="1:32" x14ac:dyDescent="0.25">
      <c r="A1429" s="21"/>
      <c r="B1429" s="80"/>
      <c r="C1429" s="81"/>
      <c r="D1429" s="82"/>
      <c r="E1429" s="83"/>
      <c r="F1429" s="83"/>
      <c r="G1429" s="84"/>
      <c r="H1429" s="85"/>
      <c r="I1429" s="21"/>
      <c r="J1429" s="39" t="str">
        <f t="shared" si="242"/>
        <v/>
      </c>
      <c r="K1429" s="21"/>
      <c r="O1429" s="25" t="str">
        <f t="shared" si="243"/>
        <v/>
      </c>
      <c r="P1429" s="25" t="str">
        <f t="shared" si="244"/>
        <v/>
      </c>
      <c r="Q1429" s="25" t="str">
        <f t="shared" si="245"/>
        <v/>
      </c>
      <c r="R1429" s="25" t="str">
        <f>IF(COUNTIF($Q$11:$Q1429, $Q1429)&gt;1, "", $Q1429)</f>
        <v/>
      </c>
      <c r="S1429" s="58" t="str">
        <f t="shared" si="246"/>
        <v/>
      </c>
      <c r="T1429" s="61" t="str">
        <f t="shared" si="247"/>
        <v/>
      </c>
      <c r="U1429" s="58" t="str">
        <f t="shared" si="248"/>
        <v/>
      </c>
      <c r="W1429" s="25" t="str">
        <f>IF(OR($P1429="", NOT($U1429="")), "", IF(COUNTIF($P$11:$P1429, $P1429)&gt;1, "", "X"))</f>
        <v/>
      </c>
      <c r="X1429" s="25" t="str">
        <f t="shared" si="249"/>
        <v/>
      </c>
      <c r="Z1429" s="25" t="str">
        <f t="shared" si="250"/>
        <v/>
      </c>
      <c r="AB1429" s="25" t="str">
        <f>IF($B1429="", "", IF(AND($B1429&gt;='Client Report'!$BA$3, $B1429&lt;='Client Report'!$BA$4), "X", ""))</f>
        <v/>
      </c>
      <c r="AC1429" s="25" t="str">
        <f>IF($O1429="", "", IF('Client Report'!$AG$3="", "X", IF(Expenses!$C1429='Client Report'!$AG$3, "X", "")))</f>
        <v/>
      </c>
      <c r="AD1429" s="66" t="str">
        <f t="shared" si="251"/>
        <v/>
      </c>
      <c r="AE1429" s="25" t="str">
        <f>IF($AD1429="", "", COUNTIF($AD$11:$AD$2510, "&lt;"&amp;$AD1429)+1+COUNTIF($AD$11:$AD1429, $AD1429)-1)</f>
        <v/>
      </c>
      <c r="AF1429" s="25" t="str">
        <f t="shared" si="252"/>
        <v/>
      </c>
    </row>
    <row r="1430" spans="1:32" x14ac:dyDescent="0.25">
      <c r="A1430" s="21"/>
      <c r="B1430" s="80"/>
      <c r="C1430" s="81"/>
      <c r="D1430" s="82"/>
      <c r="E1430" s="83"/>
      <c r="F1430" s="83"/>
      <c r="G1430" s="84"/>
      <c r="H1430" s="85"/>
      <c r="I1430" s="21"/>
      <c r="J1430" s="39" t="str">
        <f t="shared" si="242"/>
        <v/>
      </c>
      <c r="K1430" s="21"/>
      <c r="O1430" s="25" t="str">
        <f t="shared" si="243"/>
        <v/>
      </c>
      <c r="P1430" s="25" t="str">
        <f t="shared" si="244"/>
        <v/>
      </c>
      <c r="Q1430" s="25" t="str">
        <f t="shared" si="245"/>
        <v/>
      </c>
      <c r="R1430" s="25" t="str">
        <f>IF(COUNTIF($Q$11:$Q1430, $Q1430)&gt;1, "", $Q1430)</f>
        <v/>
      </c>
      <c r="S1430" s="58" t="str">
        <f t="shared" si="246"/>
        <v/>
      </c>
      <c r="T1430" s="61" t="str">
        <f t="shared" si="247"/>
        <v/>
      </c>
      <c r="U1430" s="58" t="str">
        <f t="shared" si="248"/>
        <v/>
      </c>
      <c r="W1430" s="25" t="str">
        <f>IF(OR($P1430="", NOT($U1430="")), "", IF(COUNTIF($P$11:$P1430, $P1430)&gt;1, "", "X"))</f>
        <v/>
      </c>
      <c r="X1430" s="25" t="str">
        <f t="shared" si="249"/>
        <v/>
      </c>
      <c r="Z1430" s="25" t="str">
        <f t="shared" si="250"/>
        <v/>
      </c>
      <c r="AB1430" s="25" t="str">
        <f>IF($B1430="", "", IF(AND($B1430&gt;='Client Report'!$BA$3, $B1430&lt;='Client Report'!$BA$4), "X", ""))</f>
        <v/>
      </c>
      <c r="AC1430" s="25" t="str">
        <f>IF($O1430="", "", IF('Client Report'!$AG$3="", "X", IF(Expenses!$C1430='Client Report'!$AG$3, "X", "")))</f>
        <v/>
      </c>
      <c r="AD1430" s="66" t="str">
        <f t="shared" si="251"/>
        <v/>
      </c>
      <c r="AE1430" s="25" t="str">
        <f>IF($AD1430="", "", COUNTIF($AD$11:$AD$2510, "&lt;"&amp;$AD1430)+1+COUNTIF($AD$11:$AD1430, $AD1430)-1)</f>
        <v/>
      </c>
      <c r="AF1430" s="25" t="str">
        <f t="shared" si="252"/>
        <v/>
      </c>
    </row>
    <row r="1431" spans="1:32" x14ac:dyDescent="0.25">
      <c r="A1431" s="21"/>
      <c r="B1431" s="80"/>
      <c r="C1431" s="81"/>
      <c r="D1431" s="82"/>
      <c r="E1431" s="83"/>
      <c r="F1431" s="83"/>
      <c r="G1431" s="84"/>
      <c r="H1431" s="85"/>
      <c r="I1431" s="21"/>
      <c r="J1431" s="39" t="str">
        <f t="shared" si="242"/>
        <v/>
      </c>
      <c r="K1431" s="21"/>
      <c r="O1431" s="25" t="str">
        <f t="shared" si="243"/>
        <v/>
      </c>
      <c r="P1431" s="25" t="str">
        <f t="shared" si="244"/>
        <v/>
      </c>
      <c r="Q1431" s="25" t="str">
        <f t="shared" si="245"/>
        <v/>
      </c>
      <c r="R1431" s="25" t="str">
        <f>IF(COUNTIF($Q$11:$Q1431, $Q1431)&gt;1, "", $Q1431)</f>
        <v/>
      </c>
      <c r="S1431" s="58" t="str">
        <f t="shared" si="246"/>
        <v/>
      </c>
      <c r="T1431" s="61" t="str">
        <f t="shared" si="247"/>
        <v/>
      </c>
      <c r="U1431" s="58" t="str">
        <f t="shared" si="248"/>
        <v/>
      </c>
      <c r="W1431" s="25" t="str">
        <f>IF(OR($P1431="", NOT($U1431="")), "", IF(COUNTIF($P$11:$P1431, $P1431)&gt;1, "", "X"))</f>
        <v/>
      </c>
      <c r="X1431" s="25" t="str">
        <f t="shared" si="249"/>
        <v/>
      </c>
      <c r="Z1431" s="25" t="str">
        <f t="shared" si="250"/>
        <v/>
      </c>
      <c r="AB1431" s="25" t="str">
        <f>IF($B1431="", "", IF(AND($B1431&gt;='Client Report'!$BA$3, $B1431&lt;='Client Report'!$BA$4), "X", ""))</f>
        <v/>
      </c>
      <c r="AC1431" s="25" t="str">
        <f>IF($O1431="", "", IF('Client Report'!$AG$3="", "X", IF(Expenses!$C1431='Client Report'!$AG$3, "X", "")))</f>
        <v/>
      </c>
      <c r="AD1431" s="66" t="str">
        <f t="shared" si="251"/>
        <v/>
      </c>
      <c r="AE1431" s="25" t="str">
        <f>IF($AD1431="", "", COUNTIF($AD$11:$AD$2510, "&lt;"&amp;$AD1431)+1+COUNTIF($AD$11:$AD1431, $AD1431)-1)</f>
        <v/>
      </c>
      <c r="AF1431" s="25" t="str">
        <f t="shared" si="252"/>
        <v/>
      </c>
    </row>
    <row r="1432" spans="1:32" x14ac:dyDescent="0.25">
      <c r="A1432" s="21"/>
      <c r="B1432" s="80"/>
      <c r="C1432" s="81"/>
      <c r="D1432" s="82"/>
      <c r="E1432" s="83"/>
      <c r="F1432" s="83"/>
      <c r="G1432" s="84"/>
      <c r="H1432" s="85"/>
      <c r="I1432" s="21"/>
      <c r="J1432" s="39" t="str">
        <f t="shared" si="242"/>
        <v/>
      </c>
      <c r="K1432" s="21"/>
      <c r="O1432" s="25" t="str">
        <f t="shared" si="243"/>
        <v/>
      </c>
      <c r="P1432" s="25" t="str">
        <f t="shared" si="244"/>
        <v/>
      </c>
      <c r="Q1432" s="25" t="str">
        <f t="shared" si="245"/>
        <v/>
      </c>
      <c r="R1432" s="25" t="str">
        <f>IF(COUNTIF($Q$11:$Q1432, $Q1432)&gt;1, "", $Q1432)</f>
        <v/>
      </c>
      <c r="S1432" s="58" t="str">
        <f t="shared" si="246"/>
        <v/>
      </c>
      <c r="T1432" s="61" t="str">
        <f t="shared" si="247"/>
        <v/>
      </c>
      <c r="U1432" s="58" t="str">
        <f t="shared" si="248"/>
        <v/>
      </c>
      <c r="W1432" s="25" t="str">
        <f>IF(OR($P1432="", NOT($U1432="")), "", IF(COUNTIF($P$11:$P1432, $P1432)&gt;1, "", "X"))</f>
        <v/>
      </c>
      <c r="X1432" s="25" t="str">
        <f t="shared" si="249"/>
        <v/>
      </c>
      <c r="Z1432" s="25" t="str">
        <f t="shared" si="250"/>
        <v/>
      </c>
      <c r="AB1432" s="25" t="str">
        <f>IF($B1432="", "", IF(AND($B1432&gt;='Client Report'!$BA$3, $B1432&lt;='Client Report'!$BA$4), "X", ""))</f>
        <v/>
      </c>
      <c r="AC1432" s="25" t="str">
        <f>IF($O1432="", "", IF('Client Report'!$AG$3="", "X", IF(Expenses!$C1432='Client Report'!$AG$3, "X", "")))</f>
        <v/>
      </c>
      <c r="AD1432" s="66" t="str">
        <f t="shared" si="251"/>
        <v/>
      </c>
      <c r="AE1432" s="25" t="str">
        <f>IF($AD1432="", "", COUNTIF($AD$11:$AD$2510, "&lt;"&amp;$AD1432)+1+COUNTIF($AD$11:$AD1432, $AD1432)-1)</f>
        <v/>
      </c>
      <c r="AF1432" s="25" t="str">
        <f t="shared" si="252"/>
        <v/>
      </c>
    </row>
    <row r="1433" spans="1:32" x14ac:dyDescent="0.25">
      <c r="A1433" s="21"/>
      <c r="B1433" s="80"/>
      <c r="C1433" s="81"/>
      <c r="D1433" s="82"/>
      <c r="E1433" s="83"/>
      <c r="F1433" s="83"/>
      <c r="G1433" s="84"/>
      <c r="H1433" s="85"/>
      <c r="I1433" s="21"/>
      <c r="J1433" s="39" t="str">
        <f t="shared" si="242"/>
        <v/>
      </c>
      <c r="K1433" s="21"/>
      <c r="O1433" s="25" t="str">
        <f t="shared" si="243"/>
        <v/>
      </c>
      <c r="P1433" s="25" t="str">
        <f t="shared" si="244"/>
        <v/>
      </c>
      <c r="Q1433" s="25" t="str">
        <f t="shared" si="245"/>
        <v/>
      </c>
      <c r="R1433" s="25" t="str">
        <f>IF(COUNTIF($Q$11:$Q1433, $Q1433)&gt;1, "", $Q1433)</f>
        <v/>
      </c>
      <c r="S1433" s="58" t="str">
        <f t="shared" si="246"/>
        <v/>
      </c>
      <c r="T1433" s="61" t="str">
        <f t="shared" si="247"/>
        <v/>
      </c>
      <c r="U1433" s="58" t="str">
        <f t="shared" si="248"/>
        <v/>
      </c>
      <c r="W1433" s="25" t="str">
        <f>IF(OR($P1433="", NOT($U1433="")), "", IF(COUNTIF($P$11:$P1433, $P1433)&gt;1, "", "X"))</f>
        <v/>
      </c>
      <c r="X1433" s="25" t="str">
        <f t="shared" si="249"/>
        <v/>
      </c>
      <c r="Z1433" s="25" t="str">
        <f t="shared" si="250"/>
        <v/>
      </c>
      <c r="AB1433" s="25" t="str">
        <f>IF($B1433="", "", IF(AND($B1433&gt;='Client Report'!$BA$3, $B1433&lt;='Client Report'!$BA$4), "X", ""))</f>
        <v/>
      </c>
      <c r="AC1433" s="25" t="str">
        <f>IF($O1433="", "", IF('Client Report'!$AG$3="", "X", IF(Expenses!$C1433='Client Report'!$AG$3, "X", "")))</f>
        <v/>
      </c>
      <c r="AD1433" s="66" t="str">
        <f t="shared" si="251"/>
        <v/>
      </c>
      <c r="AE1433" s="25" t="str">
        <f>IF($AD1433="", "", COUNTIF($AD$11:$AD$2510, "&lt;"&amp;$AD1433)+1+COUNTIF($AD$11:$AD1433, $AD1433)-1)</f>
        <v/>
      </c>
      <c r="AF1433" s="25" t="str">
        <f t="shared" si="252"/>
        <v/>
      </c>
    </row>
    <row r="1434" spans="1:32" x14ac:dyDescent="0.25">
      <c r="A1434" s="21"/>
      <c r="B1434" s="80"/>
      <c r="C1434" s="81"/>
      <c r="D1434" s="82"/>
      <c r="E1434" s="83"/>
      <c r="F1434" s="83"/>
      <c r="G1434" s="84"/>
      <c r="H1434" s="85"/>
      <c r="I1434" s="21"/>
      <c r="J1434" s="39" t="str">
        <f t="shared" si="242"/>
        <v/>
      </c>
      <c r="K1434" s="21"/>
      <c r="O1434" s="25" t="str">
        <f t="shared" si="243"/>
        <v/>
      </c>
      <c r="P1434" s="25" t="str">
        <f t="shared" si="244"/>
        <v/>
      </c>
      <c r="Q1434" s="25" t="str">
        <f t="shared" si="245"/>
        <v/>
      </c>
      <c r="R1434" s="25" t="str">
        <f>IF(COUNTIF($Q$11:$Q1434, $Q1434)&gt;1, "", $Q1434)</f>
        <v/>
      </c>
      <c r="S1434" s="58" t="str">
        <f t="shared" si="246"/>
        <v/>
      </c>
      <c r="T1434" s="61" t="str">
        <f t="shared" si="247"/>
        <v/>
      </c>
      <c r="U1434" s="58" t="str">
        <f t="shared" si="248"/>
        <v/>
      </c>
      <c r="W1434" s="25" t="str">
        <f>IF(OR($P1434="", NOT($U1434="")), "", IF(COUNTIF($P$11:$P1434, $P1434)&gt;1, "", "X"))</f>
        <v/>
      </c>
      <c r="X1434" s="25" t="str">
        <f t="shared" si="249"/>
        <v/>
      </c>
      <c r="Z1434" s="25" t="str">
        <f t="shared" si="250"/>
        <v/>
      </c>
      <c r="AB1434" s="25" t="str">
        <f>IF($B1434="", "", IF(AND($B1434&gt;='Client Report'!$BA$3, $B1434&lt;='Client Report'!$BA$4), "X", ""))</f>
        <v/>
      </c>
      <c r="AC1434" s="25" t="str">
        <f>IF($O1434="", "", IF('Client Report'!$AG$3="", "X", IF(Expenses!$C1434='Client Report'!$AG$3, "X", "")))</f>
        <v/>
      </c>
      <c r="AD1434" s="66" t="str">
        <f t="shared" si="251"/>
        <v/>
      </c>
      <c r="AE1434" s="25" t="str">
        <f>IF($AD1434="", "", COUNTIF($AD$11:$AD$2510, "&lt;"&amp;$AD1434)+1+COUNTIF($AD$11:$AD1434, $AD1434)-1)</f>
        <v/>
      </c>
      <c r="AF1434" s="25" t="str">
        <f t="shared" si="252"/>
        <v/>
      </c>
    </row>
    <row r="1435" spans="1:32" x14ac:dyDescent="0.25">
      <c r="A1435" s="21"/>
      <c r="B1435" s="80"/>
      <c r="C1435" s="81"/>
      <c r="D1435" s="82"/>
      <c r="E1435" s="83"/>
      <c r="F1435" s="83"/>
      <c r="G1435" s="84"/>
      <c r="H1435" s="85"/>
      <c r="I1435" s="21"/>
      <c r="J1435" s="39" t="str">
        <f t="shared" si="242"/>
        <v/>
      </c>
      <c r="K1435" s="21"/>
      <c r="O1435" s="25" t="str">
        <f t="shared" si="243"/>
        <v/>
      </c>
      <c r="P1435" s="25" t="str">
        <f t="shared" si="244"/>
        <v/>
      </c>
      <c r="Q1435" s="25" t="str">
        <f t="shared" si="245"/>
        <v/>
      </c>
      <c r="R1435" s="25" t="str">
        <f>IF(COUNTIF($Q$11:$Q1435, $Q1435)&gt;1, "", $Q1435)</f>
        <v/>
      </c>
      <c r="S1435" s="58" t="str">
        <f t="shared" si="246"/>
        <v/>
      </c>
      <c r="T1435" s="61" t="str">
        <f t="shared" si="247"/>
        <v/>
      </c>
      <c r="U1435" s="58" t="str">
        <f t="shared" si="248"/>
        <v/>
      </c>
      <c r="W1435" s="25" t="str">
        <f>IF(OR($P1435="", NOT($U1435="")), "", IF(COUNTIF($P$11:$P1435, $P1435)&gt;1, "", "X"))</f>
        <v/>
      </c>
      <c r="X1435" s="25" t="str">
        <f t="shared" si="249"/>
        <v/>
      </c>
      <c r="Z1435" s="25" t="str">
        <f t="shared" si="250"/>
        <v/>
      </c>
      <c r="AB1435" s="25" t="str">
        <f>IF($B1435="", "", IF(AND($B1435&gt;='Client Report'!$BA$3, $B1435&lt;='Client Report'!$BA$4), "X", ""))</f>
        <v/>
      </c>
      <c r="AC1435" s="25" t="str">
        <f>IF($O1435="", "", IF('Client Report'!$AG$3="", "X", IF(Expenses!$C1435='Client Report'!$AG$3, "X", "")))</f>
        <v/>
      </c>
      <c r="AD1435" s="66" t="str">
        <f t="shared" si="251"/>
        <v/>
      </c>
      <c r="AE1435" s="25" t="str">
        <f>IF($AD1435="", "", COUNTIF($AD$11:$AD$2510, "&lt;"&amp;$AD1435)+1+COUNTIF($AD$11:$AD1435, $AD1435)-1)</f>
        <v/>
      </c>
      <c r="AF1435" s="25" t="str">
        <f t="shared" si="252"/>
        <v/>
      </c>
    </row>
    <row r="1436" spans="1:32" x14ac:dyDescent="0.25">
      <c r="A1436" s="21"/>
      <c r="B1436" s="80"/>
      <c r="C1436" s="81"/>
      <c r="D1436" s="82"/>
      <c r="E1436" s="83"/>
      <c r="F1436" s="83"/>
      <c r="G1436" s="84"/>
      <c r="H1436" s="85"/>
      <c r="I1436" s="21"/>
      <c r="J1436" s="39" t="str">
        <f t="shared" si="242"/>
        <v/>
      </c>
      <c r="K1436" s="21"/>
      <c r="O1436" s="25" t="str">
        <f t="shared" si="243"/>
        <v/>
      </c>
      <c r="P1436" s="25" t="str">
        <f t="shared" si="244"/>
        <v/>
      </c>
      <c r="Q1436" s="25" t="str">
        <f t="shared" si="245"/>
        <v/>
      </c>
      <c r="R1436" s="25" t="str">
        <f>IF(COUNTIF($Q$11:$Q1436, $Q1436)&gt;1, "", $Q1436)</f>
        <v/>
      </c>
      <c r="S1436" s="58" t="str">
        <f t="shared" si="246"/>
        <v/>
      </c>
      <c r="T1436" s="61" t="str">
        <f t="shared" si="247"/>
        <v/>
      </c>
      <c r="U1436" s="58" t="str">
        <f t="shared" si="248"/>
        <v/>
      </c>
      <c r="W1436" s="25" t="str">
        <f>IF(OR($P1436="", NOT($U1436="")), "", IF(COUNTIF($P$11:$P1436, $P1436)&gt;1, "", "X"))</f>
        <v/>
      </c>
      <c r="X1436" s="25" t="str">
        <f t="shared" si="249"/>
        <v/>
      </c>
      <c r="Z1436" s="25" t="str">
        <f t="shared" si="250"/>
        <v/>
      </c>
      <c r="AB1436" s="25" t="str">
        <f>IF($B1436="", "", IF(AND($B1436&gt;='Client Report'!$BA$3, $B1436&lt;='Client Report'!$BA$4), "X", ""))</f>
        <v/>
      </c>
      <c r="AC1436" s="25" t="str">
        <f>IF($O1436="", "", IF('Client Report'!$AG$3="", "X", IF(Expenses!$C1436='Client Report'!$AG$3, "X", "")))</f>
        <v/>
      </c>
      <c r="AD1436" s="66" t="str">
        <f t="shared" si="251"/>
        <v/>
      </c>
      <c r="AE1436" s="25" t="str">
        <f>IF($AD1436="", "", COUNTIF($AD$11:$AD$2510, "&lt;"&amp;$AD1436)+1+COUNTIF($AD$11:$AD1436, $AD1436)-1)</f>
        <v/>
      </c>
      <c r="AF1436" s="25" t="str">
        <f t="shared" si="252"/>
        <v/>
      </c>
    </row>
    <row r="1437" spans="1:32" x14ac:dyDescent="0.25">
      <c r="A1437" s="21"/>
      <c r="B1437" s="80"/>
      <c r="C1437" s="81"/>
      <c r="D1437" s="82"/>
      <c r="E1437" s="83"/>
      <c r="F1437" s="83"/>
      <c r="G1437" s="84"/>
      <c r="H1437" s="85"/>
      <c r="I1437" s="21"/>
      <c r="J1437" s="39" t="str">
        <f t="shared" si="242"/>
        <v/>
      </c>
      <c r="K1437" s="21"/>
      <c r="O1437" s="25" t="str">
        <f t="shared" si="243"/>
        <v/>
      </c>
      <c r="P1437" s="25" t="str">
        <f t="shared" si="244"/>
        <v/>
      </c>
      <c r="Q1437" s="25" t="str">
        <f t="shared" si="245"/>
        <v/>
      </c>
      <c r="R1437" s="25" t="str">
        <f>IF(COUNTIF($Q$11:$Q1437, $Q1437)&gt;1, "", $Q1437)</f>
        <v/>
      </c>
      <c r="S1437" s="58" t="str">
        <f t="shared" si="246"/>
        <v/>
      </c>
      <c r="T1437" s="61" t="str">
        <f t="shared" si="247"/>
        <v/>
      </c>
      <c r="U1437" s="58" t="str">
        <f t="shared" si="248"/>
        <v/>
      </c>
      <c r="W1437" s="25" t="str">
        <f>IF(OR($P1437="", NOT($U1437="")), "", IF(COUNTIF($P$11:$P1437, $P1437)&gt;1, "", "X"))</f>
        <v/>
      </c>
      <c r="X1437" s="25" t="str">
        <f t="shared" si="249"/>
        <v/>
      </c>
      <c r="Z1437" s="25" t="str">
        <f t="shared" si="250"/>
        <v/>
      </c>
      <c r="AB1437" s="25" t="str">
        <f>IF($B1437="", "", IF(AND($B1437&gt;='Client Report'!$BA$3, $B1437&lt;='Client Report'!$BA$4), "X", ""))</f>
        <v/>
      </c>
      <c r="AC1437" s="25" t="str">
        <f>IF($O1437="", "", IF('Client Report'!$AG$3="", "X", IF(Expenses!$C1437='Client Report'!$AG$3, "X", "")))</f>
        <v/>
      </c>
      <c r="AD1437" s="66" t="str">
        <f t="shared" si="251"/>
        <v/>
      </c>
      <c r="AE1437" s="25" t="str">
        <f>IF($AD1437="", "", COUNTIF($AD$11:$AD$2510, "&lt;"&amp;$AD1437)+1+COUNTIF($AD$11:$AD1437, $AD1437)-1)</f>
        <v/>
      </c>
      <c r="AF1437" s="25" t="str">
        <f t="shared" si="252"/>
        <v/>
      </c>
    </row>
    <row r="1438" spans="1:32" x14ac:dyDescent="0.25">
      <c r="A1438" s="21"/>
      <c r="B1438" s="80"/>
      <c r="C1438" s="81"/>
      <c r="D1438" s="82"/>
      <c r="E1438" s="83"/>
      <c r="F1438" s="83"/>
      <c r="G1438" s="84"/>
      <c r="H1438" s="85"/>
      <c r="I1438" s="21"/>
      <c r="J1438" s="39" t="str">
        <f t="shared" si="242"/>
        <v/>
      </c>
      <c r="K1438" s="21"/>
      <c r="O1438" s="25" t="str">
        <f t="shared" si="243"/>
        <v/>
      </c>
      <c r="P1438" s="25" t="str">
        <f t="shared" si="244"/>
        <v/>
      </c>
      <c r="Q1438" s="25" t="str">
        <f t="shared" si="245"/>
        <v/>
      </c>
      <c r="R1438" s="25" t="str">
        <f>IF(COUNTIF($Q$11:$Q1438, $Q1438)&gt;1, "", $Q1438)</f>
        <v/>
      </c>
      <c r="S1438" s="58" t="str">
        <f t="shared" si="246"/>
        <v/>
      </c>
      <c r="T1438" s="61" t="str">
        <f t="shared" si="247"/>
        <v/>
      </c>
      <c r="U1438" s="58" t="str">
        <f t="shared" si="248"/>
        <v/>
      </c>
      <c r="W1438" s="25" t="str">
        <f>IF(OR($P1438="", NOT($U1438="")), "", IF(COUNTIF($P$11:$P1438, $P1438)&gt;1, "", "X"))</f>
        <v/>
      </c>
      <c r="X1438" s="25" t="str">
        <f t="shared" si="249"/>
        <v/>
      </c>
      <c r="Z1438" s="25" t="str">
        <f t="shared" si="250"/>
        <v/>
      </c>
      <c r="AB1438" s="25" t="str">
        <f>IF($B1438="", "", IF(AND($B1438&gt;='Client Report'!$BA$3, $B1438&lt;='Client Report'!$BA$4), "X", ""))</f>
        <v/>
      </c>
      <c r="AC1438" s="25" t="str">
        <f>IF($O1438="", "", IF('Client Report'!$AG$3="", "X", IF(Expenses!$C1438='Client Report'!$AG$3, "X", "")))</f>
        <v/>
      </c>
      <c r="AD1438" s="66" t="str">
        <f t="shared" si="251"/>
        <v/>
      </c>
      <c r="AE1438" s="25" t="str">
        <f>IF($AD1438="", "", COUNTIF($AD$11:$AD$2510, "&lt;"&amp;$AD1438)+1+COUNTIF($AD$11:$AD1438, $AD1438)-1)</f>
        <v/>
      </c>
      <c r="AF1438" s="25" t="str">
        <f t="shared" si="252"/>
        <v/>
      </c>
    </row>
    <row r="1439" spans="1:32" x14ac:dyDescent="0.25">
      <c r="A1439" s="21"/>
      <c r="B1439" s="80"/>
      <c r="C1439" s="81"/>
      <c r="D1439" s="82"/>
      <c r="E1439" s="83"/>
      <c r="F1439" s="83"/>
      <c r="G1439" s="84"/>
      <c r="H1439" s="85"/>
      <c r="I1439" s="21"/>
      <c r="J1439" s="39" t="str">
        <f t="shared" si="242"/>
        <v/>
      </c>
      <c r="K1439" s="21"/>
      <c r="O1439" s="25" t="str">
        <f t="shared" si="243"/>
        <v/>
      </c>
      <c r="P1439" s="25" t="str">
        <f t="shared" si="244"/>
        <v/>
      </c>
      <c r="Q1439" s="25" t="str">
        <f t="shared" si="245"/>
        <v/>
      </c>
      <c r="R1439" s="25" t="str">
        <f>IF(COUNTIF($Q$11:$Q1439, $Q1439)&gt;1, "", $Q1439)</f>
        <v/>
      </c>
      <c r="S1439" s="58" t="str">
        <f t="shared" si="246"/>
        <v/>
      </c>
      <c r="T1439" s="61" t="str">
        <f t="shared" si="247"/>
        <v/>
      </c>
      <c r="U1439" s="58" t="str">
        <f t="shared" si="248"/>
        <v/>
      </c>
      <c r="W1439" s="25" t="str">
        <f>IF(OR($P1439="", NOT($U1439="")), "", IF(COUNTIF($P$11:$P1439, $P1439)&gt;1, "", "X"))</f>
        <v/>
      </c>
      <c r="X1439" s="25" t="str">
        <f t="shared" si="249"/>
        <v/>
      </c>
      <c r="Z1439" s="25" t="str">
        <f t="shared" si="250"/>
        <v/>
      </c>
      <c r="AB1439" s="25" t="str">
        <f>IF($B1439="", "", IF(AND($B1439&gt;='Client Report'!$BA$3, $B1439&lt;='Client Report'!$BA$4), "X", ""))</f>
        <v/>
      </c>
      <c r="AC1439" s="25" t="str">
        <f>IF($O1439="", "", IF('Client Report'!$AG$3="", "X", IF(Expenses!$C1439='Client Report'!$AG$3, "X", "")))</f>
        <v/>
      </c>
      <c r="AD1439" s="66" t="str">
        <f t="shared" si="251"/>
        <v/>
      </c>
      <c r="AE1439" s="25" t="str">
        <f>IF($AD1439="", "", COUNTIF($AD$11:$AD$2510, "&lt;"&amp;$AD1439)+1+COUNTIF($AD$11:$AD1439, $AD1439)-1)</f>
        <v/>
      </c>
      <c r="AF1439" s="25" t="str">
        <f t="shared" si="252"/>
        <v/>
      </c>
    </row>
    <row r="1440" spans="1:32" x14ac:dyDescent="0.25">
      <c r="A1440" s="21"/>
      <c r="B1440" s="80"/>
      <c r="C1440" s="81"/>
      <c r="D1440" s="82"/>
      <c r="E1440" s="83"/>
      <c r="F1440" s="83"/>
      <c r="G1440" s="84"/>
      <c r="H1440" s="85"/>
      <c r="I1440" s="21"/>
      <c r="J1440" s="39" t="str">
        <f t="shared" si="242"/>
        <v/>
      </c>
      <c r="K1440" s="21"/>
      <c r="O1440" s="25" t="str">
        <f t="shared" si="243"/>
        <v/>
      </c>
      <c r="P1440" s="25" t="str">
        <f t="shared" si="244"/>
        <v/>
      </c>
      <c r="Q1440" s="25" t="str">
        <f t="shared" si="245"/>
        <v/>
      </c>
      <c r="R1440" s="25" t="str">
        <f>IF(COUNTIF($Q$11:$Q1440, $Q1440)&gt;1, "", $Q1440)</f>
        <v/>
      </c>
      <c r="S1440" s="58" t="str">
        <f t="shared" si="246"/>
        <v/>
      </c>
      <c r="T1440" s="61" t="str">
        <f t="shared" si="247"/>
        <v/>
      </c>
      <c r="U1440" s="58" t="str">
        <f t="shared" si="248"/>
        <v/>
      </c>
      <c r="W1440" s="25" t="str">
        <f>IF(OR($P1440="", NOT($U1440="")), "", IF(COUNTIF($P$11:$P1440, $P1440)&gt;1, "", "X"))</f>
        <v/>
      </c>
      <c r="X1440" s="25" t="str">
        <f t="shared" si="249"/>
        <v/>
      </c>
      <c r="Z1440" s="25" t="str">
        <f t="shared" si="250"/>
        <v/>
      </c>
      <c r="AB1440" s="25" t="str">
        <f>IF($B1440="", "", IF(AND($B1440&gt;='Client Report'!$BA$3, $B1440&lt;='Client Report'!$BA$4), "X", ""))</f>
        <v/>
      </c>
      <c r="AC1440" s="25" t="str">
        <f>IF($O1440="", "", IF('Client Report'!$AG$3="", "X", IF(Expenses!$C1440='Client Report'!$AG$3, "X", "")))</f>
        <v/>
      </c>
      <c r="AD1440" s="66" t="str">
        <f t="shared" si="251"/>
        <v/>
      </c>
      <c r="AE1440" s="25" t="str">
        <f>IF($AD1440="", "", COUNTIF($AD$11:$AD$2510, "&lt;"&amp;$AD1440)+1+COUNTIF($AD$11:$AD1440, $AD1440)-1)</f>
        <v/>
      </c>
      <c r="AF1440" s="25" t="str">
        <f t="shared" si="252"/>
        <v/>
      </c>
    </row>
    <row r="1441" spans="1:32" x14ac:dyDescent="0.25">
      <c r="A1441" s="21"/>
      <c r="B1441" s="80"/>
      <c r="C1441" s="81"/>
      <c r="D1441" s="82"/>
      <c r="E1441" s="83"/>
      <c r="F1441" s="83"/>
      <c r="G1441" s="84"/>
      <c r="H1441" s="85"/>
      <c r="I1441" s="21"/>
      <c r="J1441" s="39" t="str">
        <f t="shared" si="242"/>
        <v/>
      </c>
      <c r="K1441" s="21"/>
      <c r="O1441" s="25" t="str">
        <f t="shared" si="243"/>
        <v/>
      </c>
      <c r="P1441" s="25" t="str">
        <f t="shared" si="244"/>
        <v/>
      </c>
      <c r="Q1441" s="25" t="str">
        <f t="shared" si="245"/>
        <v/>
      </c>
      <c r="R1441" s="25" t="str">
        <f>IF(COUNTIF($Q$11:$Q1441, $Q1441)&gt;1, "", $Q1441)</f>
        <v/>
      </c>
      <c r="S1441" s="58" t="str">
        <f t="shared" si="246"/>
        <v/>
      </c>
      <c r="T1441" s="61" t="str">
        <f t="shared" si="247"/>
        <v/>
      </c>
      <c r="U1441" s="58" t="str">
        <f t="shared" si="248"/>
        <v/>
      </c>
      <c r="W1441" s="25" t="str">
        <f>IF(OR($P1441="", NOT($U1441="")), "", IF(COUNTIF($P$11:$P1441, $P1441)&gt;1, "", "X"))</f>
        <v/>
      </c>
      <c r="X1441" s="25" t="str">
        <f t="shared" si="249"/>
        <v/>
      </c>
      <c r="Z1441" s="25" t="str">
        <f t="shared" si="250"/>
        <v/>
      </c>
      <c r="AB1441" s="25" t="str">
        <f>IF($B1441="", "", IF(AND($B1441&gt;='Client Report'!$BA$3, $B1441&lt;='Client Report'!$BA$4), "X", ""))</f>
        <v/>
      </c>
      <c r="AC1441" s="25" t="str">
        <f>IF($O1441="", "", IF('Client Report'!$AG$3="", "X", IF(Expenses!$C1441='Client Report'!$AG$3, "X", "")))</f>
        <v/>
      </c>
      <c r="AD1441" s="66" t="str">
        <f t="shared" si="251"/>
        <v/>
      </c>
      <c r="AE1441" s="25" t="str">
        <f>IF($AD1441="", "", COUNTIF($AD$11:$AD$2510, "&lt;"&amp;$AD1441)+1+COUNTIF($AD$11:$AD1441, $AD1441)-1)</f>
        <v/>
      </c>
      <c r="AF1441" s="25" t="str">
        <f t="shared" si="252"/>
        <v/>
      </c>
    </row>
    <row r="1442" spans="1:32" x14ac:dyDescent="0.25">
      <c r="A1442" s="21"/>
      <c r="B1442" s="80"/>
      <c r="C1442" s="81"/>
      <c r="D1442" s="82"/>
      <c r="E1442" s="83"/>
      <c r="F1442" s="83"/>
      <c r="G1442" s="84"/>
      <c r="H1442" s="85"/>
      <c r="I1442" s="21"/>
      <c r="J1442" s="39" t="str">
        <f t="shared" si="242"/>
        <v/>
      </c>
      <c r="K1442" s="21"/>
      <c r="O1442" s="25" t="str">
        <f t="shared" si="243"/>
        <v/>
      </c>
      <c r="P1442" s="25" t="str">
        <f t="shared" si="244"/>
        <v/>
      </c>
      <c r="Q1442" s="25" t="str">
        <f t="shared" si="245"/>
        <v/>
      </c>
      <c r="R1442" s="25" t="str">
        <f>IF(COUNTIF($Q$11:$Q1442, $Q1442)&gt;1, "", $Q1442)</f>
        <v/>
      </c>
      <c r="S1442" s="58" t="str">
        <f t="shared" si="246"/>
        <v/>
      </c>
      <c r="T1442" s="61" t="str">
        <f t="shared" si="247"/>
        <v/>
      </c>
      <c r="U1442" s="58" t="str">
        <f t="shared" si="248"/>
        <v/>
      </c>
      <c r="W1442" s="25" t="str">
        <f>IF(OR($P1442="", NOT($U1442="")), "", IF(COUNTIF($P$11:$P1442, $P1442)&gt;1, "", "X"))</f>
        <v/>
      </c>
      <c r="X1442" s="25" t="str">
        <f t="shared" si="249"/>
        <v/>
      </c>
      <c r="Z1442" s="25" t="str">
        <f t="shared" si="250"/>
        <v/>
      </c>
      <c r="AB1442" s="25" t="str">
        <f>IF($B1442="", "", IF(AND($B1442&gt;='Client Report'!$BA$3, $B1442&lt;='Client Report'!$BA$4), "X", ""))</f>
        <v/>
      </c>
      <c r="AC1442" s="25" t="str">
        <f>IF($O1442="", "", IF('Client Report'!$AG$3="", "X", IF(Expenses!$C1442='Client Report'!$AG$3, "X", "")))</f>
        <v/>
      </c>
      <c r="AD1442" s="66" t="str">
        <f t="shared" si="251"/>
        <v/>
      </c>
      <c r="AE1442" s="25" t="str">
        <f>IF($AD1442="", "", COUNTIF($AD$11:$AD$2510, "&lt;"&amp;$AD1442)+1+COUNTIF($AD$11:$AD1442, $AD1442)-1)</f>
        <v/>
      </c>
      <c r="AF1442" s="25" t="str">
        <f t="shared" si="252"/>
        <v/>
      </c>
    </row>
    <row r="1443" spans="1:32" x14ac:dyDescent="0.25">
      <c r="A1443" s="21"/>
      <c r="B1443" s="80"/>
      <c r="C1443" s="81"/>
      <c r="D1443" s="82"/>
      <c r="E1443" s="83"/>
      <c r="F1443" s="83"/>
      <c r="G1443" s="84"/>
      <c r="H1443" s="85"/>
      <c r="I1443" s="21"/>
      <c r="J1443" s="39" t="str">
        <f t="shared" si="242"/>
        <v/>
      </c>
      <c r="K1443" s="21"/>
      <c r="O1443" s="25" t="str">
        <f t="shared" si="243"/>
        <v/>
      </c>
      <c r="P1443" s="25" t="str">
        <f t="shared" si="244"/>
        <v/>
      </c>
      <c r="Q1443" s="25" t="str">
        <f t="shared" si="245"/>
        <v/>
      </c>
      <c r="R1443" s="25" t="str">
        <f>IF(COUNTIF($Q$11:$Q1443, $Q1443)&gt;1, "", $Q1443)</f>
        <v/>
      </c>
      <c r="S1443" s="58" t="str">
        <f t="shared" si="246"/>
        <v/>
      </c>
      <c r="T1443" s="61" t="str">
        <f t="shared" si="247"/>
        <v/>
      </c>
      <c r="U1443" s="58" t="str">
        <f t="shared" si="248"/>
        <v/>
      </c>
      <c r="W1443" s="25" t="str">
        <f>IF(OR($P1443="", NOT($U1443="")), "", IF(COUNTIF($P$11:$P1443, $P1443)&gt;1, "", "X"))</f>
        <v/>
      </c>
      <c r="X1443" s="25" t="str">
        <f t="shared" si="249"/>
        <v/>
      </c>
      <c r="Z1443" s="25" t="str">
        <f t="shared" si="250"/>
        <v/>
      </c>
      <c r="AB1443" s="25" t="str">
        <f>IF($B1443="", "", IF(AND($B1443&gt;='Client Report'!$BA$3, $B1443&lt;='Client Report'!$BA$4), "X", ""))</f>
        <v/>
      </c>
      <c r="AC1443" s="25" t="str">
        <f>IF($O1443="", "", IF('Client Report'!$AG$3="", "X", IF(Expenses!$C1443='Client Report'!$AG$3, "X", "")))</f>
        <v/>
      </c>
      <c r="AD1443" s="66" t="str">
        <f t="shared" si="251"/>
        <v/>
      </c>
      <c r="AE1443" s="25" t="str">
        <f>IF($AD1443="", "", COUNTIF($AD$11:$AD$2510, "&lt;"&amp;$AD1443)+1+COUNTIF($AD$11:$AD1443, $AD1443)-1)</f>
        <v/>
      </c>
      <c r="AF1443" s="25" t="str">
        <f t="shared" si="252"/>
        <v/>
      </c>
    </row>
    <row r="1444" spans="1:32" x14ac:dyDescent="0.25">
      <c r="A1444" s="21"/>
      <c r="B1444" s="80"/>
      <c r="C1444" s="81"/>
      <c r="D1444" s="82"/>
      <c r="E1444" s="83"/>
      <c r="F1444" s="83"/>
      <c r="G1444" s="84"/>
      <c r="H1444" s="85"/>
      <c r="I1444" s="21"/>
      <c r="J1444" s="39" t="str">
        <f t="shared" si="242"/>
        <v/>
      </c>
      <c r="K1444" s="21"/>
      <c r="O1444" s="25" t="str">
        <f t="shared" si="243"/>
        <v/>
      </c>
      <c r="P1444" s="25" t="str">
        <f t="shared" si="244"/>
        <v/>
      </c>
      <c r="Q1444" s="25" t="str">
        <f t="shared" si="245"/>
        <v/>
      </c>
      <c r="R1444" s="25" t="str">
        <f>IF(COUNTIF($Q$11:$Q1444, $Q1444)&gt;1, "", $Q1444)</f>
        <v/>
      </c>
      <c r="S1444" s="58" t="str">
        <f t="shared" si="246"/>
        <v/>
      </c>
      <c r="T1444" s="61" t="str">
        <f t="shared" si="247"/>
        <v/>
      </c>
      <c r="U1444" s="58" t="str">
        <f t="shared" si="248"/>
        <v/>
      </c>
      <c r="W1444" s="25" t="str">
        <f>IF(OR($P1444="", NOT($U1444="")), "", IF(COUNTIF($P$11:$P1444, $P1444)&gt;1, "", "X"))</f>
        <v/>
      </c>
      <c r="X1444" s="25" t="str">
        <f t="shared" si="249"/>
        <v/>
      </c>
      <c r="Z1444" s="25" t="str">
        <f t="shared" si="250"/>
        <v/>
      </c>
      <c r="AB1444" s="25" t="str">
        <f>IF($B1444="", "", IF(AND($B1444&gt;='Client Report'!$BA$3, $B1444&lt;='Client Report'!$BA$4), "X", ""))</f>
        <v/>
      </c>
      <c r="AC1444" s="25" t="str">
        <f>IF($O1444="", "", IF('Client Report'!$AG$3="", "X", IF(Expenses!$C1444='Client Report'!$AG$3, "X", "")))</f>
        <v/>
      </c>
      <c r="AD1444" s="66" t="str">
        <f t="shared" si="251"/>
        <v/>
      </c>
      <c r="AE1444" s="25" t="str">
        <f>IF($AD1444="", "", COUNTIF($AD$11:$AD$2510, "&lt;"&amp;$AD1444)+1+COUNTIF($AD$11:$AD1444, $AD1444)-1)</f>
        <v/>
      </c>
      <c r="AF1444" s="25" t="str">
        <f t="shared" si="252"/>
        <v/>
      </c>
    </row>
    <row r="1445" spans="1:32" x14ac:dyDescent="0.25">
      <c r="A1445" s="21"/>
      <c r="B1445" s="80"/>
      <c r="C1445" s="81"/>
      <c r="D1445" s="82"/>
      <c r="E1445" s="83"/>
      <c r="F1445" s="83"/>
      <c r="G1445" s="84"/>
      <c r="H1445" s="85"/>
      <c r="I1445" s="21"/>
      <c r="J1445" s="39" t="str">
        <f t="shared" si="242"/>
        <v/>
      </c>
      <c r="K1445" s="21"/>
      <c r="O1445" s="25" t="str">
        <f t="shared" si="243"/>
        <v/>
      </c>
      <c r="P1445" s="25" t="str">
        <f t="shared" si="244"/>
        <v/>
      </c>
      <c r="Q1445" s="25" t="str">
        <f t="shared" si="245"/>
        <v/>
      </c>
      <c r="R1445" s="25" t="str">
        <f>IF(COUNTIF($Q$11:$Q1445, $Q1445)&gt;1, "", $Q1445)</f>
        <v/>
      </c>
      <c r="S1445" s="58" t="str">
        <f t="shared" si="246"/>
        <v/>
      </c>
      <c r="T1445" s="61" t="str">
        <f t="shared" si="247"/>
        <v/>
      </c>
      <c r="U1445" s="58" t="str">
        <f t="shared" si="248"/>
        <v/>
      </c>
      <c r="W1445" s="25" t="str">
        <f>IF(OR($P1445="", NOT($U1445="")), "", IF(COUNTIF($P$11:$P1445, $P1445)&gt;1, "", "X"))</f>
        <v/>
      </c>
      <c r="X1445" s="25" t="str">
        <f t="shared" si="249"/>
        <v/>
      </c>
      <c r="Z1445" s="25" t="str">
        <f t="shared" si="250"/>
        <v/>
      </c>
      <c r="AB1445" s="25" t="str">
        <f>IF($B1445="", "", IF(AND($B1445&gt;='Client Report'!$BA$3, $B1445&lt;='Client Report'!$BA$4), "X", ""))</f>
        <v/>
      </c>
      <c r="AC1445" s="25" t="str">
        <f>IF($O1445="", "", IF('Client Report'!$AG$3="", "X", IF(Expenses!$C1445='Client Report'!$AG$3, "X", "")))</f>
        <v/>
      </c>
      <c r="AD1445" s="66" t="str">
        <f t="shared" si="251"/>
        <v/>
      </c>
      <c r="AE1445" s="25" t="str">
        <f>IF($AD1445="", "", COUNTIF($AD$11:$AD$2510, "&lt;"&amp;$AD1445)+1+COUNTIF($AD$11:$AD1445, $AD1445)-1)</f>
        <v/>
      </c>
      <c r="AF1445" s="25" t="str">
        <f t="shared" si="252"/>
        <v/>
      </c>
    </row>
    <row r="1446" spans="1:32" x14ac:dyDescent="0.25">
      <c r="A1446" s="21"/>
      <c r="B1446" s="80"/>
      <c r="C1446" s="81"/>
      <c r="D1446" s="82"/>
      <c r="E1446" s="83"/>
      <c r="F1446" s="83"/>
      <c r="G1446" s="84"/>
      <c r="H1446" s="85"/>
      <c r="I1446" s="21"/>
      <c r="J1446" s="39" t="str">
        <f t="shared" si="242"/>
        <v/>
      </c>
      <c r="K1446" s="21"/>
      <c r="O1446" s="25" t="str">
        <f t="shared" si="243"/>
        <v/>
      </c>
      <c r="P1446" s="25" t="str">
        <f t="shared" si="244"/>
        <v/>
      </c>
      <c r="Q1446" s="25" t="str">
        <f t="shared" si="245"/>
        <v/>
      </c>
      <c r="R1446" s="25" t="str">
        <f>IF(COUNTIF($Q$11:$Q1446, $Q1446)&gt;1, "", $Q1446)</f>
        <v/>
      </c>
      <c r="S1446" s="58" t="str">
        <f t="shared" si="246"/>
        <v/>
      </c>
      <c r="T1446" s="61" t="str">
        <f t="shared" si="247"/>
        <v/>
      </c>
      <c r="U1446" s="58" t="str">
        <f t="shared" si="248"/>
        <v/>
      </c>
      <c r="W1446" s="25" t="str">
        <f>IF(OR($P1446="", NOT($U1446="")), "", IF(COUNTIF($P$11:$P1446, $P1446)&gt;1, "", "X"))</f>
        <v/>
      </c>
      <c r="X1446" s="25" t="str">
        <f t="shared" si="249"/>
        <v/>
      </c>
      <c r="Z1446" s="25" t="str">
        <f t="shared" si="250"/>
        <v/>
      </c>
      <c r="AB1446" s="25" t="str">
        <f>IF($B1446="", "", IF(AND($B1446&gt;='Client Report'!$BA$3, $B1446&lt;='Client Report'!$BA$4), "X", ""))</f>
        <v/>
      </c>
      <c r="AC1446" s="25" t="str">
        <f>IF($O1446="", "", IF('Client Report'!$AG$3="", "X", IF(Expenses!$C1446='Client Report'!$AG$3, "X", "")))</f>
        <v/>
      </c>
      <c r="AD1446" s="66" t="str">
        <f t="shared" si="251"/>
        <v/>
      </c>
      <c r="AE1446" s="25" t="str">
        <f>IF($AD1446="", "", COUNTIF($AD$11:$AD$2510, "&lt;"&amp;$AD1446)+1+COUNTIF($AD$11:$AD1446, $AD1446)-1)</f>
        <v/>
      </c>
      <c r="AF1446" s="25" t="str">
        <f t="shared" si="252"/>
        <v/>
      </c>
    </row>
    <row r="1447" spans="1:32" x14ac:dyDescent="0.25">
      <c r="A1447" s="21"/>
      <c r="B1447" s="80"/>
      <c r="C1447" s="81"/>
      <c r="D1447" s="82"/>
      <c r="E1447" s="83"/>
      <c r="F1447" s="83"/>
      <c r="G1447" s="84"/>
      <c r="H1447" s="85"/>
      <c r="I1447" s="21"/>
      <c r="J1447" s="39" t="str">
        <f t="shared" si="242"/>
        <v/>
      </c>
      <c r="K1447" s="21"/>
      <c r="O1447" s="25" t="str">
        <f t="shared" si="243"/>
        <v/>
      </c>
      <c r="P1447" s="25" t="str">
        <f t="shared" si="244"/>
        <v/>
      </c>
      <c r="Q1447" s="25" t="str">
        <f t="shared" si="245"/>
        <v/>
      </c>
      <c r="R1447" s="25" t="str">
        <f>IF(COUNTIF($Q$11:$Q1447, $Q1447)&gt;1, "", $Q1447)</f>
        <v/>
      </c>
      <c r="S1447" s="58" t="str">
        <f t="shared" si="246"/>
        <v/>
      </c>
      <c r="T1447" s="61" t="str">
        <f t="shared" si="247"/>
        <v/>
      </c>
      <c r="U1447" s="58" t="str">
        <f t="shared" si="248"/>
        <v/>
      </c>
      <c r="W1447" s="25" t="str">
        <f>IF(OR($P1447="", NOT($U1447="")), "", IF(COUNTIF($P$11:$P1447, $P1447)&gt;1, "", "X"))</f>
        <v/>
      </c>
      <c r="X1447" s="25" t="str">
        <f t="shared" si="249"/>
        <v/>
      </c>
      <c r="Z1447" s="25" t="str">
        <f t="shared" si="250"/>
        <v/>
      </c>
      <c r="AB1447" s="25" t="str">
        <f>IF($B1447="", "", IF(AND($B1447&gt;='Client Report'!$BA$3, $B1447&lt;='Client Report'!$BA$4), "X", ""))</f>
        <v/>
      </c>
      <c r="AC1447" s="25" t="str">
        <f>IF($O1447="", "", IF('Client Report'!$AG$3="", "X", IF(Expenses!$C1447='Client Report'!$AG$3, "X", "")))</f>
        <v/>
      </c>
      <c r="AD1447" s="66" t="str">
        <f t="shared" si="251"/>
        <v/>
      </c>
      <c r="AE1447" s="25" t="str">
        <f>IF($AD1447="", "", COUNTIF($AD$11:$AD$2510, "&lt;"&amp;$AD1447)+1+COUNTIF($AD$11:$AD1447, $AD1447)-1)</f>
        <v/>
      </c>
      <c r="AF1447" s="25" t="str">
        <f t="shared" si="252"/>
        <v/>
      </c>
    </row>
    <row r="1448" spans="1:32" x14ac:dyDescent="0.25">
      <c r="A1448" s="21"/>
      <c r="B1448" s="80"/>
      <c r="C1448" s="81"/>
      <c r="D1448" s="82"/>
      <c r="E1448" s="83"/>
      <c r="F1448" s="83"/>
      <c r="G1448" s="84"/>
      <c r="H1448" s="85"/>
      <c r="I1448" s="21"/>
      <c r="J1448" s="39" t="str">
        <f t="shared" si="242"/>
        <v/>
      </c>
      <c r="K1448" s="21"/>
      <c r="O1448" s="25" t="str">
        <f t="shared" si="243"/>
        <v/>
      </c>
      <c r="P1448" s="25" t="str">
        <f t="shared" si="244"/>
        <v/>
      </c>
      <c r="Q1448" s="25" t="str">
        <f t="shared" si="245"/>
        <v/>
      </c>
      <c r="R1448" s="25" t="str">
        <f>IF(COUNTIF($Q$11:$Q1448, $Q1448)&gt;1, "", $Q1448)</f>
        <v/>
      </c>
      <c r="S1448" s="58" t="str">
        <f t="shared" si="246"/>
        <v/>
      </c>
      <c r="T1448" s="61" t="str">
        <f t="shared" si="247"/>
        <v/>
      </c>
      <c r="U1448" s="58" t="str">
        <f t="shared" si="248"/>
        <v/>
      </c>
      <c r="W1448" s="25" t="str">
        <f>IF(OR($P1448="", NOT($U1448="")), "", IF(COUNTIF($P$11:$P1448, $P1448)&gt;1, "", "X"))</f>
        <v/>
      </c>
      <c r="X1448" s="25" t="str">
        <f t="shared" si="249"/>
        <v/>
      </c>
      <c r="Z1448" s="25" t="str">
        <f t="shared" si="250"/>
        <v/>
      </c>
      <c r="AB1448" s="25" t="str">
        <f>IF($B1448="", "", IF(AND($B1448&gt;='Client Report'!$BA$3, $B1448&lt;='Client Report'!$BA$4), "X", ""))</f>
        <v/>
      </c>
      <c r="AC1448" s="25" t="str">
        <f>IF($O1448="", "", IF('Client Report'!$AG$3="", "X", IF(Expenses!$C1448='Client Report'!$AG$3, "X", "")))</f>
        <v/>
      </c>
      <c r="AD1448" s="66" t="str">
        <f t="shared" si="251"/>
        <v/>
      </c>
      <c r="AE1448" s="25" t="str">
        <f>IF($AD1448="", "", COUNTIF($AD$11:$AD$2510, "&lt;"&amp;$AD1448)+1+COUNTIF($AD$11:$AD1448, $AD1448)-1)</f>
        <v/>
      </c>
      <c r="AF1448" s="25" t="str">
        <f t="shared" si="252"/>
        <v/>
      </c>
    </row>
    <row r="1449" spans="1:32" x14ac:dyDescent="0.25">
      <c r="A1449" s="21"/>
      <c r="B1449" s="80"/>
      <c r="C1449" s="81"/>
      <c r="D1449" s="82"/>
      <c r="E1449" s="83"/>
      <c r="F1449" s="83"/>
      <c r="G1449" s="84"/>
      <c r="H1449" s="85"/>
      <c r="I1449" s="21"/>
      <c r="J1449" s="39" t="str">
        <f t="shared" si="242"/>
        <v/>
      </c>
      <c r="K1449" s="21"/>
      <c r="O1449" s="25" t="str">
        <f t="shared" si="243"/>
        <v/>
      </c>
      <c r="P1449" s="25" t="str">
        <f t="shared" si="244"/>
        <v/>
      </c>
      <c r="Q1449" s="25" t="str">
        <f t="shared" si="245"/>
        <v/>
      </c>
      <c r="R1449" s="25" t="str">
        <f>IF(COUNTIF($Q$11:$Q1449, $Q1449)&gt;1, "", $Q1449)</f>
        <v/>
      </c>
      <c r="S1449" s="58" t="str">
        <f t="shared" si="246"/>
        <v/>
      </c>
      <c r="T1449" s="61" t="str">
        <f t="shared" si="247"/>
        <v/>
      </c>
      <c r="U1449" s="58" t="str">
        <f t="shared" si="248"/>
        <v/>
      </c>
      <c r="W1449" s="25" t="str">
        <f>IF(OR($P1449="", NOT($U1449="")), "", IF(COUNTIF($P$11:$P1449, $P1449)&gt;1, "", "X"))</f>
        <v/>
      </c>
      <c r="X1449" s="25" t="str">
        <f t="shared" si="249"/>
        <v/>
      </c>
      <c r="Z1449" s="25" t="str">
        <f t="shared" si="250"/>
        <v/>
      </c>
      <c r="AB1449" s="25" t="str">
        <f>IF($B1449="", "", IF(AND($B1449&gt;='Client Report'!$BA$3, $B1449&lt;='Client Report'!$BA$4), "X", ""))</f>
        <v/>
      </c>
      <c r="AC1449" s="25" t="str">
        <f>IF($O1449="", "", IF('Client Report'!$AG$3="", "X", IF(Expenses!$C1449='Client Report'!$AG$3, "X", "")))</f>
        <v/>
      </c>
      <c r="AD1449" s="66" t="str">
        <f t="shared" si="251"/>
        <v/>
      </c>
      <c r="AE1449" s="25" t="str">
        <f>IF($AD1449="", "", COUNTIF($AD$11:$AD$2510, "&lt;"&amp;$AD1449)+1+COUNTIF($AD$11:$AD1449, $AD1449)-1)</f>
        <v/>
      </c>
      <c r="AF1449" s="25" t="str">
        <f t="shared" si="252"/>
        <v/>
      </c>
    </row>
    <row r="1450" spans="1:32" x14ac:dyDescent="0.25">
      <c r="A1450" s="21"/>
      <c r="B1450" s="80"/>
      <c r="C1450" s="81"/>
      <c r="D1450" s="82"/>
      <c r="E1450" s="83"/>
      <c r="F1450" s="83"/>
      <c r="G1450" s="84"/>
      <c r="H1450" s="85"/>
      <c r="I1450" s="21"/>
      <c r="J1450" s="39" t="str">
        <f t="shared" si="242"/>
        <v/>
      </c>
      <c r="K1450" s="21"/>
      <c r="O1450" s="25" t="str">
        <f t="shared" si="243"/>
        <v/>
      </c>
      <c r="P1450" s="25" t="str">
        <f t="shared" si="244"/>
        <v/>
      </c>
      <c r="Q1450" s="25" t="str">
        <f t="shared" si="245"/>
        <v/>
      </c>
      <c r="R1450" s="25" t="str">
        <f>IF(COUNTIF($Q$11:$Q1450, $Q1450)&gt;1, "", $Q1450)</f>
        <v/>
      </c>
      <c r="S1450" s="58" t="str">
        <f t="shared" si="246"/>
        <v/>
      </c>
      <c r="T1450" s="61" t="str">
        <f t="shared" si="247"/>
        <v/>
      </c>
      <c r="U1450" s="58" t="str">
        <f t="shared" si="248"/>
        <v/>
      </c>
      <c r="W1450" s="25" t="str">
        <f>IF(OR($P1450="", NOT($U1450="")), "", IF(COUNTIF($P$11:$P1450, $P1450)&gt;1, "", "X"))</f>
        <v/>
      </c>
      <c r="X1450" s="25" t="str">
        <f t="shared" si="249"/>
        <v/>
      </c>
      <c r="Z1450" s="25" t="str">
        <f t="shared" si="250"/>
        <v/>
      </c>
      <c r="AB1450" s="25" t="str">
        <f>IF($B1450="", "", IF(AND($B1450&gt;='Client Report'!$BA$3, $B1450&lt;='Client Report'!$BA$4), "X", ""))</f>
        <v/>
      </c>
      <c r="AC1450" s="25" t="str">
        <f>IF($O1450="", "", IF('Client Report'!$AG$3="", "X", IF(Expenses!$C1450='Client Report'!$AG$3, "X", "")))</f>
        <v/>
      </c>
      <c r="AD1450" s="66" t="str">
        <f t="shared" si="251"/>
        <v/>
      </c>
      <c r="AE1450" s="25" t="str">
        <f>IF($AD1450="", "", COUNTIF($AD$11:$AD$2510, "&lt;"&amp;$AD1450)+1+COUNTIF($AD$11:$AD1450, $AD1450)-1)</f>
        <v/>
      </c>
      <c r="AF1450" s="25" t="str">
        <f t="shared" si="252"/>
        <v/>
      </c>
    </row>
    <row r="1451" spans="1:32" x14ac:dyDescent="0.25">
      <c r="A1451" s="21"/>
      <c r="B1451" s="80"/>
      <c r="C1451" s="81"/>
      <c r="D1451" s="82"/>
      <c r="E1451" s="83"/>
      <c r="F1451" s="83"/>
      <c r="G1451" s="84"/>
      <c r="H1451" s="85"/>
      <c r="I1451" s="21"/>
      <c r="J1451" s="39" t="str">
        <f t="shared" si="242"/>
        <v/>
      </c>
      <c r="K1451" s="21"/>
      <c r="O1451" s="25" t="str">
        <f t="shared" si="243"/>
        <v/>
      </c>
      <c r="P1451" s="25" t="str">
        <f t="shared" si="244"/>
        <v/>
      </c>
      <c r="Q1451" s="25" t="str">
        <f t="shared" si="245"/>
        <v/>
      </c>
      <c r="R1451" s="25" t="str">
        <f>IF(COUNTIF($Q$11:$Q1451, $Q1451)&gt;1, "", $Q1451)</f>
        <v/>
      </c>
      <c r="S1451" s="58" t="str">
        <f t="shared" si="246"/>
        <v/>
      </c>
      <c r="T1451" s="61" t="str">
        <f t="shared" si="247"/>
        <v/>
      </c>
      <c r="U1451" s="58" t="str">
        <f t="shared" si="248"/>
        <v/>
      </c>
      <c r="W1451" s="25" t="str">
        <f>IF(OR($P1451="", NOT($U1451="")), "", IF(COUNTIF($P$11:$P1451, $P1451)&gt;1, "", "X"))</f>
        <v/>
      </c>
      <c r="X1451" s="25" t="str">
        <f t="shared" si="249"/>
        <v/>
      </c>
      <c r="Z1451" s="25" t="str">
        <f t="shared" si="250"/>
        <v/>
      </c>
      <c r="AB1451" s="25" t="str">
        <f>IF($B1451="", "", IF(AND($B1451&gt;='Client Report'!$BA$3, $B1451&lt;='Client Report'!$BA$4), "X", ""))</f>
        <v/>
      </c>
      <c r="AC1451" s="25" t="str">
        <f>IF($O1451="", "", IF('Client Report'!$AG$3="", "X", IF(Expenses!$C1451='Client Report'!$AG$3, "X", "")))</f>
        <v/>
      </c>
      <c r="AD1451" s="66" t="str">
        <f t="shared" si="251"/>
        <v/>
      </c>
      <c r="AE1451" s="25" t="str">
        <f>IF($AD1451="", "", COUNTIF($AD$11:$AD$2510, "&lt;"&amp;$AD1451)+1+COUNTIF($AD$11:$AD1451, $AD1451)-1)</f>
        <v/>
      </c>
      <c r="AF1451" s="25" t="str">
        <f t="shared" si="252"/>
        <v/>
      </c>
    </row>
    <row r="1452" spans="1:32" x14ac:dyDescent="0.25">
      <c r="A1452" s="21"/>
      <c r="B1452" s="80"/>
      <c r="C1452" s="81"/>
      <c r="D1452" s="82"/>
      <c r="E1452" s="83"/>
      <c r="F1452" s="83"/>
      <c r="G1452" s="84"/>
      <c r="H1452" s="85"/>
      <c r="I1452" s="21"/>
      <c r="J1452" s="39" t="str">
        <f t="shared" si="242"/>
        <v/>
      </c>
      <c r="K1452" s="21"/>
      <c r="O1452" s="25" t="str">
        <f t="shared" si="243"/>
        <v/>
      </c>
      <c r="P1452" s="25" t="str">
        <f t="shared" si="244"/>
        <v/>
      </c>
      <c r="Q1452" s="25" t="str">
        <f t="shared" si="245"/>
        <v/>
      </c>
      <c r="R1452" s="25" t="str">
        <f>IF(COUNTIF($Q$11:$Q1452, $Q1452)&gt;1, "", $Q1452)</f>
        <v/>
      </c>
      <c r="S1452" s="58" t="str">
        <f t="shared" si="246"/>
        <v/>
      </c>
      <c r="T1452" s="61" t="str">
        <f t="shared" si="247"/>
        <v/>
      </c>
      <c r="U1452" s="58" t="str">
        <f t="shared" si="248"/>
        <v/>
      </c>
      <c r="W1452" s="25" t="str">
        <f>IF(OR($P1452="", NOT($U1452="")), "", IF(COUNTIF($P$11:$P1452, $P1452)&gt;1, "", "X"))</f>
        <v/>
      </c>
      <c r="X1452" s="25" t="str">
        <f t="shared" si="249"/>
        <v/>
      </c>
      <c r="Z1452" s="25" t="str">
        <f t="shared" si="250"/>
        <v/>
      </c>
      <c r="AB1452" s="25" t="str">
        <f>IF($B1452="", "", IF(AND($B1452&gt;='Client Report'!$BA$3, $B1452&lt;='Client Report'!$BA$4), "X", ""))</f>
        <v/>
      </c>
      <c r="AC1452" s="25" t="str">
        <f>IF($O1452="", "", IF('Client Report'!$AG$3="", "X", IF(Expenses!$C1452='Client Report'!$AG$3, "X", "")))</f>
        <v/>
      </c>
      <c r="AD1452" s="66" t="str">
        <f t="shared" si="251"/>
        <v/>
      </c>
      <c r="AE1452" s="25" t="str">
        <f>IF($AD1452="", "", COUNTIF($AD$11:$AD$2510, "&lt;"&amp;$AD1452)+1+COUNTIF($AD$11:$AD1452, $AD1452)-1)</f>
        <v/>
      </c>
      <c r="AF1452" s="25" t="str">
        <f t="shared" si="252"/>
        <v/>
      </c>
    </row>
    <row r="1453" spans="1:32" x14ac:dyDescent="0.25">
      <c r="A1453" s="21"/>
      <c r="B1453" s="80"/>
      <c r="C1453" s="81"/>
      <c r="D1453" s="82"/>
      <c r="E1453" s="83"/>
      <c r="F1453" s="83"/>
      <c r="G1453" s="84"/>
      <c r="H1453" s="85"/>
      <c r="I1453" s="21"/>
      <c r="J1453" s="39" t="str">
        <f t="shared" si="242"/>
        <v/>
      </c>
      <c r="K1453" s="21"/>
      <c r="O1453" s="25" t="str">
        <f t="shared" si="243"/>
        <v/>
      </c>
      <c r="P1453" s="25" t="str">
        <f t="shared" si="244"/>
        <v/>
      </c>
      <c r="Q1453" s="25" t="str">
        <f t="shared" si="245"/>
        <v/>
      </c>
      <c r="R1453" s="25" t="str">
        <f>IF(COUNTIF($Q$11:$Q1453, $Q1453)&gt;1, "", $Q1453)</f>
        <v/>
      </c>
      <c r="S1453" s="58" t="str">
        <f t="shared" si="246"/>
        <v/>
      </c>
      <c r="T1453" s="61" t="str">
        <f t="shared" si="247"/>
        <v/>
      </c>
      <c r="U1453" s="58" t="str">
        <f t="shared" si="248"/>
        <v/>
      </c>
      <c r="W1453" s="25" t="str">
        <f>IF(OR($P1453="", NOT($U1453="")), "", IF(COUNTIF($P$11:$P1453, $P1453)&gt;1, "", "X"))</f>
        <v/>
      </c>
      <c r="X1453" s="25" t="str">
        <f t="shared" si="249"/>
        <v/>
      </c>
      <c r="Z1453" s="25" t="str">
        <f t="shared" si="250"/>
        <v/>
      </c>
      <c r="AB1453" s="25" t="str">
        <f>IF($B1453="", "", IF(AND($B1453&gt;='Client Report'!$BA$3, $B1453&lt;='Client Report'!$BA$4), "X", ""))</f>
        <v/>
      </c>
      <c r="AC1453" s="25" t="str">
        <f>IF($O1453="", "", IF('Client Report'!$AG$3="", "X", IF(Expenses!$C1453='Client Report'!$AG$3, "X", "")))</f>
        <v/>
      </c>
      <c r="AD1453" s="66" t="str">
        <f t="shared" si="251"/>
        <v/>
      </c>
      <c r="AE1453" s="25" t="str">
        <f>IF($AD1453="", "", COUNTIF($AD$11:$AD$2510, "&lt;"&amp;$AD1453)+1+COUNTIF($AD$11:$AD1453, $AD1453)-1)</f>
        <v/>
      </c>
      <c r="AF1453" s="25" t="str">
        <f t="shared" si="252"/>
        <v/>
      </c>
    </row>
    <row r="1454" spans="1:32" x14ac:dyDescent="0.25">
      <c r="A1454" s="21"/>
      <c r="B1454" s="80"/>
      <c r="C1454" s="81"/>
      <c r="D1454" s="82"/>
      <c r="E1454" s="83"/>
      <c r="F1454" s="83"/>
      <c r="G1454" s="84"/>
      <c r="H1454" s="85"/>
      <c r="I1454" s="21"/>
      <c r="J1454" s="39" t="str">
        <f t="shared" si="242"/>
        <v/>
      </c>
      <c r="K1454" s="21"/>
      <c r="O1454" s="25" t="str">
        <f t="shared" si="243"/>
        <v/>
      </c>
      <c r="P1454" s="25" t="str">
        <f t="shared" si="244"/>
        <v/>
      </c>
      <c r="Q1454" s="25" t="str">
        <f t="shared" si="245"/>
        <v/>
      </c>
      <c r="R1454" s="25" t="str">
        <f>IF(COUNTIF($Q$11:$Q1454, $Q1454)&gt;1, "", $Q1454)</f>
        <v/>
      </c>
      <c r="S1454" s="58" t="str">
        <f t="shared" si="246"/>
        <v/>
      </c>
      <c r="T1454" s="61" t="str">
        <f t="shared" si="247"/>
        <v/>
      </c>
      <c r="U1454" s="58" t="str">
        <f t="shared" si="248"/>
        <v/>
      </c>
      <c r="W1454" s="25" t="str">
        <f>IF(OR($P1454="", NOT($U1454="")), "", IF(COUNTIF($P$11:$P1454, $P1454)&gt;1, "", "X"))</f>
        <v/>
      </c>
      <c r="X1454" s="25" t="str">
        <f t="shared" si="249"/>
        <v/>
      </c>
      <c r="Z1454" s="25" t="str">
        <f t="shared" si="250"/>
        <v/>
      </c>
      <c r="AB1454" s="25" t="str">
        <f>IF($B1454="", "", IF(AND($B1454&gt;='Client Report'!$BA$3, $B1454&lt;='Client Report'!$BA$4), "X", ""))</f>
        <v/>
      </c>
      <c r="AC1454" s="25" t="str">
        <f>IF($O1454="", "", IF('Client Report'!$AG$3="", "X", IF(Expenses!$C1454='Client Report'!$AG$3, "X", "")))</f>
        <v/>
      </c>
      <c r="AD1454" s="66" t="str">
        <f t="shared" si="251"/>
        <v/>
      </c>
      <c r="AE1454" s="25" t="str">
        <f>IF($AD1454="", "", COUNTIF($AD$11:$AD$2510, "&lt;"&amp;$AD1454)+1+COUNTIF($AD$11:$AD1454, $AD1454)-1)</f>
        <v/>
      </c>
      <c r="AF1454" s="25" t="str">
        <f t="shared" si="252"/>
        <v/>
      </c>
    </row>
    <row r="1455" spans="1:32" x14ac:dyDescent="0.25">
      <c r="A1455" s="21"/>
      <c r="B1455" s="80"/>
      <c r="C1455" s="81"/>
      <c r="D1455" s="82"/>
      <c r="E1455" s="83"/>
      <c r="F1455" s="83"/>
      <c r="G1455" s="84"/>
      <c r="H1455" s="85"/>
      <c r="I1455" s="21"/>
      <c r="J1455" s="39" t="str">
        <f t="shared" si="242"/>
        <v/>
      </c>
      <c r="K1455" s="21"/>
      <c r="O1455" s="25" t="str">
        <f t="shared" si="243"/>
        <v/>
      </c>
      <c r="P1455" s="25" t="str">
        <f t="shared" si="244"/>
        <v/>
      </c>
      <c r="Q1455" s="25" t="str">
        <f t="shared" si="245"/>
        <v/>
      </c>
      <c r="R1455" s="25" t="str">
        <f>IF(COUNTIF($Q$11:$Q1455, $Q1455)&gt;1, "", $Q1455)</f>
        <v/>
      </c>
      <c r="S1455" s="58" t="str">
        <f t="shared" si="246"/>
        <v/>
      </c>
      <c r="T1455" s="61" t="str">
        <f t="shared" si="247"/>
        <v/>
      </c>
      <c r="U1455" s="58" t="str">
        <f t="shared" si="248"/>
        <v/>
      </c>
      <c r="W1455" s="25" t="str">
        <f>IF(OR($P1455="", NOT($U1455="")), "", IF(COUNTIF($P$11:$P1455, $P1455)&gt;1, "", "X"))</f>
        <v/>
      </c>
      <c r="X1455" s="25" t="str">
        <f t="shared" si="249"/>
        <v/>
      </c>
      <c r="Z1455" s="25" t="str">
        <f t="shared" si="250"/>
        <v/>
      </c>
      <c r="AB1455" s="25" t="str">
        <f>IF($B1455="", "", IF(AND($B1455&gt;='Client Report'!$BA$3, $B1455&lt;='Client Report'!$BA$4), "X", ""))</f>
        <v/>
      </c>
      <c r="AC1455" s="25" t="str">
        <f>IF($O1455="", "", IF('Client Report'!$AG$3="", "X", IF(Expenses!$C1455='Client Report'!$AG$3, "X", "")))</f>
        <v/>
      </c>
      <c r="AD1455" s="66" t="str">
        <f t="shared" si="251"/>
        <v/>
      </c>
      <c r="AE1455" s="25" t="str">
        <f>IF($AD1455="", "", COUNTIF($AD$11:$AD$2510, "&lt;"&amp;$AD1455)+1+COUNTIF($AD$11:$AD1455, $AD1455)-1)</f>
        <v/>
      </c>
      <c r="AF1455" s="25" t="str">
        <f t="shared" si="252"/>
        <v/>
      </c>
    </row>
    <row r="1456" spans="1:32" x14ac:dyDescent="0.25">
      <c r="A1456" s="21"/>
      <c r="B1456" s="80"/>
      <c r="C1456" s="81"/>
      <c r="D1456" s="82"/>
      <c r="E1456" s="83"/>
      <c r="F1456" s="83"/>
      <c r="G1456" s="84"/>
      <c r="H1456" s="85"/>
      <c r="I1456" s="21"/>
      <c r="J1456" s="39" t="str">
        <f t="shared" si="242"/>
        <v/>
      </c>
      <c r="K1456" s="21"/>
      <c r="O1456" s="25" t="str">
        <f t="shared" si="243"/>
        <v/>
      </c>
      <c r="P1456" s="25" t="str">
        <f t="shared" si="244"/>
        <v/>
      </c>
      <c r="Q1456" s="25" t="str">
        <f t="shared" si="245"/>
        <v/>
      </c>
      <c r="R1456" s="25" t="str">
        <f>IF(COUNTIF($Q$11:$Q1456, $Q1456)&gt;1, "", $Q1456)</f>
        <v/>
      </c>
      <c r="S1456" s="58" t="str">
        <f t="shared" si="246"/>
        <v/>
      </c>
      <c r="T1456" s="61" t="str">
        <f t="shared" si="247"/>
        <v/>
      </c>
      <c r="U1456" s="58" t="str">
        <f t="shared" si="248"/>
        <v/>
      </c>
      <c r="W1456" s="25" t="str">
        <f>IF(OR($P1456="", NOT($U1456="")), "", IF(COUNTIF($P$11:$P1456, $P1456)&gt;1, "", "X"))</f>
        <v/>
      </c>
      <c r="X1456" s="25" t="str">
        <f t="shared" si="249"/>
        <v/>
      </c>
      <c r="Z1456" s="25" t="str">
        <f t="shared" si="250"/>
        <v/>
      </c>
      <c r="AB1456" s="25" t="str">
        <f>IF($B1456="", "", IF(AND($B1456&gt;='Client Report'!$BA$3, $B1456&lt;='Client Report'!$BA$4), "X", ""))</f>
        <v/>
      </c>
      <c r="AC1456" s="25" t="str">
        <f>IF($O1456="", "", IF('Client Report'!$AG$3="", "X", IF(Expenses!$C1456='Client Report'!$AG$3, "X", "")))</f>
        <v/>
      </c>
      <c r="AD1456" s="66" t="str">
        <f t="shared" si="251"/>
        <v/>
      </c>
      <c r="AE1456" s="25" t="str">
        <f>IF($AD1456="", "", COUNTIF($AD$11:$AD$2510, "&lt;"&amp;$AD1456)+1+COUNTIF($AD$11:$AD1456, $AD1456)-1)</f>
        <v/>
      </c>
      <c r="AF1456" s="25" t="str">
        <f t="shared" si="252"/>
        <v/>
      </c>
    </row>
    <row r="1457" spans="1:32" x14ac:dyDescent="0.25">
      <c r="A1457" s="21"/>
      <c r="B1457" s="80"/>
      <c r="C1457" s="81"/>
      <c r="D1457" s="82"/>
      <c r="E1457" s="83"/>
      <c r="F1457" s="83"/>
      <c r="G1457" s="84"/>
      <c r="H1457" s="85"/>
      <c r="I1457" s="21"/>
      <c r="J1457" s="39" t="str">
        <f t="shared" si="242"/>
        <v/>
      </c>
      <c r="K1457" s="21"/>
      <c r="O1457" s="25" t="str">
        <f t="shared" si="243"/>
        <v/>
      </c>
      <c r="P1457" s="25" t="str">
        <f t="shared" si="244"/>
        <v/>
      </c>
      <c r="Q1457" s="25" t="str">
        <f t="shared" si="245"/>
        <v/>
      </c>
      <c r="R1457" s="25" t="str">
        <f>IF(COUNTIF($Q$11:$Q1457, $Q1457)&gt;1, "", $Q1457)</f>
        <v/>
      </c>
      <c r="S1457" s="58" t="str">
        <f t="shared" si="246"/>
        <v/>
      </c>
      <c r="T1457" s="61" t="str">
        <f t="shared" si="247"/>
        <v/>
      </c>
      <c r="U1457" s="58" t="str">
        <f t="shared" si="248"/>
        <v/>
      </c>
      <c r="W1457" s="25" t="str">
        <f>IF(OR($P1457="", NOT($U1457="")), "", IF(COUNTIF($P$11:$P1457, $P1457)&gt;1, "", "X"))</f>
        <v/>
      </c>
      <c r="X1457" s="25" t="str">
        <f t="shared" si="249"/>
        <v/>
      </c>
      <c r="Z1457" s="25" t="str">
        <f t="shared" si="250"/>
        <v/>
      </c>
      <c r="AB1457" s="25" t="str">
        <f>IF($B1457="", "", IF(AND($B1457&gt;='Client Report'!$BA$3, $B1457&lt;='Client Report'!$BA$4), "X", ""))</f>
        <v/>
      </c>
      <c r="AC1457" s="25" t="str">
        <f>IF($O1457="", "", IF('Client Report'!$AG$3="", "X", IF(Expenses!$C1457='Client Report'!$AG$3, "X", "")))</f>
        <v/>
      </c>
      <c r="AD1457" s="66" t="str">
        <f t="shared" si="251"/>
        <v/>
      </c>
      <c r="AE1457" s="25" t="str">
        <f>IF($AD1457="", "", COUNTIF($AD$11:$AD$2510, "&lt;"&amp;$AD1457)+1+COUNTIF($AD$11:$AD1457, $AD1457)-1)</f>
        <v/>
      </c>
      <c r="AF1457" s="25" t="str">
        <f t="shared" si="252"/>
        <v/>
      </c>
    </row>
    <row r="1458" spans="1:32" x14ac:dyDescent="0.25">
      <c r="A1458" s="21"/>
      <c r="B1458" s="80"/>
      <c r="C1458" s="81"/>
      <c r="D1458" s="82"/>
      <c r="E1458" s="83"/>
      <c r="F1458" s="83"/>
      <c r="G1458" s="84"/>
      <c r="H1458" s="85"/>
      <c r="I1458" s="21"/>
      <c r="J1458" s="39" t="str">
        <f t="shared" si="242"/>
        <v/>
      </c>
      <c r="K1458" s="21"/>
      <c r="O1458" s="25" t="str">
        <f t="shared" si="243"/>
        <v/>
      </c>
      <c r="P1458" s="25" t="str">
        <f t="shared" si="244"/>
        <v/>
      </c>
      <c r="Q1458" s="25" t="str">
        <f t="shared" si="245"/>
        <v/>
      </c>
      <c r="R1458" s="25" t="str">
        <f>IF(COUNTIF($Q$11:$Q1458, $Q1458)&gt;1, "", $Q1458)</f>
        <v/>
      </c>
      <c r="S1458" s="58" t="str">
        <f t="shared" si="246"/>
        <v/>
      </c>
      <c r="T1458" s="61" t="str">
        <f t="shared" si="247"/>
        <v/>
      </c>
      <c r="U1458" s="58" t="str">
        <f t="shared" si="248"/>
        <v/>
      </c>
      <c r="W1458" s="25" t="str">
        <f>IF(OR($P1458="", NOT($U1458="")), "", IF(COUNTIF($P$11:$P1458, $P1458)&gt;1, "", "X"))</f>
        <v/>
      </c>
      <c r="X1458" s="25" t="str">
        <f t="shared" si="249"/>
        <v/>
      </c>
      <c r="Z1458" s="25" t="str">
        <f t="shared" si="250"/>
        <v/>
      </c>
      <c r="AB1458" s="25" t="str">
        <f>IF($B1458="", "", IF(AND($B1458&gt;='Client Report'!$BA$3, $B1458&lt;='Client Report'!$BA$4), "X", ""))</f>
        <v/>
      </c>
      <c r="AC1458" s="25" t="str">
        <f>IF($O1458="", "", IF('Client Report'!$AG$3="", "X", IF(Expenses!$C1458='Client Report'!$AG$3, "X", "")))</f>
        <v/>
      </c>
      <c r="AD1458" s="66" t="str">
        <f t="shared" si="251"/>
        <v/>
      </c>
      <c r="AE1458" s="25" t="str">
        <f>IF($AD1458="", "", COUNTIF($AD$11:$AD$2510, "&lt;"&amp;$AD1458)+1+COUNTIF($AD$11:$AD1458, $AD1458)-1)</f>
        <v/>
      </c>
      <c r="AF1458" s="25" t="str">
        <f t="shared" si="252"/>
        <v/>
      </c>
    </row>
    <row r="1459" spans="1:32" x14ac:dyDescent="0.25">
      <c r="A1459" s="21"/>
      <c r="B1459" s="80"/>
      <c r="C1459" s="81"/>
      <c r="D1459" s="82"/>
      <c r="E1459" s="83"/>
      <c r="F1459" s="83"/>
      <c r="G1459" s="84"/>
      <c r="H1459" s="85"/>
      <c r="I1459" s="21"/>
      <c r="J1459" s="39" t="str">
        <f t="shared" si="242"/>
        <v/>
      </c>
      <c r="K1459" s="21"/>
      <c r="O1459" s="25" t="str">
        <f t="shared" si="243"/>
        <v/>
      </c>
      <c r="P1459" s="25" t="str">
        <f t="shared" si="244"/>
        <v/>
      </c>
      <c r="Q1459" s="25" t="str">
        <f t="shared" si="245"/>
        <v/>
      </c>
      <c r="R1459" s="25" t="str">
        <f>IF(COUNTIF($Q$11:$Q1459, $Q1459)&gt;1, "", $Q1459)</f>
        <v/>
      </c>
      <c r="S1459" s="58" t="str">
        <f t="shared" si="246"/>
        <v/>
      </c>
      <c r="T1459" s="61" t="str">
        <f t="shared" si="247"/>
        <v/>
      </c>
      <c r="U1459" s="58" t="str">
        <f t="shared" si="248"/>
        <v/>
      </c>
      <c r="W1459" s="25" t="str">
        <f>IF(OR($P1459="", NOT($U1459="")), "", IF(COUNTIF($P$11:$P1459, $P1459)&gt;1, "", "X"))</f>
        <v/>
      </c>
      <c r="X1459" s="25" t="str">
        <f t="shared" si="249"/>
        <v/>
      </c>
      <c r="Z1459" s="25" t="str">
        <f t="shared" si="250"/>
        <v/>
      </c>
      <c r="AB1459" s="25" t="str">
        <f>IF($B1459="", "", IF(AND($B1459&gt;='Client Report'!$BA$3, $B1459&lt;='Client Report'!$BA$4), "X", ""))</f>
        <v/>
      </c>
      <c r="AC1459" s="25" t="str">
        <f>IF($O1459="", "", IF('Client Report'!$AG$3="", "X", IF(Expenses!$C1459='Client Report'!$AG$3, "X", "")))</f>
        <v/>
      </c>
      <c r="AD1459" s="66" t="str">
        <f t="shared" si="251"/>
        <v/>
      </c>
      <c r="AE1459" s="25" t="str">
        <f>IF($AD1459="", "", COUNTIF($AD$11:$AD$2510, "&lt;"&amp;$AD1459)+1+COUNTIF($AD$11:$AD1459, $AD1459)-1)</f>
        <v/>
      </c>
      <c r="AF1459" s="25" t="str">
        <f t="shared" si="252"/>
        <v/>
      </c>
    </row>
    <row r="1460" spans="1:32" x14ac:dyDescent="0.25">
      <c r="A1460" s="21"/>
      <c r="B1460" s="80"/>
      <c r="C1460" s="81"/>
      <c r="D1460" s="82"/>
      <c r="E1460" s="83"/>
      <c r="F1460" s="83"/>
      <c r="G1460" s="84"/>
      <c r="H1460" s="85"/>
      <c r="I1460" s="21"/>
      <c r="J1460" s="39" t="str">
        <f t="shared" si="242"/>
        <v/>
      </c>
      <c r="K1460" s="21"/>
      <c r="O1460" s="25" t="str">
        <f t="shared" si="243"/>
        <v/>
      </c>
      <c r="P1460" s="25" t="str">
        <f t="shared" si="244"/>
        <v/>
      </c>
      <c r="Q1460" s="25" t="str">
        <f t="shared" si="245"/>
        <v/>
      </c>
      <c r="R1460" s="25" t="str">
        <f>IF(COUNTIF($Q$11:$Q1460, $Q1460)&gt;1, "", $Q1460)</f>
        <v/>
      </c>
      <c r="S1460" s="58" t="str">
        <f t="shared" si="246"/>
        <v/>
      </c>
      <c r="T1460" s="61" t="str">
        <f t="shared" si="247"/>
        <v/>
      </c>
      <c r="U1460" s="58" t="str">
        <f t="shared" si="248"/>
        <v/>
      </c>
      <c r="W1460" s="25" t="str">
        <f>IF(OR($P1460="", NOT($U1460="")), "", IF(COUNTIF($P$11:$P1460, $P1460)&gt;1, "", "X"))</f>
        <v/>
      </c>
      <c r="X1460" s="25" t="str">
        <f t="shared" si="249"/>
        <v/>
      </c>
      <c r="Z1460" s="25" t="str">
        <f t="shared" si="250"/>
        <v/>
      </c>
      <c r="AB1460" s="25" t="str">
        <f>IF($B1460="", "", IF(AND($B1460&gt;='Client Report'!$BA$3, $B1460&lt;='Client Report'!$BA$4), "X", ""))</f>
        <v/>
      </c>
      <c r="AC1460" s="25" t="str">
        <f>IF($O1460="", "", IF('Client Report'!$AG$3="", "X", IF(Expenses!$C1460='Client Report'!$AG$3, "X", "")))</f>
        <v/>
      </c>
      <c r="AD1460" s="66" t="str">
        <f t="shared" si="251"/>
        <v/>
      </c>
      <c r="AE1460" s="25" t="str">
        <f>IF($AD1460="", "", COUNTIF($AD$11:$AD$2510, "&lt;"&amp;$AD1460)+1+COUNTIF($AD$11:$AD1460, $AD1460)-1)</f>
        <v/>
      </c>
      <c r="AF1460" s="25" t="str">
        <f t="shared" si="252"/>
        <v/>
      </c>
    </row>
    <row r="1461" spans="1:32" x14ac:dyDescent="0.25">
      <c r="A1461" s="21"/>
      <c r="B1461" s="80"/>
      <c r="C1461" s="81"/>
      <c r="D1461" s="82"/>
      <c r="E1461" s="83"/>
      <c r="F1461" s="83"/>
      <c r="G1461" s="84"/>
      <c r="H1461" s="85"/>
      <c r="I1461" s="21"/>
      <c r="J1461" s="39" t="str">
        <f t="shared" si="242"/>
        <v/>
      </c>
      <c r="K1461" s="21"/>
      <c r="O1461" s="25" t="str">
        <f t="shared" si="243"/>
        <v/>
      </c>
      <c r="P1461" s="25" t="str">
        <f t="shared" si="244"/>
        <v/>
      </c>
      <c r="Q1461" s="25" t="str">
        <f t="shared" si="245"/>
        <v/>
      </c>
      <c r="R1461" s="25" t="str">
        <f>IF(COUNTIF($Q$11:$Q1461, $Q1461)&gt;1, "", $Q1461)</f>
        <v/>
      </c>
      <c r="S1461" s="58" t="str">
        <f t="shared" si="246"/>
        <v/>
      </c>
      <c r="T1461" s="61" t="str">
        <f t="shared" si="247"/>
        <v/>
      </c>
      <c r="U1461" s="58" t="str">
        <f t="shared" si="248"/>
        <v/>
      </c>
      <c r="W1461" s="25" t="str">
        <f>IF(OR($P1461="", NOT($U1461="")), "", IF(COUNTIF($P$11:$P1461, $P1461)&gt;1, "", "X"))</f>
        <v/>
      </c>
      <c r="X1461" s="25" t="str">
        <f t="shared" si="249"/>
        <v/>
      </c>
      <c r="Z1461" s="25" t="str">
        <f t="shared" si="250"/>
        <v/>
      </c>
      <c r="AB1461" s="25" t="str">
        <f>IF($B1461="", "", IF(AND($B1461&gt;='Client Report'!$BA$3, $B1461&lt;='Client Report'!$BA$4), "X", ""))</f>
        <v/>
      </c>
      <c r="AC1461" s="25" t="str">
        <f>IF($O1461="", "", IF('Client Report'!$AG$3="", "X", IF(Expenses!$C1461='Client Report'!$AG$3, "X", "")))</f>
        <v/>
      </c>
      <c r="AD1461" s="66" t="str">
        <f t="shared" si="251"/>
        <v/>
      </c>
      <c r="AE1461" s="25" t="str">
        <f>IF($AD1461="", "", COUNTIF($AD$11:$AD$2510, "&lt;"&amp;$AD1461)+1+COUNTIF($AD$11:$AD1461, $AD1461)-1)</f>
        <v/>
      </c>
      <c r="AF1461" s="25" t="str">
        <f t="shared" si="252"/>
        <v/>
      </c>
    </row>
    <row r="1462" spans="1:32" x14ac:dyDescent="0.25">
      <c r="A1462" s="21"/>
      <c r="B1462" s="80"/>
      <c r="C1462" s="81"/>
      <c r="D1462" s="82"/>
      <c r="E1462" s="83"/>
      <c r="F1462" s="83"/>
      <c r="G1462" s="84"/>
      <c r="H1462" s="85"/>
      <c r="I1462" s="21"/>
      <c r="J1462" s="39" t="str">
        <f t="shared" si="242"/>
        <v/>
      </c>
      <c r="K1462" s="21"/>
      <c r="O1462" s="25" t="str">
        <f t="shared" si="243"/>
        <v/>
      </c>
      <c r="P1462" s="25" t="str">
        <f t="shared" si="244"/>
        <v/>
      </c>
      <c r="Q1462" s="25" t="str">
        <f t="shared" si="245"/>
        <v/>
      </c>
      <c r="R1462" s="25" t="str">
        <f>IF(COUNTIF($Q$11:$Q1462, $Q1462)&gt;1, "", $Q1462)</f>
        <v/>
      </c>
      <c r="S1462" s="58" t="str">
        <f t="shared" si="246"/>
        <v/>
      </c>
      <c r="T1462" s="61" t="str">
        <f t="shared" si="247"/>
        <v/>
      </c>
      <c r="U1462" s="58" t="str">
        <f t="shared" si="248"/>
        <v/>
      </c>
      <c r="W1462" s="25" t="str">
        <f>IF(OR($P1462="", NOT($U1462="")), "", IF(COUNTIF($P$11:$P1462, $P1462)&gt;1, "", "X"))</f>
        <v/>
      </c>
      <c r="X1462" s="25" t="str">
        <f t="shared" si="249"/>
        <v/>
      </c>
      <c r="Z1462" s="25" t="str">
        <f t="shared" si="250"/>
        <v/>
      </c>
      <c r="AB1462" s="25" t="str">
        <f>IF($B1462="", "", IF(AND($B1462&gt;='Client Report'!$BA$3, $B1462&lt;='Client Report'!$BA$4), "X", ""))</f>
        <v/>
      </c>
      <c r="AC1462" s="25" t="str">
        <f>IF($O1462="", "", IF('Client Report'!$AG$3="", "X", IF(Expenses!$C1462='Client Report'!$AG$3, "X", "")))</f>
        <v/>
      </c>
      <c r="AD1462" s="66" t="str">
        <f t="shared" si="251"/>
        <v/>
      </c>
      <c r="AE1462" s="25" t="str">
        <f>IF($AD1462="", "", COUNTIF($AD$11:$AD$2510, "&lt;"&amp;$AD1462)+1+COUNTIF($AD$11:$AD1462, $AD1462)-1)</f>
        <v/>
      </c>
      <c r="AF1462" s="25" t="str">
        <f t="shared" si="252"/>
        <v/>
      </c>
    </row>
    <row r="1463" spans="1:32" x14ac:dyDescent="0.25">
      <c r="A1463" s="21"/>
      <c r="B1463" s="80"/>
      <c r="C1463" s="81"/>
      <c r="D1463" s="82"/>
      <c r="E1463" s="83"/>
      <c r="F1463" s="83"/>
      <c r="G1463" s="84"/>
      <c r="H1463" s="85"/>
      <c r="I1463" s="21"/>
      <c r="J1463" s="39" t="str">
        <f t="shared" si="242"/>
        <v/>
      </c>
      <c r="K1463" s="21"/>
      <c r="O1463" s="25" t="str">
        <f t="shared" si="243"/>
        <v/>
      </c>
      <c r="P1463" s="25" t="str">
        <f t="shared" si="244"/>
        <v/>
      </c>
      <c r="Q1463" s="25" t="str">
        <f t="shared" si="245"/>
        <v/>
      </c>
      <c r="R1463" s="25" t="str">
        <f>IF(COUNTIF($Q$11:$Q1463, $Q1463)&gt;1, "", $Q1463)</f>
        <v/>
      </c>
      <c r="S1463" s="58" t="str">
        <f t="shared" si="246"/>
        <v/>
      </c>
      <c r="T1463" s="61" t="str">
        <f t="shared" si="247"/>
        <v/>
      </c>
      <c r="U1463" s="58" t="str">
        <f t="shared" si="248"/>
        <v/>
      </c>
      <c r="W1463" s="25" t="str">
        <f>IF(OR($P1463="", NOT($U1463="")), "", IF(COUNTIF($P$11:$P1463, $P1463)&gt;1, "", "X"))</f>
        <v/>
      </c>
      <c r="X1463" s="25" t="str">
        <f t="shared" si="249"/>
        <v/>
      </c>
      <c r="Z1463" s="25" t="str">
        <f t="shared" si="250"/>
        <v/>
      </c>
      <c r="AB1463" s="25" t="str">
        <f>IF($B1463="", "", IF(AND($B1463&gt;='Client Report'!$BA$3, $B1463&lt;='Client Report'!$BA$4), "X", ""))</f>
        <v/>
      </c>
      <c r="AC1463" s="25" t="str">
        <f>IF($O1463="", "", IF('Client Report'!$AG$3="", "X", IF(Expenses!$C1463='Client Report'!$AG$3, "X", "")))</f>
        <v/>
      </c>
      <c r="AD1463" s="66" t="str">
        <f t="shared" si="251"/>
        <v/>
      </c>
      <c r="AE1463" s="25" t="str">
        <f>IF($AD1463="", "", COUNTIF($AD$11:$AD$2510, "&lt;"&amp;$AD1463)+1+COUNTIF($AD$11:$AD1463, $AD1463)-1)</f>
        <v/>
      </c>
      <c r="AF1463" s="25" t="str">
        <f t="shared" si="252"/>
        <v/>
      </c>
    </row>
    <row r="1464" spans="1:32" x14ac:dyDescent="0.25">
      <c r="A1464" s="21"/>
      <c r="B1464" s="80"/>
      <c r="C1464" s="81"/>
      <c r="D1464" s="82"/>
      <c r="E1464" s="83"/>
      <c r="F1464" s="83"/>
      <c r="G1464" s="84"/>
      <c r="H1464" s="85"/>
      <c r="I1464" s="21"/>
      <c r="J1464" s="39" t="str">
        <f t="shared" si="242"/>
        <v/>
      </c>
      <c r="K1464" s="21"/>
      <c r="O1464" s="25" t="str">
        <f t="shared" si="243"/>
        <v/>
      </c>
      <c r="P1464" s="25" t="str">
        <f t="shared" si="244"/>
        <v/>
      </c>
      <c r="Q1464" s="25" t="str">
        <f t="shared" si="245"/>
        <v/>
      </c>
      <c r="R1464" s="25" t="str">
        <f>IF(COUNTIF($Q$11:$Q1464, $Q1464)&gt;1, "", $Q1464)</f>
        <v/>
      </c>
      <c r="S1464" s="58" t="str">
        <f t="shared" si="246"/>
        <v/>
      </c>
      <c r="T1464" s="61" t="str">
        <f t="shared" si="247"/>
        <v/>
      </c>
      <c r="U1464" s="58" t="str">
        <f t="shared" si="248"/>
        <v/>
      </c>
      <c r="W1464" s="25" t="str">
        <f>IF(OR($P1464="", NOT($U1464="")), "", IF(COUNTIF($P$11:$P1464, $P1464)&gt;1, "", "X"))</f>
        <v/>
      </c>
      <c r="X1464" s="25" t="str">
        <f t="shared" si="249"/>
        <v/>
      </c>
      <c r="Z1464" s="25" t="str">
        <f t="shared" si="250"/>
        <v/>
      </c>
      <c r="AB1464" s="25" t="str">
        <f>IF($B1464="", "", IF(AND($B1464&gt;='Client Report'!$BA$3, $B1464&lt;='Client Report'!$BA$4), "X", ""))</f>
        <v/>
      </c>
      <c r="AC1464" s="25" t="str">
        <f>IF($O1464="", "", IF('Client Report'!$AG$3="", "X", IF(Expenses!$C1464='Client Report'!$AG$3, "X", "")))</f>
        <v/>
      </c>
      <c r="AD1464" s="66" t="str">
        <f t="shared" si="251"/>
        <v/>
      </c>
      <c r="AE1464" s="25" t="str">
        <f>IF($AD1464="", "", COUNTIF($AD$11:$AD$2510, "&lt;"&amp;$AD1464)+1+COUNTIF($AD$11:$AD1464, $AD1464)-1)</f>
        <v/>
      </c>
      <c r="AF1464" s="25" t="str">
        <f t="shared" si="252"/>
        <v/>
      </c>
    </row>
    <row r="1465" spans="1:32" x14ac:dyDescent="0.25">
      <c r="A1465" s="21"/>
      <c r="B1465" s="80"/>
      <c r="C1465" s="81"/>
      <c r="D1465" s="82"/>
      <c r="E1465" s="83"/>
      <c r="F1465" s="83"/>
      <c r="G1465" s="84"/>
      <c r="H1465" s="85"/>
      <c r="I1465" s="21"/>
      <c r="J1465" s="39" t="str">
        <f t="shared" si="242"/>
        <v/>
      </c>
      <c r="K1465" s="21"/>
      <c r="O1465" s="25" t="str">
        <f t="shared" si="243"/>
        <v/>
      </c>
      <c r="P1465" s="25" t="str">
        <f t="shared" si="244"/>
        <v/>
      </c>
      <c r="Q1465" s="25" t="str">
        <f t="shared" si="245"/>
        <v/>
      </c>
      <c r="R1465" s="25" t="str">
        <f>IF(COUNTIF($Q$11:$Q1465, $Q1465)&gt;1, "", $Q1465)</f>
        <v/>
      </c>
      <c r="S1465" s="58" t="str">
        <f t="shared" si="246"/>
        <v/>
      </c>
      <c r="T1465" s="61" t="str">
        <f t="shared" si="247"/>
        <v/>
      </c>
      <c r="U1465" s="58" t="str">
        <f t="shared" si="248"/>
        <v/>
      </c>
      <c r="W1465" s="25" t="str">
        <f>IF(OR($P1465="", NOT($U1465="")), "", IF(COUNTIF($P$11:$P1465, $P1465)&gt;1, "", "X"))</f>
        <v/>
      </c>
      <c r="X1465" s="25" t="str">
        <f t="shared" si="249"/>
        <v/>
      </c>
      <c r="Z1465" s="25" t="str">
        <f t="shared" si="250"/>
        <v/>
      </c>
      <c r="AB1465" s="25" t="str">
        <f>IF($B1465="", "", IF(AND($B1465&gt;='Client Report'!$BA$3, $B1465&lt;='Client Report'!$BA$4), "X", ""))</f>
        <v/>
      </c>
      <c r="AC1465" s="25" t="str">
        <f>IF($O1465="", "", IF('Client Report'!$AG$3="", "X", IF(Expenses!$C1465='Client Report'!$AG$3, "X", "")))</f>
        <v/>
      </c>
      <c r="AD1465" s="66" t="str">
        <f t="shared" si="251"/>
        <v/>
      </c>
      <c r="AE1465" s="25" t="str">
        <f>IF($AD1465="", "", COUNTIF($AD$11:$AD$2510, "&lt;"&amp;$AD1465)+1+COUNTIF($AD$11:$AD1465, $AD1465)-1)</f>
        <v/>
      </c>
      <c r="AF1465" s="25" t="str">
        <f t="shared" si="252"/>
        <v/>
      </c>
    </row>
    <row r="1466" spans="1:32" x14ac:dyDescent="0.25">
      <c r="A1466" s="21"/>
      <c r="B1466" s="80"/>
      <c r="C1466" s="81"/>
      <c r="D1466" s="82"/>
      <c r="E1466" s="83"/>
      <c r="F1466" s="83"/>
      <c r="G1466" s="84"/>
      <c r="H1466" s="85"/>
      <c r="I1466" s="21"/>
      <c r="J1466" s="39" t="str">
        <f t="shared" si="242"/>
        <v/>
      </c>
      <c r="K1466" s="21"/>
      <c r="O1466" s="25" t="str">
        <f t="shared" si="243"/>
        <v/>
      </c>
      <c r="P1466" s="25" t="str">
        <f t="shared" si="244"/>
        <v/>
      </c>
      <c r="Q1466" s="25" t="str">
        <f t="shared" si="245"/>
        <v/>
      </c>
      <c r="R1466" s="25" t="str">
        <f>IF(COUNTIF($Q$11:$Q1466, $Q1466)&gt;1, "", $Q1466)</f>
        <v/>
      </c>
      <c r="S1466" s="58" t="str">
        <f t="shared" si="246"/>
        <v/>
      </c>
      <c r="T1466" s="61" t="str">
        <f t="shared" si="247"/>
        <v/>
      </c>
      <c r="U1466" s="58" t="str">
        <f t="shared" si="248"/>
        <v/>
      </c>
      <c r="W1466" s="25" t="str">
        <f>IF(OR($P1466="", NOT($U1466="")), "", IF(COUNTIF($P$11:$P1466, $P1466)&gt;1, "", "X"))</f>
        <v/>
      </c>
      <c r="X1466" s="25" t="str">
        <f t="shared" si="249"/>
        <v/>
      </c>
      <c r="Z1466" s="25" t="str">
        <f t="shared" si="250"/>
        <v/>
      </c>
      <c r="AB1466" s="25" t="str">
        <f>IF($B1466="", "", IF(AND($B1466&gt;='Client Report'!$BA$3, $B1466&lt;='Client Report'!$BA$4), "X", ""))</f>
        <v/>
      </c>
      <c r="AC1466" s="25" t="str">
        <f>IF($O1466="", "", IF('Client Report'!$AG$3="", "X", IF(Expenses!$C1466='Client Report'!$AG$3, "X", "")))</f>
        <v/>
      </c>
      <c r="AD1466" s="66" t="str">
        <f t="shared" si="251"/>
        <v/>
      </c>
      <c r="AE1466" s="25" t="str">
        <f>IF($AD1466="", "", COUNTIF($AD$11:$AD$2510, "&lt;"&amp;$AD1466)+1+COUNTIF($AD$11:$AD1466, $AD1466)-1)</f>
        <v/>
      </c>
      <c r="AF1466" s="25" t="str">
        <f t="shared" si="252"/>
        <v/>
      </c>
    </row>
    <row r="1467" spans="1:32" x14ac:dyDescent="0.25">
      <c r="A1467" s="21"/>
      <c r="B1467" s="80"/>
      <c r="C1467" s="81"/>
      <c r="D1467" s="82"/>
      <c r="E1467" s="83"/>
      <c r="F1467" s="83"/>
      <c r="G1467" s="84"/>
      <c r="H1467" s="85"/>
      <c r="I1467" s="21"/>
      <c r="J1467" s="39" t="str">
        <f t="shared" si="242"/>
        <v/>
      </c>
      <c r="K1467" s="21"/>
      <c r="O1467" s="25" t="str">
        <f t="shared" si="243"/>
        <v/>
      </c>
      <c r="P1467" s="25" t="str">
        <f t="shared" si="244"/>
        <v/>
      </c>
      <c r="Q1467" s="25" t="str">
        <f t="shared" si="245"/>
        <v/>
      </c>
      <c r="R1467" s="25" t="str">
        <f>IF(COUNTIF($Q$11:$Q1467, $Q1467)&gt;1, "", $Q1467)</f>
        <v/>
      </c>
      <c r="S1467" s="58" t="str">
        <f t="shared" si="246"/>
        <v/>
      </c>
      <c r="T1467" s="61" t="str">
        <f t="shared" si="247"/>
        <v/>
      </c>
      <c r="U1467" s="58" t="str">
        <f t="shared" si="248"/>
        <v/>
      </c>
      <c r="W1467" s="25" t="str">
        <f>IF(OR($P1467="", NOT($U1467="")), "", IF(COUNTIF($P$11:$P1467, $P1467)&gt;1, "", "X"))</f>
        <v/>
      </c>
      <c r="X1467" s="25" t="str">
        <f t="shared" si="249"/>
        <v/>
      </c>
      <c r="Z1467" s="25" t="str">
        <f t="shared" si="250"/>
        <v/>
      </c>
      <c r="AB1467" s="25" t="str">
        <f>IF($B1467="", "", IF(AND($B1467&gt;='Client Report'!$BA$3, $B1467&lt;='Client Report'!$BA$4), "X", ""))</f>
        <v/>
      </c>
      <c r="AC1467" s="25" t="str">
        <f>IF($O1467="", "", IF('Client Report'!$AG$3="", "X", IF(Expenses!$C1467='Client Report'!$AG$3, "X", "")))</f>
        <v/>
      </c>
      <c r="AD1467" s="66" t="str">
        <f t="shared" si="251"/>
        <v/>
      </c>
      <c r="AE1467" s="25" t="str">
        <f>IF($AD1467="", "", COUNTIF($AD$11:$AD$2510, "&lt;"&amp;$AD1467)+1+COUNTIF($AD$11:$AD1467, $AD1467)-1)</f>
        <v/>
      </c>
      <c r="AF1467" s="25" t="str">
        <f t="shared" si="252"/>
        <v/>
      </c>
    </row>
    <row r="1468" spans="1:32" x14ac:dyDescent="0.25">
      <c r="A1468" s="21"/>
      <c r="B1468" s="80"/>
      <c r="C1468" s="81"/>
      <c r="D1468" s="82"/>
      <c r="E1468" s="83"/>
      <c r="F1468" s="83"/>
      <c r="G1468" s="84"/>
      <c r="H1468" s="85"/>
      <c r="I1468" s="21"/>
      <c r="J1468" s="39" t="str">
        <f t="shared" si="242"/>
        <v/>
      </c>
      <c r="K1468" s="21"/>
      <c r="O1468" s="25" t="str">
        <f t="shared" si="243"/>
        <v/>
      </c>
      <c r="P1468" s="25" t="str">
        <f t="shared" si="244"/>
        <v/>
      </c>
      <c r="Q1468" s="25" t="str">
        <f t="shared" si="245"/>
        <v/>
      </c>
      <c r="R1468" s="25" t="str">
        <f>IF(COUNTIF($Q$11:$Q1468, $Q1468)&gt;1, "", $Q1468)</f>
        <v/>
      </c>
      <c r="S1468" s="58" t="str">
        <f t="shared" si="246"/>
        <v/>
      </c>
      <c r="T1468" s="61" t="str">
        <f t="shared" si="247"/>
        <v/>
      </c>
      <c r="U1468" s="58" t="str">
        <f t="shared" si="248"/>
        <v/>
      </c>
      <c r="W1468" s="25" t="str">
        <f>IF(OR($P1468="", NOT($U1468="")), "", IF(COUNTIF($P$11:$P1468, $P1468)&gt;1, "", "X"))</f>
        <v/>
      </c>
      <c r="X1468" s="25" t="str">
        <f t="shared" si="249"/>
        <v/>
      </c>
      <c r="Z1468" s="25" t="str">
        <f t="shared" si="250"/>
        <v/>
      </c>
      <c r="AB1468" s="25" t="str">
        <f>IF($B1468="", "", IF(AND($B1468&gt;='Client Report'!$BA$3, $B1468&lt;='Client Report'!$BA$4), "X", ""))</f>
        <v/>
      </c>
      <c r="AC1468" s="25" t="str">
        <f>IF($O1468="", "", IF('Client Report'!$AG$3="", "X", IF(Expenses!$C1468='Client Report'!$AG$3, "X", "")))</f>
        <v/>
      </c>
      <c r="AD1468" s="66" t="str">
        <f t="shared" si="251"/>
        <v/>
      </c>
      <c r="AE1468" s="25" t="str">
        <f>IF($AD1468="", "", COUNTIF($AD$11:$AD$2510, "&lt;"&amp;$AD1468)+1+COUNTIF($AD$11:$AD1468, $AD1468)-1)</f>
        <v/>
      </c>
      <c r="AF1468" s="25" t="str">
        <f t="shared" si="252"/>
        <v/>
      </c>
    </row>
    <row r="1469" spans="1:32" x14ac:dyDescent="0.25">
      <c r="A1469" s="21"/>
      <c r="B1469" s="80"/>
      <c r="C1469" s="81"/>
      <c r="D1469" s="82"/>
      <c r="E1469" s="83"/>
      <c r="F1469" s="83"/>
      <c r="G1469" s="84"/>
      <c r="H1469" s="85"/>
      <c r="I1469" s="21"/>
      <c r="J1469" s="39" t="str">
        <f t="shared" si="242"/>
        <v/>
      </c>
      <c r="K1469" s="21"/>
      <c r="O1469" s="25" t="str">
        <f t="shared" si="243"/>
        <v/>
      </c>
      <c r="P1469" s="25" t="str">
        <f t="shared" si="244"/>
        <v/>
      </c>
      <c r="Q1469" s="25" t="str">
        <f t="shared" si="245"/>
        <v/>
      </c>
      <c r="R1469" s="25" t="str">
        <f>IF(COUNTIF($Q$11:$Q1469, $Q1469)&gt;1, "", $Q1469)</f>
        <v/>
      </c>
      <c r="S1469" s="58" t="str">
        <f t="shared" si="246"/>
        <v/>
      </c>
      <c r="T1469" s="61" t="str">
        <f t="shared" si="247"/>
        <v/>
      </c>
      <c r="U1469" s="58" t="str">
        <f t="shared" si="248"/>
        <v/>
      </c>
      <c r="W1469" s="25" t="str">
        <f>IF(OR($P1469="", NOT($U1469="")), "", IF(COUNTIF($P$11:$P1469, $P1469)&gt;1, "", "X"))</f>
        <v/>
      </c>
      <c r="X1469" s="25" t="str">
        <f t="shared" si="249"/>
        <v/>
      </c>
      <c r="Z1469" s="25" t="str">
        <f t="shared" si="250"/>
        <v/>
      </c>
      <c r="AB1469" s="25" t="str">
        <f>IF($B1469="", "", IF(AND($B1469&gt;='Client Report'!$BA$3, $B1469&lt;='Client Report'!$BA$4), "X", ""))</f>
        <v/>
      </c>
      <c r="AC1469" s="25" t="str">
        <f>IF($O1469="", "", IF('Client Report'!$AG$3="", "X", IF(Expenses!$C1469='Client Report'!$AG$3, "X", "")))</f>
        <v/>
      </c>
      <c r="AD1469" s="66" t="str">
        <f t="shared" si="251"/>
        <v/>
      </c>
      <c r="AE1469" s="25" t="str">
        <f>IF($AD1469="", "", COUNTIF($AD$11:$AD$2510, "&lt;"&amp;$AD1469)+1+COUNTIF($AD$11:$AD1469, $AD1469)-1)</f>
        <v/>
      </c>
      <c r="AF1469" s="25" t="str">
        <f t="shared" si="252"/>
        <v/>
      </c>
    </row>
    <row r="1470" spans="1:32" x14ac:dyDescent="0.25">
      <c r="A1470" s="21"/>
      <c r="B1470" s="80"/>
      <c r="C1470" s="81"/>
      <c r="D1470" s="82"/>
      <c r="E1470" s="83"/>
      <c r="F1470" s="83"/>
      <c r="G1470" s="84"/>
      <c r="H1470" s="85"/>
      <c r="I1470" s="21"/>
      <c r="J1470" s="39" t="str">
        <f t="shared" si="242"/>
        <v/>
      </c>
      <c r="K1470" s="21"/>
      <c r="O1470" s="25" t="str">
        <f t="shared" si="243"/>
        <v/>
      </c>
      <c r="P1470" s="25" t="str">
        <f t="shared" si="244"/>
        <v/>
      </c>
      <c r="Q1470" s="25" t="str">
        <f t="shared" si="245"/>
        <v/>
      </c>
      <c r="R1470" s="25" t="str">
        <f>IF(COUNTIF($Q$11:$Q1470, $Q1470)&gt;1, "", $Q1470)</f>
        <v/>
      </c>
      <c r="S1470" s="58" t="str">
        <f t="shared" si="246"/>
        <v/>
      </c>
      <c r="T1470" s="61" t="str">
        <f t="shared" si="247"/>
        <v/>
      </c>
      <c r="U1470" s="58" t="str">
        <f t="shared" si="248"/>
        <v/>
      </c>
      <c r="W1470" s="25" t="str">
        <f>IF(OR($P1470="", NOT($U1470="")), "", IF(COUNTIF($P$11:$P1470, $P1470)&gt;1, "", "X"))</f>
        <v/>
      </c>
      <c r="X1470" s="25" t="str">
        <f t="shared" si="249"/>
        <v/>
      </c>
      <c r="Z1470" s="25" t="str">
        <f t="shared" si="250"/>
        <v/>
      </c>
      <c r="AB1470" s="25" t="str">
        <f>IF($B1470="", "", IF(AND($B1470&gt;='Client Report'!$BA$3, $B1470&lt;='Client Report'!$BA$4), "X", ""))</f>
        <v/>
      </c>
      <c r="AC1470" s="25" t="str">
        <f>IF($O1470="", "", IF('Client Report'!$AG$3="", "X", IF(Expenses!$C1470='Client Report'!$AG$3, "X", "")))</f>
        <v/>
      </c>
      <c r="AD1470" s="66" t="str">
        <f t="shared" si="251"/>
        <v/>
      </c>
      <c r="AE1470" s="25" t="str">
        <f>IF($AD1470="", "", COUNTIF($AD$11:$AD$2510, "&lt;"&amp;$AD1470)+1+COUNTIF($AD$11:$AD1470, $AD1470)-1)</f>
        <v/>
      </c>
      <c r="AF1470" s="25" t="str">
        <f t="shared" si="252"/>
        <v/>
      </c>
    </row>
    <row r="1471" spans="1:32" x14ac:dyDescent="0.25">
      <c r="A1471" s="21"/>
      <c r="B1471" s="80"/>
      <c r="C1471" s="81"/>
      <c r="D1471" s="82"/>
      <c r="E1471" s="83"/>
      <c r="F1471" s="83"/>
      <c r="G1471" s="84"/>
      <c r="H1471" s="85"/>
      <c r="I1471" s="21"/>
      <c r="J1471" s="39" t="str">
        <f t="shared" si="242"/>
        <v/>
      </c>
      <c r="K1471" s="21"/>
      <c r="O1471" s="25" t="str">
        <f t="shared" si="243"/>
        <v/>
      </c>
      <c r="P1471" s="25" t="str">
        <f t="shared" si="244"/>
        <v/>
      </c>
      <c r="Q1471" s="25" t="str">
        <f t="shared" si="245"/>
        <v/>
      </c>
      <c r="R1471" s="25" t="str">
        <f>IF(COUNTIF($Q$11:$Q1471, $Q1471)&gt;1, "", $Q1471)</f>
        <v/>
      </c>
      <c r="S1471" s="58" t="str">
        <f t="shared" si="246"/>
        <v/>
      </c>
      <c r="T1471" s="61" t="str">
        <f t="shared" si="247"/>
        <v/>
      </c>
      <c r="U1471" s="58" t="str">
        <f t="shared" si="248"/>
        <v/>
      </c>
      <c r="W1471" s="25" t="str">
        <f>IF(OR($P1471="", NOT($U1471="")), "", IF(COUNTIF($P$11:$P1471, $P1471)&gt;1, "", "X"))</f>
        <v/>
      </c>
      <c r="X1471" s="25" t="str">
        <f t="shared" si="249"/>
        <v/>
      </c>
      <c r="Z1471" s="25" t="str">
        <f t="shared" si="250"/>
        <v/>
      </c>
      <c r="AB1471" s="25" t="str">
        <f>IF($B1471="", "", IF(AND($B1471&gt;='Client Report'!$BA$3, $B1471&lt;='Client Report'!$BA$4), "X", ""))</f>
        <v/>
      </c>
      <c r="AC1471" s="25" t="str">
        <f>IF($O1471="", "", IF('Client Report'!$AG$3="", "X", IF(Expenses!$C1471='Client Report'!$AG$3, "X", "")))</f>
        <v/>
      </c>
      <c r="AD1471" s="66" t="str">
        <f t="shared" si="251"/>
        <v/>
      </c>
      <c r="AE1471" s="25" t="str">
        <f>IF($AD1471="", "", COUNTIF($AD$11:$AD$2510, "&lt;"&amp;$AD1471)+1+COUNTIF($AD$11:$AD1471, $AD1471)-1)</f>
        <v/>
      </c>
      <c r="AF1471" s="25" t="str">
        <f t="shared" si="252"/>
        <v/>
      </c>
    </row>
    <row r="1472" spans="1:32" x14ac:dyDescent="0.25">
      <c r="A1472" s="21"/>
      <c r="B1472" s="80"/>
      <c r="C1472" s="81"/>
      <c r="D1472" s="82"/>
      <c r="E1472" s="83"/>
      <c r="F1472" s="83"/>
      <c r="G1472" s="84"/>
      <c r="H1472" s="85"/>
      <c r="I1472" s="21"/>
      <c r="J1472" s="39" t="str">
        <f t="shared" si="242"/>
        <v/>
      </c>
      <c r="K1472" s="21"/>
      <c r="O1472" s="25" t="str">
        <f t="shared" si="243"/>
        <v/>
      </c>
      <c r="P1472" s="25" t="str">
        <f t="shared" si="244"/>
        <v/>
      </c>
      <c r="Q1472" s="25" t="str">
        <f t="shared" si="245"/>
        <v/>
      </c>
      <c r="R1472" s="25" t="str">
        <f>IF(COUNTIF($Q$11:$Q1472, $Q1472)&gt;1, "", $Q1472)</f>
        <v/>
      </c>
      <c r="S1472" s="58" t="str">
        <f t="shared" si="246"/>
        <v/>
      </c>
      <c r="T1472" s="61" t="str">
        <f t="shared" si="247"/>
        <v/>
      </c>
      <c r="U1472" s="58" t="str">
        <f t="shared" si="248"/>
        <v/>
      </c>
      <c r="W1472" s="25" t="str">
        <f>IF(OR($P1472="", NOT($U1472="")), "", IF(COUNTIF($P$11:$P1472, $P1472)&gt;1, "", "X"))</f>
        <v/>
      </c>
      <c r="X1472" s="25" t="str">
        <f t="shared" si="249"/>
        <v/>
      </c>
      <c r="Z1472" s="25" t="str">
        <f t="shared" si="250"/>
        <v/>
      </c>
      <c r="AB1472" s="25" t="str">
        <f>IF($B1472="", "", IF(AND($B1472&gt;='Client Report'!$BA$3, $B1472&lt;='Client Report'!$BA$4), "X", ""))</f>
        <v/>
      </c>
      <c r="AC1472" s="25" t="str">
        <f>IF($O1472="", "", IF('Client Report'!$AG$3="", "X", IF(Expenses!$C1472='Client Report'!$AG$3, "X", "")))</f>
        <v/>
      </c>
      <c r="AD1472" s="66" t="str">
        <f t="shared" si="251"/>
        <v/>
      </c>
      <c r="AE1472" s="25" t="str">
        <f>IF($AD1472="", "", COUNTIF($AD$11:$AD$2510, "&lt;"&amp;$AD1472)+1+COUNTIF($AD$11:$AD1472, $AD1472)-1)</f>
        <v/>
      </c>
      <c r="AF1472" s="25" t="str">
        <f t="shared" si="252"/>
        <v/>
      </c>
    </row>
    <row r="1473" spans="1:32" x14ac:dyDescent="0.25">
      <c r="A1473" s="21"/>
      <c r="B1473" s="80"/>
      <c r="C1473" s="81"/>
      <c r="D1473" s="82"/>
      <c r="E1473" s="83"/>
      <c r="F1473" s="83"/>
      <c r="G1473" s="84"/>
      <c r="H1473" s="85"/>
      <c r="I1473" s="21"/>
      <c r="J1473" s="39" t="str">
        <f t="shared" si="242"/>
        <v/>
      </c>
      <c r="K1473" s="21"/>
      <c r="O1473" s="25" t="str">
        <f t="shared" si="243"/>
        <v/>
      </c>
      <c r="P1473" s="25" t="str">
        <f t="shared" si="244"/>
        <v/>
      </c>
      <c r="Q1473" s="25" t="str">
        <f t="shared" si="245"/>
        <v/>
      </c>
      <c r="R1473" s="25" t="str">
        <f>IF(COUNTIF($Q$11:$Q1473, $Q1473)&gt;1, "", $Q1473)</f>
        <v/>
      </c>
      <c r="S1473" s="58" t="str">
        <f t="shared" si="246"/>
        <v/>
      </c>
      <c r="T1473" s="61" t="str">
        <f t="shared" si="247"/>
        <v/>
      </c>
      <c r="U1473" s="58" t="str">
        <f t="shared" si="248"/>
        <v/>
      </c>
      <c r="W1473" s="25" t="str">
        <f>IF(OR($P1473="", NOT($U1473="")), "", IF(COUNTIF($P$11:$P1473, $P1473)&gt;1, "", "X"))</f>
        <v/>
      </c>
      <c r="X1473" s="25" t="str">
        <f t="shared" si="249"/>
        <v/>
      </c>
      <c r="Z1473" s="25" t="str">
        <f t="shared" si="250"/>
        <v/>
      </c>
      <c r="AB1473" s="25" t="str">
        <f>IF($B1473="", "", IF(AND($B1473&gt;='Client Report'!$BA$3, $B1473&lt;='Client Report'!$BA$4), "X", ""))</f>
        <v/>
      </c>
      <c r="AC1473" s="25" t="str">
        <f>IF($O1473="", "", IF('Client Report'!$AG$3="", "X", IF(Expenses!$C1473='Client Report'!$AG$3, "X", "")))</f>
        <v/>
      </c>
      <c r="AD1473" s="66" t="str">
        <f t="shared" si="251"/>
        <v/>
      </c>
      <c r="AE1473" s="25" t="str">
        <f>IF($AD1473="", "", COUNTIF($AD$11:$AD$2510, "&lt;"&amp;$AD1473)+1+COUNTIF($AD$11:$AD1473, $AD1473)-1)</f>
        <v/>
      </c>
      <c r="AF1473" s="25" t="str">
        <f t="shared" si="252"/>
        <v/>
      </c>
    </row>
    <row r="1474" spans="1:32" x14ac:dyDescent="0.25">
      <c r="A1474" s="21"/>
      <c r="B1474" s="80"/>
      <c r="C1474" s="81"/>
      <c r="D1474" s="82"/>
      <c r="E1474" s="83"/>
      <c r="F1474" s="83"/>
      <c r="G1474" s="84"/>
      <c r="H1474" s="85"/>
      <c r="I1474" s="21"/>
      <c r="J1474" s="39" t="str">
        <f t="shared" si="242"/>
        <v/>
      </c>
      <c r="K1474" s="21"/>
      <c r="O1474" s="25" t="str">
        <f t="shared" si="243"/>
        <v/>
      </c>
      <c r="P1474" s="25" t="str">
        <f t="shared" si="244"/>
        <v/>
      </c>
      <c r="Q1474" s="25" t="str">
        <f t="shared" si="245"/>
        <v/>
      </c>
      <c r="R1474" s="25" t="str">
        <f>IF(COUNTIF($Q$11:$Q1474, $Q1474)&gt;1, "", $Q1474)</f>
        <v/>
      </c>
      <c r="S1474" s="58" t="str">
        <f t="shared" si="246"/>
        <v/>
      </c>
      <c r="T1474" s="61" t="str">
        <f t="shared" si="247"/>
        <v/>
      </c>
      <c r="U1474" s="58" t="str">
        <f t="shared" si="248"/>
        <v/>
      </c>
      <c r="W1474" s="25" t="str">
        <f>IF(OR($P1474="", NOT($U1474="")), "", IF(COUNTIF($P$11:$P1474, $P1474)&gt;1, "", "X"))</f>
        <v/>
      </c>
      <c r="X1474" s="25" t="str">
        <f t="shared" si="249"/>
        <v/>
      </c>
      <c r="Z1474" s="25" t="str">
        <f t="shared" si="250"/>
        <v/>
      </c>
      <c r="AB1474" s="25" t="str">
        <f>IF($B1474="", "", IF(AND($B1474&gt;='Client Report'!$BA$3, $B1474&lt;='Client Report'!$BA$4), "X", ""))</f>
        <v/>
      </c>
      <c r="AC1474" s="25" t="str">
        <f>IF($O1474="", "", IF('Client Report'!$AG$3="", "X", IF(Expenses!$C1474='Client Report'!$AG$3, "X", "")))</f>
        <v/>
      </c>
      <c r="AD1474" s="66" t="str">
        <f t="shared" si="251"/>
        <v/>
      </c>
      <c r="AE1474" s="25" t="str">
        <f>IF($AD1474="", "", COUNTIF($AD$11:$AD$2510, "&lt;"&amp;$AD1474)+1+COUNTIF($AD$11:$AD1474, $AD1474)-1)</f>
        <v/>
      </c>
      <c r="AF1474" s="25" t="str">
        <f t="shared" si="252"/>
        <v/>
      </c>
    </row>
    <row r="1475" spans="1:32" x14ac:dyDescent="0.25">
      <c r="A1475" s="21"/>
      <c r="B1475" s="80"/>
      <c r="C1475" s="81"/>
      <c r="D1475" s="82"/>
      <c r="E1475" s="83"/>
      <c r="F1475" s="83"/>
      <c r="G1475" s="84"/>
      <c r="H1475" s="85"/>
      <c r="I1475" s="21"/>
      <c r="J1475" s="39" t="str">
        <f t="shared" si="242"/>
        <v/>
      </c>
      <c r="K1475" s="21"/>
      <c r="O1475" s="25" t="str">
        <f t="shared" si="243"/>
        <v/>
      </c>
      <c r="P1475" s="25" t="str">
        <f t="shared" si="244"/>
        <v/>
      </c>
      <c r="Q1475" s="25" t="str">
        <f t="shared" si="245"/>
        <v/>
      </c>
      <c r="R1475" s="25" t="str">
        <f>IF(COUNTIF($Q$11:$Q1475, $Q1475)&gt;1, "", $Q1475)</f>
        <v/>
      </c>
      <c r="S1475" s="58" t="str">
        <f t="shared" si="246"/>
        <v/>
      </c>
      <c r="T1475" s="61" t="str">
        <f t="shared" si="247"/>
        <v/>
      </c>
      <c r="U1475" s="58" t="str">
        <f t="shared" si="248"/>
        <v/>
      </c>
      <c r="W1475" s="25" t="str">
        <f>IF(OR($P1475="", NOT($U1475="")), "", IF(COUNTIF($P$11:$P1475, $P1475)&gt;1, "", "X"))</f>
        <v/>
      </c>
      <c r="X1475" s="25" t="str">
        <f t="shared" si="249"/>
        <v/>
      </c>
      <c r="Z1475" s="25" t="str">
        <f t="shared" si="250"/>
        <v/>
      </c>
      <c r="AB1475" s="25" t="str">
        <f>IF($B1475="", "", IF(AND($B1475&gt;='Client Report'!$BA$3, $B1475&lt;='Client Report'!$BA$4), "X", ""))</f>
        <v/>
      </c>
      <c r="AC1475" s="25" t="str">
        <f>IF($O1475="", "", IF('Client Report'!$AG$3="", "X", IF(Expenses!$C1475='Client Report'!$AG$3, "X", "")))</f>
        <v/>
      </c>
      <c r="AD1475" s="66" t="str">
        <f t="shared" si="251"/>
        <v/>
      </c>
      <c r="AE1475" s="25" t="str">
        <f>IF($AD1475="", "", COUNTIF($AD$11:$AD$2510, "&lt;"&amp;$AD1475)+1+COUNTIF($AD$11:$AD1475, $AD1475)-1)</f>
        <v/>
      </c>
      <c r="AF1475" s="25" t="str">
        <f t="shared" si="252"/>
        <v/>
      </c>
    </row>
    <row r="1476" spans="1:32" x14ac:dyDescent="0.25">
      <c r="A1476" s="21"/>
      <c r="B1476" s="80"/>
      <c r="C1476" s="81"/>
      <c r="D1476" s="82"/>
      <c r="E1476" s="83"/>
      <c r="F1476" s="83"/>
      <c r="G1476" s="84"/>
      <c r="H1476" s="85"/>
      <c r="I1476" s="21"/>
      <c r="J1476" s="39" t="str">
        <f t="shared" si="242"/>
        <v/>
      </c>
      <c r="K1476" s="21"/>
      <c r="O1476" s="25" t="str">
        <f t="shared" si="243"/>
        <v/>
      </c>
      <c r="P1476" s="25" t="str">
        <f t="shared" si="244"/>
        <v/>
      </c>
      <c r="Q1476" s="25" t="str">
        <f t="shared" si="245"/>
        <v/>
      </c>
      <c r="R1476" s="25" t="str">
        <f>IF(COUNTIF($Q$11:$Q1476, $Q1476)&gt;1, "", $Q1476)</f>
        <v/>
      </c>
      <c r="S1476" s="58" t="str">
        <f t="shared" si="246"/>
        <v/>
      </c>
      <c r="T1476" s="61" t="str">
        <f t="shared" si="247"/>
        <v/>
      </c>
      <c r="U1476" s="58" t="str">
        <f t="shared" si="248"/>
        <v/>
      </c>
      <c r="W1476" s="25" t="str">
        <f>IF(OR($P1476="", NOT($U1476="")), "", IF(COUNTIF($P$11:$P1476, $P1476)&gt;1, "", "X"))</f>
        <v/>
      </c>
      <c r="X1476" s="25" t="str">
        <f t="shared" si="249"/>
        <v/>
      </c>
      <c r="Z1476" s="25" t="str">
        <f t="shared" si="250"/>
        <v/>
      </c>
      <c r="AB1476" s="25" t="str">
        <f>IF($B1476="", "", IF(AND($B1476&gt;='Client Report'!$BA$3, $B1476&lt;='Client Report'!$BA$4), "X", ""))</f>
        <v/>
      </c>
      <c r="AC1476" s="25" t="str">
        <f>IF($O1476="", "", IF('Client Report'!$AG$3="", "X", IF(Expenses!$C1476='Client Report'!$AG$3, "X", "")))</f>
        <v/>
      </c>
      <c r="AD1476" s="66" t="str">
        <f t="shared" si="251"/>
        <v/>
      </c>
      <c r="AE1476" s="25" t="str">
        <f>IF($AD1476="", "", COUNTIF($AD$11:$AD$2510, "&lt;"&amp;$AD1476)+1+COUNTIF($AD$11:$AD1476, $AD1476)-1)</f>
        <v/>
      </c>
      <c r="AF1476" s="25" t="str">
        <f t="shared" si="252"/>
        <v/>
      </c>
    </row>
    <row r="1477" spans="1:32" x14ac:dyDescent="0.25">
      <c r="A1477" s="21"/>
      <c r="B1477" s="80"/>
      <c r="C1477" s="81"/>
      <c r="D1477" s="82"/>
      <c r="E1477" s="83"/>
      <c r="F1477" s="83"/>
      <c r="G1477" s="84"/>
      <c r="H1477" s="85"/>
      <c r="I1477" s="21"/>
      <c r="J1477" s="39" t="str">
        <f t="shared" si="242"/>
        <v/>
      </c>
      <c r="K1477" s="21"/>
      <c r="O1477" s="25" t="str">
        <f t="shared" si="243"/>
        <v/>
      </c>
      <c r="P1477" s="25" t="str">
        <f t="shared" si="244"/>
        <v/>
      </c>
      <c r="Q1477" s="25" t="str">
        <f t="shared" si="245"/>
        <v/>
      </c>
      <c r="R1477" s="25" t="str">
        <f>IF(COUNTIF($Q$11:$Q1477, $Q1477)&gt;1, "", $Q1477)</f>
        <v/>
      </c>
      <c r="S1477" s="58" t="str">
        <f t="shared" si="246"/>
        <v/>
      </c>
      <c r="T1477" s="61" t="str">
        <f t="shared" si="247"/>
        <v/>
      </c>
      <c r="U1477" s="58" t="str">
        <f t="shared" si="248"/>
        <v/>
      </c>
      <c r="W1477" s="25" t="str">
        <f>IF(OR($P1477="", NOT($U1477="")), "", IF(COUNTIF($P$11:$P1477, $P1477)&gt;1, "", "X"))</f>
        <v/>
      </c>
      <c r="X1477" s="25" t="str">
        <f t="shared" si="249"/>
        <v/>
      </c>
      <c r="Z1477" s="25" t="str">
        <f t="shared" si="250"/>
        <v/>
      </c>
      <c r="AB1477" s="25" t="str">
        <f>IF($B1477="", "", IF(AND($B1477&gt;='Client Report'!$BA$3, $B1477&lt;='Client Report'!$BA$4), "X", ""))</f>
        <v/>
      </c>
      <c r="AC1477" s="25" t="str">
        <f>IF($O1477="", "", IF('Client Report'!$AG$3="", "X", IF(Expenses!$C1477='Client Report'!$AG$3, "X", "")))</f>
        <v/>
      </c>
      <c r="AD1477" s="66" t="str">
        <f t="shared" si="251"/>
        <v/>
      </c>
      <c r="AE1477" s="25" t="str">
        <f>IF($AD1477="", "", COUNTIF($AD$11:$AD$2510, "&lt;"&amp;$AD1477)+1+COUNTIF($AD$11:$AD1477, $AD1477)-1)</f>
        <v/>
      </c>
      <c r="AF1477" s="25" t="str">
        <f t="shared" si="252"/>
        <v/>
      </c>
    </row>
    <row r="1478" spans="1:32" x14ac:dyDescent="0.25">
      <c r="A1478" s="21"/>
      <c r="B1478" s="80"/>
      <c r="C1478" s="81"/>
      <c r="D1478" s="82"/>
      <c r="E1478" s="83"/>
      <c r="F1478" s="83"/>
      <c r="G1478" s="84"/>
      <c r="H1478" s="85"/>
      <c r="I1478" s="21"/>
      <c r="J1478" s="39" t="str">
        <f t="shared" si="242"/>
        <v/>
      </c>
      <c r="K1478" s="21"/>
      <c r="O1478" s="25" t="str">
        <f t="shared" si="243"/>
        <v/>
      </c>
      <c r="P1478" s="25" t="str">
        <f t="shared" si="244"/>
        <v/>
      </c>
      <c r="Q1478" s="25" t="str">
        <f t="shared" si="245"/>
        <v/>
      </c>
      <c r="R1478" s="25" t="str">
        <f>IF(COUNTIF($Q$11:$Q1478, $Q1478)&gt;1, "", $Q1478)</f>
        <v/>
      </c>
      <c r="S1478" s="58" t="str">
        <f t="shared" si="246"/>
        <v/>
      </c>
      <c r="T1478" s="61" t="str">
        <f t="shared" si="247"/>
        <v/>
      </c>
      <c r="U1478" s="58" t="str">
        <f t="shared" si="248"/>
        <v/>
      </c>
      <c r="W1478" s="25" t="str">
        <f>IF(OR($P1478="", NOT($U1478="")), "", IF(COUNTIF($P$11:$P1478, $P1478)&gt;1, "", "X"))</f>
        <v/>
      </c>
      <c r="X1478" s="25" t="str">
        <f t="shared" si="249"/>
        <v/>
      </c>
      <c r="Z1478" s="25" t="str">
        <f t="shared" si="250"/>
        <v/>
      </c>
      <c r="AB1478" s="25" t="str">
        <f>IF($B1478="", "", IF(AND($B1478&gt;='Client Report'!$BA$3, $B1478&lt;='Client Report'!$BA$4), "X", ""))</f>
        <v/>
      </c>
      <c r="AC1478" s="25" t="str">
        <f>IF($O1478="", "", IF('Client Report'!$AG$3="", "X", IF(Expenses!$C1478='Client Report'!$AG$3, "X", "")))</f>
        <v/>
      </c>
      <c r="AD1478" s="66" t="str">
        <f t="shared" si="251"/>
        <v/>
      </c>
      <c r="AE1478" s="25" t="str">
        <f>IF($AD1478="", "", COUNTIF($AD$11:$AD$2510, "&lt;"&amp;$AD1478)+1+COUNTIF($AD$11:$AD1478, $AD1478)-1)</f>
        <v/>
      </c>
      <c r="AF1478" s="25" t="str">
        <f t="shared" si="252"/>
        <v/>
      </c>
    </row>
    <row r="1479" spans="1:32" x14ac:dyDescent="0.25">
      <c r="A1479" s="21"/>
      <c r="B1479" s="80"/>
      <c r="C1479" s="81"/>
      <c r="D1479" s="82"/>
      <c r="E1479" s="83"/>
      <c r="F1479" s="83"/>
      <c r="G1479" s="84"/>
      <c r="H1479" s="85"/>
      <c r="I1479" s="21"/>
      <c r="J1479" s="39" t="str">
        <f t="shared" si="242"/>
        <v/>
      </c>
      <c r="K1479" s="21"/>
      <c r="O1479" s="25" t="str">
        <f t="shared" si="243"/>
        <v/>
      </c>
      <c r="P1479" s="25" t="str">
        <f t="shared" si="244"/>
        <v/>
      </c>
      <c r="Q1479" s="25" t="str">
        <f t="shared" si="245"/>
        <v/>
      </c>
      <c r="R1479" s="25" t="str">
        <f>IF(COUNTIF($Q$11:$Q1479, $Q1479)&gt;1, "", $Q1479)</f>
        <v/>
      </c>
      <c r="S1479" s="58" t="str">
        <f t="shared" si="246"/>
        <v/>
      </c>
      <c r="T1479" s="61" t="str">
        <f t="shared" si="247"/>
        <v/>
      </c>
      <c r="U1479" s="58" t="str">
        <f t="shared" si="248"/>
        <v/>
      </c>
      <c r="W1479" s="25" t="str">
        <f>IF(OR($P1479="", NOT($U1479="")), "", IF(COUNTIF($P$11:$P1479, $P1479)&gt;1, "", "X"))</f>
        <v/>
      </c>
      <c r="X1479" s="25" t="str">
        <f t="shared" si="249"/>
        <v/>
      </c>
      <c r="Z1479" s="25" t="str">
        <f t="shared" si="250"/>
        <v/>
      </c>
      <c r="AB1479" s="25" t="str">
        <f>IF($B1479="", "", IF(AND($B1479&gt;='Client Report'!$BA$3, $B1479&lt;='Client Report'!$BA$4), "X", ""))</f>
        <v/>
      </c>
      <c r="AC1479" s="25" t="str">
        <f>IF($O1479="", "", IF('Client Report'!$AG$3="", "X", IF(Expenses!$C1479='Client Report'!$AG$3, "X", "")))</f>
        <v/>
      </c>
      <c r="AD1479" s="66" t="str">
        <f t="shared" si="251"/>
        <v/>
      </c>
      <c r="AE1479" s="25" t="str">
        <f>IF($AD1479="", "", COUNTIF($AD$11:$AD$2510, "&lt;"&amp;$AD1479)+1+COUNTIF($AD$11:$AD1479, $AD1479)-1)</f>
        <v/>
      </c>
      <c r="AF1479" s="25" t="str">
        <f t="shared" si="252"/>
        <v/>
      </c>
    </row>
    <row r="1480" spans="1:32" x14ac:dyDescent="0.25">
      <c r="A1480" s="21"/>
      <c r="B1480" s="80"/>
      <c r="C1480" s="81"/>
      <c r="D1480" s="82"/>
      <c r="E1480" s="83"/>
      <c r="F1480" s="83"/>
      <c r="G1480" s="84"/>
      <c r="H1480" s="85"/>
      <c r="I1480" s="21"/>
      <c r="J1480" s="39" t="str">
        <f t="shared" si="242"/>
        <v/>
      </c>
      <c r="K1480" s="21"/>
      <c r="O1480" s="25" t="str">
        <f t="shared" si="243"/>
        <v/>
      </c>
      <c r="P1480" s="25" t="str">
        <f t="shared" si="244"/>
        <v/>
      </c>
      <c r="Q1480" s="25" t="str">
        <f t="shared" si="245"/>
        <v/>
      </c>
      <c r="R1480" s="25" t="str">
        <f>IF(COUNTIF($Q$11:$Q1480, $Q1480)&gt;1, "", $Q1480)</f>
        <v/>
      </c>
      <c r="S1480" s="58" t="str">
        <f t="shared" si="246"/>
        <v/>
      </c>
      <c r="T1480" s="61" t="str">
        <f t="shared" si="247"/>
        <v/>
      </c>
      <c r="U1480" s="58" t="str">
        <f t="shared" si="248"/>
        <v/>
      </c>
      <c r="W1480" s="25" t="str">
        <f>IF(OR($P1480="", NOT($U1480="")), "", IF(COUNTIF($P$11:$P1480, $P1480)&gt;1, "", "X"))</f>
        <v/>
      </c>
      <c r="X1480" s="25" t="str">
        <f t="shared" si="249"/>
        <v/>
      </c>
      <c r="Z1480" s="25" t="str">
        <f t="shared" si="250"/>
        <v/>
      </c>
      <c r="AB1480" s="25" t="str">
        <f>IF($B1480="", "", IF(AND($B1480&gt;='Client Report'!$BA$3, $B1480&lt;='Client Report'!$BA$4), "X", ""))</f>
        <v/>
      </c>
      <c r="AC1480" s="25" t="str">
        <f>IF($O1480="", "", IF('Client Report'!$AG$3="", "X", IF(Expenses!$C1480='Client Report'!$AG$3, "X", "")))</f>
        <v/>
      </c>
      <c r="AD1480" s="66" t="str">
        <f t="shared" si="251"/>
        <v/>
      </c>
      <c r="AE1480" s="25" t="str">
        <f>IF($AD1480="", "", COUNTIF($AD$11:$AD$2510, "&lt;"&amp;$AD1480)+1+COUNTIF($AD$11:$AD1480, $AD1480)-1)</f>
        <v/>
      </c>
      <c r="AF1480" s="25" t="str">
        <f t="shared" si="252"/>
        <v/>
      </c>
    </row>
    <row r="1481" spans="1:32" x14ac:dyDescent="0.25">
      <c r="A1481" s="21"/>
      <c r="B1481" s="80"/>
      <c r="C1481" s="81"/>
      <c r="D1481" s="82"/>
      <c r="E1481" s="83"/>
      <c r="F1481" s="83"/>
      <c r="G1481" s="84"/>
      <c r="H1481" s="85"/>
      <c r="I1481" s="21"/>
      <c r="J1481" s="39" t="str">
        <f t="shared" si="242"/>
        <v/>
      </c>
      <c r="K1481" s="21"/>
      <c r="O1481" s="25" t="str">
        <f t="shared" si="243"/>
        <v/>
      </c>
      <c r="P1481" s="25" t="str">
        <f t="shared" si="244"/>
        <v/>
      </c>
      <c r="Q1481" s="25" t="str">
        <f t="shared" si="245"/>
        <v/>
      </c>
      <c r="R1481" s="25" t="str">
        <f>IF(COUNTIF($Q$11:$Q1481, $Q1481)&gt;1, "", $Q1481)</f>
        <v/>
      </c>
      <c r="S1481" s="58" t="str">
        <f t="shared" si="246"/>
        <v/>
      </c>
      <c r="T1481" s="61" t="str">
        <f t="shared" si="247"/>
        <v/>
      </c>
      <c r="U1481" s="58" t="str">
        <f t="shared" si="248"/>
        <v/>
      </c>
      <c r="W1481" s="25" t="str">
        <f>IF(OR($P1481="", NOT($U1481="")), "", IF(COUNTIF($P$11:$P1481, $P1481)&gt;1, "", "X"))</f>
        <v/>
      </c>
      <c r="X1481" s="25" t="str">
        <f t="shared" si="249"/>
        <v/>
      </c>
      <c r="Z1481" s="25" t="str">
        <f t="shared" si="250"/>
        <v/>
      </c>
      <c r="AB1481" s="25" t="str">
        <f>IF($B1481="", "", IF(AND($B1481&gt;='Client Report'!$BA$3, $B1481&lt;='Client Report'!$BA$4), "X", ""))</f>
        <v/>
      </c>
      <c r="AC1481" s="25" t="str">
        <f>IF($O1481="", "", IF('Client Report'!$AG$3="", "X", IF(Expenses!$C1481='Client Report'!$AG$3, "X", "")))</f>
        <v/>
      </c>
      <c r="AD1481" s="66" t="str">
        <f t="shared" si="251"/>
        <v/>
      </c>
      <c r="AE1481" s="25" t="str">
        <f>IF($AD1481="", "", COUNTIF($AD$11:$AD$2510, "&lt;"&amp;$AD1481)+1+COUNTIF($AD$11:$AD1481, $AD1481)-1)</f>
        <v/>
      </c>
      <c r="AF1481" s="25" t="str">
        <f t="shared" si="252"/>
        <v/>
      </c>
    </row>
    <row r="1482" spans="1:32" x14ac:dyDescent="0.25">
      <c r="A1482" s="21"/>
      <c r="B1482" s="80"/>
      <c r="C1482" s="81"/>
      <c r="D1482" s="82"/>
      <c r="E1482" s="83"/>
      <c r="F1482" s="83"/>
      <c r="G1482" s="84"/>
      <c r="H1482" s="85"/>
      <c r="I1482" s="21"/>
      <c r="J1482" s="39" t="str">
        <f t="shared" si="242"/>
        <v/>
      </c>
      <c r="K1482" s="21"/>
      <c r="O1482" s="25" t="str">
        <f t="shared" si="243"/>
        <v/>
      </c>
      <c r="P1482" s="25" t="str">
        <f t="shared" si="244"/>
        <v/>
      </c>
      <c r="Q1482" s="25" t="str">
        <f t="shared" si="245"/>
        <v/>
      </c>
      <c r="R1482" s="25" t="str">
        <f>IF(COUNTIF($Q$11:$Q1482, $Q1482)&gt;1, "", $Q1482)</f>
        <v/>
      </c>
      <c r="S1482" s="58" t="str">
        <f t="shared" si="246"/>
        <v/>
      </c>
      <c r="T1482" s="61" t="str">
        <f t="shared" si="247"/>
        <v/>
      </c>
      <c r="U1482" s="58" t="str">
        <f t="shared" si="248"/>
        <v/>
      </c>
      <c r="W1482" s="25" t="str">
        <f>IF(OR($P1482="", NOT($U1482="")), "", IF(COUNTIF($P$11:$P1482, $P1482)&gt;1, "", "X"))</f>
        <v/>
      </c>
      <c r="X1482" s="25" t="str">
        <f t="shared" si="249"/>
        <v/>
      </c>
      <c r="Z1482" s="25" t="str">
        <f t="shared" si="250"/>
        <v/>
      </c>
      <c r="AB1482" s="25" t="str">
        <f>IF($B1482="", "", IF(AND($B1482&gt;='Client Report'!$BA$3, $B1482&lt;='Client Report'!$BA$4), "X", ""))</f>
        <v/>
      </c>
      <c r="AC1482" s="25" t="str">
        <f>IF($O1482="", "", IF('Client Report'!$AG$3="", "X", IF(Expenses!$C1482='Client Report'!$AG$3, "X", "")))</f>
        <v/>
      </c>
      <c r="AD1482" s="66" t="str">
        <f t="shared" si="251"/>
        <v/>
      </c>
      <c r="AE1482" s="25" t="str">
        <f>IF($AD1482="", "", COUNTIF($AD$11:$AD$2510, "&lt;"&amp;$AD1482)+1+COUNTIF($AD$11:$AD1482, $AD1482)-1)</f>
        <v/>
      </c>
      <c r="AF1482" s="25" t="str">
        <f t="shared" si="252"/>
        <v/>
      </c>
    </row>
    <row r="1483" spans="1:32" x14ac:dyDescent="0.25">
      <c r="A1483" s="21"/>
      <c r="B1483" s="80"/>
      <c r="C1483" s="81"/>
      <c r="D1483" s="82"/>
      <c r="E1483" s="83"/>
      <c r="F1483" s="83"/>
      <c r="G1483" s="84"/>
      <c r="H1483" s="85"/>
      <c r="I1483" s="21"/>
      <c r="J1483" s="39" t="str">
        <f t="shared" si="242"/>
        <v/>
      </c>
      <c r="K1483" s="21"/>
      <c r="O1483" s="25" t="str">
        <f t="shared" si="243"/>
        <v/>
      </c>
      <c r="P1483" s="25" t="str">
        <f t="shared" si="244"/>
        <v/>
      </c>
      <c r="Q1483" s="25" t="str">
        <f t="shared" si="245"/>
        <v/>
      </c>
      <c r="R1483" s="25" t="str">
        <f>IF(COUNTIF($Q$11:$Q1483, $Q1483)&gt;1, "", $Q1483)</f>
        <v/>
      </c>
      <c r="S1483" s="58" t="str">
        <f t="shared" si="246"/>
        <v/>
      </c>
      <c r="T1483" s="61" t="str">
        <f t="shared" si="247"/>
        <v/>
      </c>
      <c r="U1483" s="58" t="str">
        <f t="shared" si="248"/>
        <v/>
      </c>
      <c r="W1483" s="25" t="str">
        <f>IF(OR($P1483="", NOT($U1483="")), "", IF(COUNTIF($P$11:$P1483, $P1483)&gt;1, "", "X"))</f>
        <v/>
      </c>
      <c r="X1483" s="25" t="str">
        <f t="shared" si="249"/>
        <v/>
      </c>
      <c r="Z1483" s="25" t="str">
        <f t="shared" si="250"/>
        <v/>
      </c>
      <c r="AB1483" s="25" t="str">
        <f>IF($B1483="", "", IF(AND($B1483&gt;='Client Report'!$BA$3, $B1483&lt;='Client Report'!$BA$4), "X", ""))</f>
        <v/>
      </c>
      <c r="AC1483" s="25" t="str">
        <f>IF($O1483="", "", IF('Client Report'!$AG$3="", "X", IF(Expenses!$C1483='Client Report'!$AG$3, "X", "")))</f>
        <v/>
      </c>
      <c r="AD1483" s="66" t="str">
        <f t="shared" si="251"/>
        <v/>
      </c>
      <c r="AE1483" s="25" t="str">
        <f>IF($AD1483="", "", COUNTIF($AD$11:$AD$2510, "&lt;"&amp;$AD1483)+1+COUNTIF($AD$11:$AD1483, $AD1483)-1)</f>
        <v/>
      </c>
      <c r="AF1483" s="25" t="str">
        <f t="shared" si="252"/>
        <v/>
      </c>
    </row>
    <row r="1484" spans="1:32" x14ac:dyDescent="0.25">
      <c r="A1484" s="21"/>
      <c r="B1484" s="80"/>
      <c r="C1484" s="81"/>
      <c r="D1484" s="82"/>
      <c r="E1484" s="83"/>
      <c r="F1484" s="83"/>
      <c r="G1484" s="84"/>
      <c r="H1484" s="85"/>
      <c r="I1484" s="21"/>
      <c r="J1484" s="39" t="str">
        <f t="shared" ref="J1484:J1547" si="253">IFERROR(IF($G1484="", "", IF($F1484="", $G1484, ROUND($G1484*$U1484, 2))), "")</f>
        <v/>
      </c>
      <c r="K1484" s="21"/>
      <c r="O1484" s="25" t="str">
        <f t="shared" ref="O1484:O1547" si="254">IF(COUNTIF($B1484:$H1484, "")&lt;7, "X", "")</f>
        <v/>
      </c>
      <c r="P1484" s="25" t="str">
        <f t="shared" ref="P1484:P1547" si="255">IF(AND(NOT($B1484=""), NOT($F1484="")), _xlfn.CONCAT($B1484, " - ", $F1484), "")</f>
        <v/>
      </c>
      <c r="Q1484" s="25" t="str">
        <f t="shared" ref="Q1484:Q1547" si="256">IF(AND(NOT($B1484=""), NOT($F1484=""), NOT($H1484="")), _xlfn.CONCAT($B1484, " - ", $F1484), "")</f>
        <v/>
      </c>
      <c r="R1484" s="25" t="str">
        <f>IF(COUNTIF($Q$11:$Q1484, $Q1484)&gt;1, "", $Q1484)</f>
        <v/>
      </c>
      <c r="S1484" s="58" t="str">
        <f t="shared" ref="S1484:S1547" si="257">IF($R1484="", "", $H1484)</f>
        <v/>
      </c>
      <c r="T1484" s="61" t="str">
        <f t="shared" ref="T1484:T1547" si="258">IF(P1484="", "", IFERROR(INDEX($S$11:$S$2510, MATCH($P1484, $R$11:$R$2510, 0)), ""))</f>
        <v/>
      </c>
      <c r="U1484" s="58" t="str">
        <f t="shared" ref="U1484:U1547" si="259">IF($P1484="", "", IF($H1484="", $T1484, $H1484))</f>
        <v/>
      </c>
      <c r="W1484" s="25" t="str">
        <f>IF(OR($P1484="", NOT($U1484="")), "", IF(COUNTIF($P$11:$P1484, $P1484)&gt;1, "", "X"))</f>
        <v/>
      </c>
      <c r="X1484" s="25" t="str">
        <f t="shared" ref="X1484:X1547" si="260">IF(T1484=U1484, "", "X")</f>
        <v/>
      </c>
      <c r="Z1484" s="25" t="str">
        <f t="shared" ref="Z1484:Z1547" si="261">IF(OR($B1484="", $C1484=""), "", _xlfn.CONCAT($C1484, " - ", TEXT($B1484, "mmm yyyy")))</f>
        <v/>
      </c>
      <c r="AB1484" s="25" t="str">
        <f>IF($B1484="", "", IF(AND($B1484&gt;='Client Report'!$BA$3, $B1484&lt;='Client Report'!$BA$4), "X", ""))</f>
        <v/>
      </c>
      <c r="AC1484" s="25" t="str">
        <f>IF($O1484="", "", IF('Client Report'!$AG$3="", "X", IF(Expenses!$C1484='Client Report'!$AG$3, "X", "")))</f>
        <v/>
      </c>
      <c r="AD1484" s="66" t="str">
        <f t="shared" ref="AD1484:AD1547" si="262">IF(OR($AB1484="", $AC1484=""), "", $B1484)</f>
        <v/>
      </c>
      <c r="AE1484" s="25" t="str">
        <f>IF($AD1484="", "", COUNTIF($AD$11:$AD$2510, "&lt;"&amp;$AD1484)+1+COUNTIF($AD$11:$AD1484, $AD1484)-1)</f>
        <v/>
      </c>
      <c r="AF1484" s="25" t="str">
        <f t="shared" ref="AF1484:AF1547" si="263">IF($AE1484="", "", "X")</f>
        <v/>
      </c>
    </row>
    <row r="1485" spans="1:32" x14ac:dyDescent="0.25">
      <c r="A1485" s="21"/>
      <c r="B1485" s="80"/>
      <c r="C1485" s="81"/>
      <c r="D1485" s="82"/>
      <c r="E1485" s="83"/>
      <c r="F1485" s="83"/>
      <c r="G1485" s="84"/>
      <c r="H1485" s="85"/>
      <c r="I1485" s="21"/>
      <c r="J1485" s="39" t="str">
        <f t="shared" si="253"/>
        <v/>
      </c>
      <c r="K1485" s="21"/>
      <c r="O1485" s="25" t="str">
        <f t="shared" si="254"/>
        <v/>
      </c>
      <c r="P1485" s="25" t="str">
        <f t="shared" si="255"/>
        <v/>
      </c>
      <c r="Q1485" s="25" t="str">
        <f t="shared" si="256"/>
        <v/>
      </c>
      <c r="R1485" s="25" t="str">
        <f>IF(COUNTIF($Q$11:$Q1485, $Q1485)&gt;1, "", $Q1485)</f>
        <v/>
      </c>
      <c r="S1485" s="58" t="str">
        <f t="shared" si="257"/>
        <v/>
      </c>
      <c r="T1485" s="61" t="str">
        <f t="shared" si="258"/>
        <v/>
      </c>
      <c r="U1485" s="58" t="str">
        <f t="shared" si="259"/>
        <v/>
      </c>
      <c r="W1485" s="25" t="str">
        <f>IF(OR($P1485="", NOT($U1485="")), "", IF(COUNTIF($P$11:$P1485, $P1485)&gt;1, "", "X"))</f>
        <v/>
      </c>
      <c r="X1485" s="25" t="str">
        <f t="shared" si="260"/>
        <v/>
      </c>
      <c r="Z1485" s="25" t="str">
        <f t="shared" si="261"/>
        <v/>
      </c>
      <c r="AB1485" s="25" t="str">
        <f>IF($B1485="", "", IF(AND($B1485&gt;='Client Report'!$BA$3, $B1485&lt;='Client Report'!$BA$4), "X", ""))</f>
        <v/>
      </c>
      <c r="AC1485" s="25" t="str">
        <f>IF($O1485="", "", IF('Client Report'!$AG$3="", "X", IF(Expenses!$C1485='Client Report'!$AG$3, "X", "")))</f>
        <v/>
      </c>
      <c r="AD1485" s="66" t="str">
        <f t="shared" si="262"/>
        <v/>
      </c>
      <c r="AE1485" s="25" t="str">
        <f>IF($AD1485="", "", COUNTIF($AD$11:$AD$2510, "&lt;"&amp;$AD1485)+1+COUNTIF($AD$11:$AD1485, $AD1485)-1)</f>
        <v/>
      </c>
      <c r="AF1485" s="25" t="str">
        <f t="shared" si="263"/>
        <v/>
      </c>
    </row>
    <row r="1486" spans="1:32" x14ac:dyDescent="0.25">
      <c r="A1486" s="21"/>
      <c r="B1486" s="80"/>
      <c r="C1486" s="81"/>
      <c r="D1486" s="82"/>
      <c r="E1486" s="83"/>
      <c r="F1486" s="83"/>
      <c r="G1486" s="84"/>
      <c r="H1486" s="85"/>
      <c r="I1486" s="21"/>
      <c r="J1486" s="39" t="str">
        <f t="shared" si="253"/>
        <v/>
      </c>
      <c r="K1486" s="21"/>
      <c r="O1486" s="25" t="str">
        <f t="shared" si="254"/>
        <v/>
      </c>
      <c r="P1486" s="25" t="str">
        <f t="shared" si="255"/>
        <v/>
      </c>
      <c r="Q1486" s="25" t="str">
        <f t="shared" si="256"/>
        <v/>
      </c>
      <c r="R1486" s="25" t="str">
        <f>IF(COUNTIF($Q$11:$Q1486, $Q1486)&gt;1, "", $Q1486)</f>
        <v/>
      </c>
      <c r="S1486" s="58" t="str">
        <f t="shared" si="257"/>
        <v/>
      </c>
      <c r="T1486" s="61" t="str">
        <f t="shared" si="258"/>
        <v/>
      </c>
      <c r="U1486" s="58" t="str">
        <f t="shared" si="259"/>
        <v/>
      </c>
      <c r="W1486" s="25" t="str">
        <f>IF(OR($P1486="", NOT($U1486="")), "", IF(COUNTIF($P$11:$P1486, $P1486)&gt;1, "", "X"))</f>
        <v/>
      </c>
      <c r="X1486" s="25" t="str">
        <f t="shared" si="260"/>
        <v/>
      </c>
      <c r="Z1486" s="25" t="str">
        <f t="shared" si="261"/>
        <v/>
      </c>
      <c r="AB1486" s="25" t="str">
        <f>IF($B1486="", "", IF(AND($B1486&gt;='Client Report'!$BA$3, $B1486&lt;='Client Report'!$BA$4), "X", ""))</f>
        <v/>
      </c>
      <c r="AC1486" s="25" t="str">
        <f>IF($O1486="", "", IF('Client Report'!$AG$3="", "X", IF(Expenses!$C1486='Client Report'!$AG$3, "X", "")))</f>
        <v/>
      </c>
      <c r="AD1486" s="66" t="str">
        <f t="shared" si="262"/>
        <v/>
      </c>
      <c r="AE1486" s="25" t="str">
        <f>IF($AD1486="", "", COUNTIF($AD$11:$AD$2510, "&lt;"&amp;$AD1486)+1+COUNTIF($AD$11:$AD1486, $AD1486)-1)</f>
        <v/>
      </c>
      <c r="AF1486" s="25" t="str">
        <f t="shared" si="263"/>
        <v/>
      </c>
    </row>
    <row r="1487" spans="1:32" x14ac:dyDescent="0.25">
      <c r="A1487" s="21"/>
      <c r="B1487" s="80"/>
      <c r="C1487" s="81"/>
      <c r="D1487" s="82"/>
      <c r="E1487" s="83"/>
      <c r="F1487" s="83"/>
      <c r="G1487" s="84"/>
      <c r="H1487" s="85"/>
      <c r="I1487" s="21"/>
      <c r="J1487" s="39" t="str">
        <f t="shared" si="253"/>
        <v/>
      </c>
      <c r="K1487" s="21"/>
      <c r="O1487" s="25" t="str">
        <f t="shared" si="254"/>
        <v/>
      </c>
      <c r="P1487" s="25" t="str">
        <f t="shared" si="255"/>
        <v/>
      </c>
      <c r="Q1487" s="25" t="str">
        <f t="shared" si="256"/>
        <v/>
      </c>
      <c r="R1487" s="25" t="str">
        <f>IF(COUNTIF($Q$11:$Q1487, $Q1487)&gt;1, "", $Q1487)</f>
        <v/>
      </c>
      <c r="S1487" s="58" t="str">
        <f t="shared" si="257"/>
        <v/>
      </c>
      <c r="T1487" s="61" t="str">
        <f t="shared" si="258"/>
        <v/>
      </c>
      <c r="U1487" s="58" t="str">
        <f t="shared" si="259"/>
        <v/>
      </c>
      <c r="W1487" s="25" t="str">
        <f>IF(OR($P1487="", NOT($U1487="")), "", IF(COUNTIF($P$11:$P1487, $P1487)&gt;1, "", "X"))</f>
        <v/>
      </c>
      <c r="X1487" s="25" t="str">
        <f t="shared" si="260"/>
        <v/>
      </c>
      <c r="Z1487" s="25" t="str">
        <f t="shared" si="261"/>
        <v/>
      </c>
      <c r="AB1487" s="25" t="str">
        <f>IF($B1487="", "", IF(AND($B1487&gt;='Client Report'!$BA$3, $B1487&lt;='Client Report'!$BA$4), "X", ""))</f>
        <v/>
      </c>
      <c r="AC1487" s="25" t="str">
        <f>IF($O1487="", "", IF('Client Report'!$AG$3="", "X", IF(Expenses!$C1487='Client Report'!$AG$3, "X", "")))</f>
        <v/>
      </c>
      <c r="AD1487" s="66" t="str">
        <f t="shared" si="262"/>
        <v/>
      </c>
      <c r="AE1487" s="25" t="str">
        <f>IF($AD1487="", "", COUNTIF($AD$11:$AD$2510, "&lt;"&amp;$AD1487)+1+COUNTIF($AD$11:$AD1487, $AD1487)-1)</f>
        <v/>
      </c>
      <c r="AF1487" s="25" t="str">
        <f t="shared" si="263"/>
        <v/>
      </c>
    </row>
    <row r="1488" spans="1:32" x14ac:dyDescent="0.25">
      <c r="A1488" s="21"/>
      <c r="B1488" s="80"/>
      <c r="C1488" s="81"/>
      <c r="D1488" s="82"/>
      <c r="E1488" s="83"/>
      <c r="F1488" s="83"/>
      <c r="G1488" s="84"/>
      <c r="H1488" s="85"/>
      <c r="I1488" s="21"/>
      <c r="J1488" s="39" t="str">
        <f t="shared" si="253"/>
        <v/>
      </c>
      <c r="K1488" s="21"/>
      <c r="O1488" s="25" t="str">
        <f t="shared" si="254"/>
        <v/>
      </c>
      <c r="P1488" s="25" t="str">
        <f t="shared" si="255"/>
        <v/>
      </c>
      <c r="Q1488" s="25" t="str">
        <f t="shared" si="256"/>
        <v/>
      </c>
      <c r="R1488" s="25" t="str">
        <f>IF(COUNTIF($Q$11:$Q1488, $Q1488)&gt;1, "", $Q1488)</f>
        <v/>
      </c>
      <c r="S1488" s="58" t="str">
        <f t="shared" si="257"/>
        <v/>
      </c>
      <c r="T1488" s="61" t="str">
        <f t="shared" si="258"/>
        <v/>
      </c>
      <c r="U1488" s="58" t="str">
        <f t="shared" si="259"/>
        <v/>
      </c>
      <c r="W1488" s="25" t="str">
        <f>IF(OR($P1488="", NOT($U1488="")), "", IF(COUNTIF($P$11:$P1488, $P1488)&gt;1, "", "X"))</f>
        <v/>
      </c>
      <c r="X1488" s="25" t="str">
        <f t="shared" si="260"/>
        <v/>
      </c>
      <c r="Z1488" s="25" t="str">
        <f t="shared" si="261"/>
        <v/>
      </c>
      <c r="AB1488" s="25" t="str">
        <f>IF($B1488="", "", IF(AND($B1488&gt;='Client Report'!$BA$3, $B1488&lt;='Client Report'!$BA$4), "X", ""))</f>
        <v/>
      </c>
      <c r="AC1488" s="25" t="str">
        <f>IF($O1488="", "", IF('Client Report'!$AG$3="", "X", IF(Expenses!$C1488='Client Report'!$AG$3, "X", "")))</f>
        <v/>
      </c>
      <c r="AD1488" s="66" t="str">
        <f t="shared" si="262"/>
        <v/>
      </c>
      <c r="AE1488" s="25" t="str">
        <f>IF($AD1488="", "", COUNTIF($AD$11:$AD$2510, "&lt;"&amp;$AD1488)+1+COUNTIF($AD$11:$AD1488, $AD1488)-1)</f>
        <v/>
      </c>
      <c r="AF1488" s="25" t="str">
        <f t="shared" si="263"/>
        <v/>
      </c>
    </row>
    <row r="1489" spans="1:32" x14ac:dyDescent="0.25">
      <c r="A1489" s="21"/>
      <c r="B1489" s="80"/>
      <c r="C1489" s="81"/>
      <c r="D1489" s="82"/>
      <c r="E1489" s="83"/>
      <c r="F1489" s="83"/>
      <c r="G1489" s="84"/>
      <c r="H1489" s="85"/>
      <c r="I1489" s="21"/>
      <c r="J1489" s="39" t="str">
        <f t="shared" si="253"/>
        <v/>
      </c>
      <c r="K1489" s="21"/>
      <c r="O1489" s="25" t="str">
        <f t="shared" si="254"/>
        <v/>
      </c>
      <c r="P1489" s="25" t="str">
        <f t="shared" si="255"/>
        <v/>
      </c>
      <c r="Q1489" s="25" t="str">
        <f t="shared" si="256"/>
        <v/>
      </c>
      <c r="R1489" s="25" t="str">
        <f>IF(COUNTIF($Q$11:$Q1489, $Q1489)&gt;1, "", $Q1489)</f>
        <v/>
      </c>
      <c r="S1489" s="58" t="str">
        <f t="shared" si="257"/>
        <v/>
      </c>
      <c r="T1489" s="61" t="str">
        <f t="shared" si="258"/>
        <v/>
      </c>
      <c r="U1489" s="58" t="str">
        <f t="shared" si="259"/>
        <v/>
      </c>
      <c r="W1489" s="25" t="str">
        <f>IF(OR($P1489="", NOT($U1489="")), "", IF(COUNTIF($P$11:$P1489, $P1489)&gt;1, "", "X"))</f>
        <v/>
      </c>
      <c r="X1489" s="25" t="str">
        <f t="shared" si="260"/>
        <v/>
      </c>
      <c r="Z1489" s="25" t="str">
        <f t="shared" si="261"/>
        <v/>
      </c>
      <c r="AB1489" s="25" t="str">
        <f>IF($B1489="", "", IF(AND($B1489&gt;='Client Report'!$BA$3, $B1489&lt;='Client Report'!$BA$4), "X", ""))</f>
        <v/>
      </c>
      <c r="AC1489" s="25" t="str">
        <f>IF($O1489="", "", IF('Client Report'!$AG$3="", "X", IF(Expenses!$C1489='Client Report'!$AG$3, "X", "")))</f>
        <v/>
      </c>
      <c r="AD1489" s="66" t="str">
        <f t="shared" si="262"/>
        <v/>
      </c>
      <c r="AE1489" s="25" t="str">
        <f>IF($AD1489="", "", COUNTIF($AD$11:$AD$2510, "&lt;"&amp;$AD1489)+1+COUNTIF($AD$11:$AD1489, $AD1489)-1)</f>
        <v/>
      </c>
      <c r="AF1489" s="25" t="str">
        <f t="shared" si="263"/>
        <v/>
      </c>
    </row>
    <row r="1490" spans="1:32" x14ac:dyDescent="0.25">
      <c r="A1490" s="21"/>
      <c r="B1490" s="80"/>
      <c r="C1490" s="81"/>
      <c r="D1490" s="82"/>
      <c r="E1490" s="83"/>
      <c r="F1490" s="83"/>
      <c r="G1490" s="84"/>
      <c r="H1490" s="85"/>
      <c r="I1490" s="21"/>
      <c r="J1490" s="39" t="str">
        <f t="shared" si="253"/>
        <v/>
      </c>
      <c r="K1490" s="21"/>
      <c r="O1490" s="25" t="str">
        <f t="shared" si="254"/>
        <v/>
      </c>
      <c r="P1490" s="25" t="str">
        <f t="shared" si="255"/>
        <v/>
      </c>
      <c r="Q1490" s="25" t="str">
        <f t="shared" si="256"/>
        <v/>
      </c>
      <c r="R1490" s="25" t="str">
        <f>IF(COUNTIF($Q$11:$Q1490, $Q1490)&gt;1, "", $Q1490)</f>
        <v/>
      </c>
      <c r="S1490" s="58" t="str">
        <f t="shared" si="257"/>
        <v/>
      </c>
      <c r="T1490" s="61" t="str">
        <f t="shared" si="258"/>
        <v/>
      </c>
      <c r="U1490" s="58" t="str">
        <f t="shared" si="259"/>
        <v/>
      </c>
      <c r="W1490" s="25" t="str">
        <f>IF(OR($P1490="", NOT($U1490="")), "", IF(COUNTIF($P$11:$P1490, $P1490)&gt;1, "", "X"))</f>
        <v/>
      </c>
      <c r="X1490" s="25" t="str">
        <f t="shared" si="260"/>
        <v/>
      </c>
      <c r="Z1490" s="25" t="str">
        <f t="shared" si="261"/>
        <v/>
      </c>
      <c r="AB1490" s="25" t="str">
        <f>IF($B1490="", "", IF(AND($B1490&gt;='Client Report'!$BA$3, $B1490&lt;='Client Report'!$BA$4), "X", ""))</f>
        <v/>
      </c>
      <c r="AC1490" s="25" t="str">
        <f>IF($O1490="", "", IF('Client Report'!$AG$3="", "X", IF(Expenses!$C1490='Client Report'!$AG$3, "X", "")))</f>
        <v/>
      </c>
      <c r="AD1490" s="66" t="str">
        <f t="shared" si="262"/>
        <v/>
      </c>
      <c r="AE1490" s="25" t="str">
        <f>IF($AD1490="", "", COUNTIF($AD$11:$AD$2510, "&lt;"&amp;$AD1490)+1+COUNTIF($AD$11:$AD1490, $AD1490)-1)</f>
        <v/>
      </c>
      <c r="AF1490" s="25" t="str">
        <f t="shared" si="263"/>
        <v/>
      </c>
    </row>
    <row r="1491" spans="1:32" x14ac:dyDescent="0.25">
      <c r="A1491" s="21"/>
      <c r="B1491" s="80"/>
      <c r="C1491" s="81"/>
      <c r="D1491" s="82"/>
      <c r="E1491" s="83"/>
      <c r="F1491" s="83"/>
      <c r="G1491" s="84"/>
      <c r="H1491" s="85"/>
      <c r="I1491" s="21"/>
      <c r="J1491" s="39" t="str">
        <f t="shared" si="253"/>
        <v/>
      </c>
      <c r="K1491" s="21"/>
      <c r="O1491" s="25" t="str">
        <f t="shared" si="254"/>
        <v/>
      </c>
      <c r="P1491" s="25" t="str">
        <f t="shared" si="255"/>
        <v/>
      </c>
      <c r="Q1491" s="25" t="str">
        <f t="shared" si="256"/>
        <v/>
      </c>
      <c r="R1491" s="25" t="str">
        <f>IF(COUNTIF($Q$11:$Q1491, $Q1491)&gt;1, "", $Q1491)</f>
        <v/>
      </c>
      <c r="S1491" s="58" t="str">
        <f t="shared" si="257"/>
        <v/>
      </c>
      <c r="T1491" s="61" t="str">
        <f t="shared" si="258"/>
        <v/>
      </c>
      <c r="U1491" s="58" t="str">
        <f t="shared" si="259"/>
        <v/>
      </c>
      <c r="W1491" s="25" t="str">
        <f>IF(OR($P1491="", NOT($U1491="")), "", IF(COUNTIF($P$11:$P1491, $P1491)&gt;1, "", "X"))</f>
        <v/>
      </c>
      <c r="X1491" s="25" t="str">
        <f t="shared" si="260"/>
        <v/>
      </c>
      <c r="Z1491" s="25" t="str">
        <f t="shared" si="261"/>
        <v/>
      </c>
      <c r="AB1491" s="25" t="str">
        <f>IF($B1491="", "", IF(AND($B1491&gt;='Client Report'!$BA$3, $B1491&lt;='Client Report'!$BA$4), "X", ""))</f>
        <v/>
      </c>
      <c r="AC1491" s="25" t="str">
        <f>IF($O1491="", "", IF('Client Report'!$AG$3="", "X", IF(Expenses!$C1491='Client Report'!$AG$3, "X", "")))</f>
        <v/>
      </c>
      <c r="AD1491" s="66" t="str">
        <f t="shared" si="262"/>
        <v/>
      </c>
      <c r="AE1491" s="25" t="str">
        <f>IF($AD1491="", "", COUNTIF($AD$11:$AD$2510, "&lt;"&amp;$AD1491)+1+COUNTIF($AD$11:$AD1491, $AD1491)-1)</f>
        <v/>
      </c>
      <c r="AF1491" s="25" t="str">
        <f t="shared" si="263"/>
        <v/>
      </c>
    </row>
    <row r="1492" spans="1:32" x14ac:dyDescent="0.25">
      <c r="A1492" s="21"/>
      <c r="B1492" s="80"/>
      <c r="C1492" s="81"/>
      <c r="D1492" s="82"/>
      <c r="E1492" s="83"/>
      <c r="F1492" s="83"/>
      <c r="G1492" s="84"/>
      <c r="H1492" s="85"/>
      <c r="I1492" s="21"/>
      <c r="J1492" s="39" t="str">
        <f t="shared" si="253"/>
        <v/>
      </c>
      <c r="K1492" s="21"/>
      <c r="O1492" s="25" t="str">
        <f t="shared" si="254"/>
        <v/>
      </c>
      <c r="P1492" s="25" t="str">
        <f t="shared" si="255"/>
        <v/>
      </c>
      <c r="Q1492" s="25" t="str">
        <f t="shared" si="256"/>
        <v/>
      </c>
      <c r="R1492" s="25" t="str">
        <f>IF(COUNTIF($Q$11:$Q1492, $Q1492)&gt;1, "", $Q1492)</f>
        <v/>
      </c>
      <c r="S1492" s="58" t="str">
        <f t="shared" si="257"/>
        <v/>
      </c>
      <c r="T1492" s="61" t="str">
        <f t="shared" si="258"/>
        <v/>
      </c>
      <c r="U1492" s="58" t="str">
        <f t="shared" si="259"/>
        <v/>
      </c>
      <c r="W1492" s="25" t="str">
        <f>IF(OR($P1492="", NOT($U1492="")), "", IF(COUNTIF($P$11:$P1492, $P1492)&gt;1, "", "X"))</f>
        <v/>
      </c>
      <c r="X1492" s="25" t="str">
        <f t="shared" si="260"/>
        <v/>
      </c>
      <c r="Z1492" s="25" t="str">
        <f t="shared" si="261"/>
        <v/>
      </c>
      <c r="AB1492" s="25" t="str">
        <f>IF($B1492="", "", IF(AND($B1492&gt;='Client Report'!$BA$3, $B1492&lt;='Client Report'!$BA$4), "X", ""))</f>
        <v/>
      </c>
      <c r="AC1492" s="25" t="str">
        <f>IF($O1492="", "", IF('Client Report'!$AG$3="", "X", IF(Expenses!$C1492='Client Report'!$AG$3, "X", "")))</f>
        <v/>
      </c>
      <c r="AD1492" s="66" t="str">
        <f t="shared" si="262"/>
        <v/>
      </c>
      <c r="AE1492" s="25" t="str">
        <f>IF($AD1492="", "", COUNTIF($AD$11:$AD$2510, "&lt;"&amp;$AD1492)+1+COUNTIF($AD$11:$AD1492, $AD1492)-1)</f>
        <v/>
      </c>
      <c r="AF1492" s="25" t="str">
        <f t="shared" si="263"/>
        <v/>
      </c>
    </row>
    <row r="1493" spans="1:32" x14ac:dyDescent="0.25">
      <c r="A1493" s="21"/>
      <c r="B1493" s="80"/>
      <c r="C1493" s="81"/>
      <c r="D1493" s="82"/>
      <c r="E1493" s="83"/>
      <c r="F1493" s="83"/>
      <c r="G1493" s="84"/>
      <c r="H1493" s="85"/>
      <c r="I1493" s="21"/>
      <c r="J1493" s="39" t="str">
        <f t="shared" si="253"/>
        <v/>
      </c>
      <c r="K1493" s="21"/>
      <c r="O1493" s="25" t="str">
        <f t="shared" si="254"/>
        <v/>
      </c>
      <c r="P1493" s="25" t="str">
        <f t="shared" si="255"/>
        <v/>
      </c>
      <c r="Q1493" s="25" t="str">
        <f t="shared" si="256"/>
        <v/>
      </c>
      <c r="R1493" s="25" t="str">
        <f>IF(COUNTIF($Q$11:$Q1493, $Q1493)&gt;1, "", $Q1493)</f>
        <v/>
      </c>
      <c r="S1493" s="58" t="str">
        <f t="shared" si="257"/>
        <v/>
      </c>
      <c r="T1493" s="61" t="str">
        <f t="shared" si="258"/>
        <v/>
      </c>
      <c r="U1493" s="58" t="str">
        <f t="shared" si="259"/>
        <v/>
      </c>
      <c r="W1493" s="25" t="str">
        <f>IF(OR($P1493="", NOT($U1493="")), "", IF(COUNTIF($P$11:$P1493, $P1493)&gt;1, "", "X"))</f>
        <v/>
      </c>
      <c r="X1493" s="25" t="str">
        <f t="shared" si="260"/>
        <v/>
      </c>
      <c r="Z1493" s="25" t="str">
        <f t="shared" si="261"/>
        <v/>
      </c>
      <c r="AB1493" s="25" t="str">
        <f>IF($B1493="", "", IF(AND($B1493&gt;='Client Report'!$BA$3, $B1493&lt;='Client Report'!$BA$4), "X", ""))</f>
        <v/>
      </c>
      <c r="AC1493" s="25" t="str">
        <f>IF($O1493="", "", IF('Client Report'!$AG$3="", "X", IF(Expenses!$C1493='Client Report'!$AG$3, "X", "")))</f>
        <v/>
      </c>
      <c r="AD1493" s="66" t="str">
        <f t="shared" si="262"/>
        <v/>
      </c>
      <c r="AE1493" s="25" t="str">
        <f>IF($AD1493="", "", COUNTIF($AD$11:$AD$2510, "&lt;"&amp;$AD1493)+1+COUNTIF($AD$11:$AD1493, $AD1493)-1)</f>
        <v/>
      </c>
      <c r="AF1493" s="25" t="str">
        <f t="shared" si="263"/>
        <v/>
      </c>
    </row>
    <row r="1494" spans="1:32" x14ac:dyDescent="0.25">
      <c r="A1494" s="21"/>
      <c r="B1494" s="80"/>
      <c r="C1494" s="81"/>
      <c r="D1494" s="82"/>
      <c r="E1494" s="83"/>
      <c r="F1494" s="83"/>
      <c r="G1494" s="84"/>
      <c r="H1494" s="85"/>
      <c r="I1494" s="21"/>
      <c r="J1494" s="39" t="str">
        <f t="shared" si="253"/>
        <v/>
      </c>
      <c r="K1494" s="21"/>
      <c r="O1494" s="25" t="str">
        <f t="shared" si="254"/>
        <v/>
      </c>
      <c r="P1494" s="25" t="str">
        <f t="shared" si="255"/>
        <v/>
      </c>
      <c r="Q1494" s="25" t="str">
        <f t="shared" si="256"/>
        <v/>
      </c>
      <c r="R1494" s="25" t="str">
        <f>IF(COUNTIF($Q$11:$Q1494, $Q1494)&gt;1, "", $Q1494)</f>
        <v/>
      </c>
      <c r="S1494" s="58" t="str">
        <f t="shared" si="257"/>
        <v/>
      </c>
      <c r="T1494" s="61" t="str">
        <f t="shared" si="258"/>
        <v/>
      </c>
      <c r="U1494" s="58" t="str">
        <f t="shared" si="259"/>
        <v/>
      </c>
      <c r="W1494" s="25" t="str">
        <f>IF(OR($P1494="", NOT($U1494="")), "", IF(COUNTIF($P$11:$P1494, $P1494)&gt;1, "", "X"))</f>
        <v/>
      </c>
      <c r="X1494" s="25" t="str">
        <f t="shared" si="260"/>
        <v/>
      </c>
      <c r="Z1494" s="25" t="str">
        <f t="shared" si="261"/>
        <v/>
      </c>
      <c r="AB1494" s="25" t="str">
        <f>IF($B1494="", "", IF(AND($B1494&gt;='Client Report'!$BA$3, $B1494&lt;='Client Report'!$BA$4), "X", ""))</f>
        <v/>
      </c>
      <c r="AC1494" s="25" t="str">
        <f>IF($O1494="", "", IF('Client Report'!$AG$3="", "X", IF(Expenses!$C1494='Client Report'!$AG$3, "X", "")))</f>
        <v/>
      </c>
      <c r="AD1494" s="66" t="str">
        <f t="shared" si="262"/>
        <v/>
      </c>
      <c r="AE1494" s="25" t="str">
        <f>IF($AD1494="", "", COUNTIF($AD$11:$AD$2510, "&lt;"&amp;$AD1494)+1+COUNTIF($AD$11:$AD1494, $AD1494)-1)</f>
        <v/>
      </c>
      <c r="AF1494" s="25" t="str">
        <f t="shared" si="263"/>
        <v/>
      </c>
    </row>
    <row r="1495" spans="1:32" x14ac:dyDescent="0.25">
      <c r="A1495" s="21"/>
      <c r="B1495" s="80"/>
      <c r="C1495" s="81"/>
      <c r="D1495" s="82"/>
      <c r="E1495" s="83"/>
      <c r="F1495" s="83"/>
      <c r="G1495" s="84"/>
      <c r="H1495" s="85"/>
      <c r="I1495" s="21"/>
      <c r="J1495" s="39" t="str">
        <f t="shared" si="253"/>
        <v/>
      </c>
      <c r="K1495" s="21"/>
      <c r="O1495" s="25" t="str">
        <f t="shared" si="254"/>
        <v/>
      </c>
      <c r="P1495" s="25" t="str">
        <f t="shared" si="255"/>
        <v/>
      </c>
      <c r="Q1495" s="25" t="str">
        <f t="shared" si="256"/>
        <v/>
      </c>
      <c r="R1495" s="25" t="str">
        <f>IF(COUNTIF($Q$11:$Q1495, $Q1495)&gt;1, "", $Q1495)</f>
        <v/>
      </c>
      <c r="S1495" s="58" t="str">
        <f t="shared" si="257"/>
        <v/>
      </c>
      <c r="T1495" s="61" t="str">
        <f t="shared" si="258"/>
        <v/>
      </c>
      <c r="U1495" s="58" t="str">
        <f t="shared" si="259"/>
        <v/>
      </c>
      <c r="W1495" s="25" t="str">
        <f>IF(OR($P1495="", NOT($U1495="")), "", IF(COUNTIF($P$11:$P1495, $P1495)&gt;1, "", "X"))</f>
        <v/>
      </c>
      <c r="X1495" s="25" t="str">
        <f t="shared" si="260"/>
        <v/>
      </c>
      <c r="Z1495" s="25" t="str">
        <f t="shared" si="261"/>
        <v/>
      </c>
      <c r="AB1495" s="25" t="str">
        <f>IF($B1495="", "", IF(AND($B1495&gt;='Client Report'!$BA$3, $B1495&lt;='Client Report'!$BA$4), "X", ""))</f>
        <v/>
      </c>
      <c r="AC1495" s="25" t="str">
        <f>IF($O1495="", "", IF('Client Report'!$AG$3="", "X", IF(Expenses!$C1495='Client Report'!$AG$3, "X", "")))</f>
        <v/>
      </c>
      <c r="AD1495" s="66" t="str">
        <f t="shared" si="262"/>
        <v/>
      </c>
      <c r="AE1495" s="25" t="str">
        <f>IF($AD1495="", "", COUNTIF($AD$11:$AD$2510, "&lt;"&amp;$AD1495)+1+COUNTIF($AD$11:$AD1495, $AD1495)-1)</f>
        <v/>
      </c>
      <c r="AF1495" s="25" t="str">
        <f t="shared" si="263"/>
        <v/>
      </c>
    </row>
    <row r="1496" spans="1:32" x14ac:dyDescent="0.25">
      <c r="A1496" s="21"/>
      <c r="B1496" s="80"/>
      <c r="C1496" s="81"/>
      <c r="D1496" s="82"/>
      <c r="E1496" s="83"/>
      <c r="F1496" s="83"/>
      <c r="G1496" s="84"/>
      <c r="H1496" s="85"/>
      <c r="I1496" s="21"/>
      <c r="J1496" s="39" t="str">
        <f t="shared" si="253"/>
        <v/>
      </c>
      <c r="K1496" s="21"/>
      <c r="O1496" s="25" t="str">
        <f t="shared" si="254"/>
        <v/>
      </c>
      <c r="P1496" s="25" t="str">
        <f t="shared" si="255"/>
        <v/>
      </c>
      <c r="Q1496" s="25" t="str">
        <f t="shared" si="256"/>
        <v/>
      </c>
      <c r="R1496" s="25" t="str">
        <f>IF(COUNTIF($Q$11:$Q1496, $Q1496)&gt;1, "", $Q1496)</f>
        <v/>
      </c>
      <c r="S1496" s="58" t="str">
        <f t="shared" si="257"/>
        <v/>
      </c>
      <c r="T1496" s="61" t="str">
        <f t="shared" si="258"/>
        <v/>
      </c>
      <c r="U1496" s="58" t="str">
        <f t="shared" si="259"/>
        <v/>
      </c>
      <c r="W1496" s="25" t="str">
        <f>IF(OR($P1496="", NOT($U1496="")), "", IF(COUNTIF($P$11:$P1496, $P1496)&gt;1, "", "X"))</f>
        <v/>
      </c>
      <c r="X1496" s="25" t="str">
        <f t="shared" si="260"/>
        <v/>
      </c>
      <c r="Z1496" s="25" t="str">
        <f t="shared" si="261"/>
        <v/>
      </c>
      <c r="AB1496" s="25" t="str">
        <f>IF($B1496="", "", IF(AND($B1496&gt;='Client Report'!$BA$3, $B1496&lt;='Client Report'!$BA$4), "X", ""))</f>
        <v/>
      </c>
      <c r="AC1496" s="25" t="str">
        <f>IF($O1496="", "", IF('Client Report'!$AG$3="", "X", IF(Expenses!$C1496='Client Report'!$AG$3, "X", "")))</f>
        <v/>
      </c>
      <c r="AD1496" s="66" t="str">
        <f t="shared" si="262"/>
        <v/>
      </c>
      <c r="AE1496" s="25" t="str">
        <f>IF($AD1496="", "", COUNTIF($AD$11:$AD$2510, "&lt;"&amp;$AD1496)+1+COUNTIF($AD$11:$AD1496, $AD1496)-1)</f>
        <v/>
      </c>
      <c r="AF1496" s="25" t="str">
        <f t="shared" si="263"/>
        <v/>
      </c>
    </row>
    <row r="1497" spans="1:32" x14ac:dyDescent="0.25">
      <c r="A1497" s="21"/>
      <c r="B1497" s="80"/>
      <c r="C1497" s="81"/>
      <c r="D1497" s="82"/>
      <c r="E1497" s="83"/>
      <c r="F1497" s="83"/>
      <c r="G1497" s="84"/>
      <c r="H1497" s="85"/>
      <c r="I1497" s="21"/>
      <c r="J1497" s="39" t="str">
        <f t="shared" si="253"/>
        <v/>
      </c>
      <c r="K1497" s="21"/>
      <c r="O1497" s="25" t="str">
        <f t="shared" si="254"/>
        <v/>
      </c>
      <c r="P1497" s="25" t="str">
        <f t="shared" si="255"/>
        <v/>
      </c>
      <c r="Q1497" s="25" t="str">
        <f t="shared" si="256"/>
        <v/>
      </c>
      <c r="R1497" s="25" t="str">
        <f>IF(COUNTIF($Q$11:$Q1497, $Q1497)&gt;1, "", $Q1497)</f>
        <v/>
      </c>
      <c r="S1497" s="58" t="str">
        <f t="shared" si="257"/>
        <v/>
      </c>
      <c r="T1497" s="61" t="str">
        <f t="shared" si="258"/>
        <v/>
      </c>
      <c r="U1497" s="58" t="str">
        <f t="shared" si="259"/>
        <v/>
      </c>
      <c r="W1497" s="25" t="str">
        <f>IF(OR($P1497="", NOT($U1497="")), "", IF(COUNTIF($P$11:$P1497, $P1497)&gt;1, "", "X"))</f>
        <v/>
      </c>
      <c r="X1497" s="25" t="str">
        <f t="shared" si="260"/>
        <v/>
      </c>
      <c r="Z1497" s="25" t="str">
        <f t="shared" si="261"/>
        <v/>
      </c>
      <c r="AB1497" s="25" t="str">
        <f>IF($B1497="", "", IF(AND($B1497&gt;='Client Report'!$BA$3, $B1497&lt;='Client Report'!$BA$4), "X", ""))</f>
        <v/>
      </c>
      <c r="AC1497" s="25" t="str">
        <f>IF($O1497="", "", IF('Client Report'!$AG$3="", "X", IF(Expenses!$C1497='Client Report'!$AG$3, "X", "")))</f>
        <v/>
      </c>
      <c r="AD1497" s="66" t="str">
        <f t="shared" si="262"/>
        <v/>
      </c>
      <c r="AE1497" s="25" t="str">
        <f>IF($AD1497="", "", COUNTIF($AD$11:$AD$2510, "&lt;"&amp;$AD1497)+1+COUNTIF($AD$11:$AD1497, $AD1497)-1)</f>
        <v/>
      </c>
      <c r="AF1497" s="25" t="str">
        <f t="shared" si="263"/>
        <v/>
      </c>
    </row>
    <row r="1498" spans="1:32" x14ac:dyDescent="0.25">
      <c r="A1498" s="21"/>
      <c r="B1498" s="80"/>
      <c r="C1498" s="81"/>
      <c r="D1498" s="82"/>
      <c r="E1498" s="83"/>
      <c r="F1498" s="83"/>
      <c r="G1498" s="84"/>
      <c r="H1498" s="85"/>
      <c r="I1498" s="21"/>
      <c r="J1498" s="39" t="str">
        <f t="shared" si="253"/>
        <v/>
      </c>
      <c r="K1498" s="21"/>
      <c r="O1498" s="25" t="str">
        <f t="shared" si="254"/>
        <v/>
      </c>
      <c r="P1498" s="25" t="str">
        <f t="shared" si="255"/>
        <v/>
      </c>
      <c r="Q1498" s="25" t="str">
        <f t="shared" si="256"/>
        <v/>
      </c>
      <c r="R1498" s="25" t="str">
        <f>IF(COUNTIF($Q$11:$Q1498, $Q1498)&gt;1, "", $Q1498)</f>
        <v/>
      </c>
      <c r="S1498" s="58" t="str">
        <f t="shared" si="257"/>
        <v/>
      </c>
      <c r="T1498" s="61" t="str">
        <f t="shared" si="258"/>
        <v/>
      </c>
      <c r="U1498" s="58" t="str">
        <f t="shared" si="259"/>
        <v/>
      </c>
      <c r="W1498" s="25" t="str">
        <f>IF(OR($P1498="", NOT($U1498="")), "", IF(COUNTIF($P$11:$P1498, $P1498)&gt;1, "", "X"))</f>
        <v/>
      </c>
      <c r="X1498" s="25" t="str">
        <f t="shared" si="260"/>
        <v/>
      </c>
      <c r="Z1498" s="25" t="str">
        <f t="shared" si="261"/>
        <v/>
      </c>
      <c r="AB1498" s="25" t="str">
        <f>IF($B1498="", "", IF(AND($B1498&gt;='Client Report'!$BA$3, $B1498&lt;='Client Report'!$BA$4), "X", ""))</f>
        <v/>
      </c>
      <c r="AC1498" s="25" t="str">
        <f>IF($O1498="", "", IF('Client Report'!$AG$3="", "X", IF(Expenses!$C1498='Client Report'!$AG$3, "X", "")))</f>
        <v/>
      </c>
      <c r="AD1498" s="66" t="str">
        <f t="shared" si="262"/>
        <v/>
      </c>
      <c r="AE1498" s="25" t="str">
        <f>IF($AD1498="", "", COUNTIF($AD$11:$AD$2510, "&lt;"&amp;$AD1498)+1+COUNTIF($AD$11:$AD1498, $AD1498)-1)</f>
        <v/>
      </c>
      <c r="AF1498" s="25" t="str">
        <f t="shared" si="263"/>
        <v/>
      </c>
    </row>
    <row r="1499" spans="1:32" x14ac:dyDescent="0.25">
      <c r="A1499" s="21"/>
      <c r="B1499" s="80"/>
      <c r="C1499" s="81"/>
      <c r="D1499" s="82"/>
      <c r="E1499" s="83"/>
      <c r="F1499" s="83"/>
      <c r="G1499" s="84"/>
      <c r="H1499" s="85"/>
      <c r="I1499" s="21"/>
      <c r="J1499" s="39" t="str">
        <f t="shared" si="253"/>
        <v/>
      </c>
      <c r="K1499" s="21"/>
      <c r="O1499" s="25" t="str">
        <f t="shared" si="254"/>
        <v/>
      </c>
      <c r="P1499" s="25" t="str">
        <f t="shared" si="255"/>
        <v/>
      </c>
      <c r="Q1499" s="25" t="str">
        <f t="shared" si="256"/>
        <v/>
      </c>
      <c r="R1499" s="25" t="str">
        <f>IF(COUNTIF($Q$11:$Q1499, $Q1499)&gt;1, "", $Q1499)</f>
        <v/>
      </c>
      <c r="S1499" s="58" t="str">
        <f t="shared" si="257"/>
        <v/>
      </c>
      <c r="T1499" s="61" t="str">
        <f t="shared" si="258"/>
        <v/>
      </c>
      <c r="U1499" s="58" t="str">
        <f t="shared" si="259"/>
        <v/>
      </c>
      <c r="W1499" s="25" t="str">
        <f>IF(OR($P1499="", NOT($U1499="")), "", IF(COUNTIF($P$11:$P1499, $P1499)&gt;1, "", "X"))</f>
        <v/>
      </c>
      <c r="X1499" s="25" t="str">
        <f t="shared" si="260"/>
        <v/>
      </c>
      <c r="Z1499" s="25" t="str">
        <f t="shared" si="261"/>
        <v/>
      </c>
      <c r="AB1499" s="25" t="str">
        <f>IF($B1499="", "", IF(AND($B1499&gt;='Client Report'!$BA$3, $B1499&lt;='Client Report'!$BA$4), "X", ""))</f>
        <v/>
      </c>
      <c r="AC1499" s="25" t="str">
        <f>IF($O1499="", "", IF('Client Report'!$AG$3="", "X", IF(Expenses!$C1499='Client Report'!$AG$3, "X", "")))</f>
        <v/>
      </c>
      <c r="AD1499" s="66" t="str">
        <f t="shared" si="262"/>
        <v/>
      </c>
      <c r="AE1499" s="25" t="str">
        <f>IF($AD1499="", "", COUNTIF($AD$11:$AD$2510, "&lt;"&amp;$AD1499)+1+COUNTIF($AD$11:$AD1499, $AD1499)-1)</f>
        <v/>
      </c>
      <c r="AF1499" s="25" t="str">
        <f t="shared" si="263"/>
        <v/>
      </c>
    </row>
    <row r="1500" spans="1:32" x14ac:dyDescent="0.25">
      <c r="A1500" s="21"/>
      <c r="B1500" s="80"/>
      <c r="C1500" s="81"/>
      <c r="D1500" s="82"/>
      <c r="E1500" s="83"/>
      <c r="F1500" s="83"/>
      <c r="G1500" s="84"/>
      <c r="H1500" s="85"/>
      <c r="I1500" s="21"/>
      <c r="J1500" s="39" t="str">
        <f t="shared" si="253"/>
        <v/>
      </c>
      <c r="K1500" s="21"/>
      <c r="O1500" s="25" t="str">
        <f t="shared" si="254"/>
        <v/>
      </c>
      <c r="P1500" s="25" t="str">
        <f t="shared" si="255"/>
        <v/>
      </c>
      <c r="Q1500" s="25" t="str">
        <f t="shared" si="256"/>
        <v/>
      </c>
      <c r="R1500" s="25" t="str">
        <f>IF(COUNTIF($Q$11:$Q1500, $Q1500)&gt;1, "", $Q1500)</f>
        <v/>
      </c>
      <c r="S1500" s="58" t="str">
        <f t="shared" si="257"/>
        <v/>
      </c>
      <c r="T1500" s="61" t="str">
        <f t="shared" si="258"/>
        <v/>
      </c>
      <c r="U1500" s="58" t="str">
        <f t="shared" si="259"/>
        <v/>
      </c>
      <c r="W1500" s="25" t="str">
        <f>IF(OR($P1500="", NOT($U1500="")), "", IF(COUNTIF($P$11:$P1500, $P1500)&gt;1, "", "X"))</f>
        <v/>
      </c>
      <c r="X1500" s="25" t="str">
        <f t="shared" si="260"/>
        <v/>
      </c>
      <c r="Z1500" s="25" t="str">
        <f t="shared" si="261"/>
        <v/>
      </c>
      <c r="AB1500" s="25" t="str">
        <f>IF($B1500="", "", IF(AND($B1500&gt;='Client Report'!$BA$3, $B1500&lt;='Client Report'!$BA$4), "X", ""))</f>
        <v/>
      </c>
      <c r="AC1500" s="25" t="str">
        <f>IF($O1500="", "", IF('Client Report'!$AG$3="", "X", IF(Expenses!$C1500='Client Report'!$AG$3, "X", "")))</f>
        <v/>
      </c>
      <c r="AD1500" s="66" t="str">
        <f t="shared" si="262"/>
        <v/>
      </c>
      <c r="AE1500" s="25" t="str">
        <f>IF($AD1500="", "", COUNTIF($AD$11:$AD$2510, "&lt;"&amp;$AD1500)+1+COUNTIF($AD$11:$AD1500, $AD1500)-1)</f>
        <v/>
      </c>
      <c r="AF1500" s="25" t="str">
        <f t="shared" si="263"/>
        <v/>
      </c>
    </row>
    <row r="1501" spans="1:32" x14ac:dyDescent="0.25">
      <c r="A1501" s="21"/>
      <c r="B1501" s="80"/>
      <c r="C1501" s="81"/>
      <c r="D1501" s="82"/>
      <c r="E1501" s="83"/>
      <c r="F1501" s="83"/>
      <c r="G1501" s="84"/>
      <c r="H1501" s="85"/>
      <c r="I1501" s="21"/>
      <c r="J1501" s="39" t="str">
        <f t="shared" si="253"/>
        <v/>
      </c>
      <c r="K1501" s="21"/>
      <c r="O1501" s="25" t="str">
        <f t="shared" si="254"/>
        <v/>
      </c>
      <c r="P1501" s="25" t="str">
        <f t="shared" si="255"/>
        <v/>
      </c>
      <c r="Q1501" s="25" t="str">
        <f t="shared" si="256"/>
        <v/>
      </c>
      <c r="R1501" s="25" t="str">
        <f>IF(COUNTIF($Q$11:$Q1501, $Q1501)&gt;1, "", $Q1501)</f>
        <v/>
      </c>
      <c r="S1501" s="58" t="str">
        <f t="shared" si="257"/>
        <v/>
      </c>
      <c r="T1501" s="61" t="str">
        <f t="shared" si="258"/>
        <v/>
      </c>
      <c r="U1501" s="58" t="str">
        <f t="shared" si="259"/>
        <v/>
      </c>
      <c r="W1501" s="25" t="str">
        <f>IF(OR($P1501="", NOT($U1501="")), "", IF(COUNTIF($P$11:$P1501, $P1501)&gt;1, "", "X"))</f>
        <v/>
      </c>
      <c r="X1501" s="25" t="str">
        <f t="shared" si="260"/>
        <v/>
      </c>
      <c r="Z1501" s="25" t="str">
        <f t="shared" si="261"/>
        <v/>
      </c>
      <c r="AB1501" s="25" t="str">
        <f>IF($B1501="", "", IF(AND($B1501&gt;='Client Report'!$BA$3, $B1501&lt;='Client Report'!$BA$4), "X", ""))</f>
        <v/>
      </c>
      <c r="AC1501" s="25" t="str">
        <f>IF($O1501="", "", IF('Client Report'!$AG$3="", "X", IF(Expenses!$C1501='Client Report'!$AG$3, "X", "")))</f>
        <v/>
      </c>
      <c r="AD1501" s="66" t="str">
        <f t="shared" si="262"/>
        <v/>
      </c>
      <c r="AE1501" s="25" t="str">
        <f>IF($AD1501="", "", COUNTIF($AD$11:$AD$2510, "&lt;"&amp;$AD1501)+1+COUNTIF($AD$11:$AD1501, $AD1501)-1)</f>
        <v/>
      </c>
      <c r="AF1501" s="25" t="str">
        <f t="shared" si="263"/>
        <v/>
      </c>
    </row>
    <row r="1502" spans="1:32" x14ac:dyDescent="0.25">
      <c r="A1502" s="21"/>
      <c r="B1502" s="80"/>
      <c r="C1502" s="81"/>
      <c r="D1502" s="82"/>
      <c r="E1502" s="83"/>
      <c r="F1502" s="83"/>
      <c r="G1502" s="84"/>
      <c r="H1502" s="85"/>
      <c r="I1502" s="21"/>
      <c r="J1502" s="39" t="str">
        <f t="shared" si="253"/>
        <v/>
      </c>
      <c r="K1502" s="21"/>
      <c r="O1502" s="25" t="str">
        <f t="shared" si="254"/>
        <v/>
      </c>
      <c r="P1502" s="25" t="str">
        <f t="shared" si="255"/>
        <v/>
      </c>
      <c r="Q1502" s="25" t="str">
        <f t="shared" si="256"/>
        <v/>
      </c>
      <c r="R1502" s="25" t="str">
        <f>IF(COUNTIF($Q$11:$Q1502, $Q1502)&gt;1, "", $Q1502)</f>
        <v/>
      </c>
      <c r="S1502" s="58" t="str">
        <f t="shared" si="257"/>
        <v/>
      </c>
      <c r="T1502" s="61" t="str">
        <f t="shared" si="258"/>
        <v/>
      </c>
      <c r="U1502" s="58" t="str">
        <f t="shared" si="259"/>
        <v/>
      </c>
      <c r="W1502" s="25" t="str">
        <f>IF(OR($P1502="", NOT($U1502="")), "", IF(COUNTIF($P$11:$P1502, $P1502)&gt;1, "", "X"))</f>
        <v/>
      </c>
      <c r="X1502" s="25" t="str">
        <f t="shared" si="260"/>
        <v/>
      </c>
      <c r="Z1502" s="25" t="str">
        <f t="shared" si="261"/>
        <v/>
      </c>
      <c r="AB1502" s="25" t="str">
        <f>IF($B1502="", "", IF(AND($B1502&gt;='Client Report'!$BA$3, $B1502&lt;='Client Report'!$BA$4), "X", ""))</f>
        <v/>
      </c>
      <c r="AC1502" s="25" t="str">
        <f>IF($O1502="", "", IF('Client Report'!$AG$3="", "X", IF(Expenses!$C1502='Client Report'!$AG$3, "X", "")))</f>
        <v/>
      </c>
      <c r="AD1502" s="66" t="str">
        <f t="shared" si="262"/>
        <v/>
      </c>
      <c r="AE1502" s="25" t="str">
        <f>IF($AD1502="", "", COUNTIF($AD$11:$AD$2510, "&lt;"&amp;$AD1502)+1+COUNTIF($AD$11:$AD1502, $AD1502)-1)</f>
        <v/>
      </c>
      <c r="AF1502" s="25" t="str">
        <f t="shared" si="263"/>
        <v/>
      </c>
    </row>
    <row r="1503" spans="1:32" x14ac:dyDescent="0.25">
      <c r="A1503" s="21"/>
      <c r="B1503" s="80"/>
      <c r="C1503" s="81"/>
      <c r="D1503" s="82"/>
      <c r="E1503" s="83"/>
      <c r="F1503" s="83"/>
      <c r="G1503" s="84"/>
      <c r="H1503" s="85"/>
      <c r="I1503" s="21"/>
      <c r="J1503" s="39" t="str">
        <f t="shared" si="253"/>
        <v/>
      </c>
      <c r="K1503" s="21"/>
      <c r="O1503" s="25" t="str">
        <f t="shared" si="254"/>
        <v/>
      </c>
      <c r="P1503" s="25" t="str">
        <f t="shared" si="255"/>
        <v/>
      </c>
      <c r="Q1503" s="25" t="str">
        <f t="shared" si="256"/>
        <v/>
      </c>
      <c r="R1503" s="25" t="str">
        <f>IF(COUNTIF($Q$11:$Q1503, $Q1503)&gt;1, "", $Q1503)</f>
        <v/>
      </c>
      <c r="S1503" s="58" t="str">
        <f t="shared" si="257"/>
        <v/>
      </c>
      <c r="T1503" s="61" t="str">
        <f t="shared" si="258"/>
        <v/>
      </c>
      <c r="U1503" s="58" t="str">
        <f t="shared" si="259"/>
        <v/>
      </c>
      <c r="W1503" s="25" t="str">
        <f>IF(OR($P1503="", NOT($U1503="")), "", IF(COUNTIF($P$11:$P1503, $P1503)&gt;1, "", "X"))</f>
        <v/>
      </c>
      <c r="X1503" s="25" t="str">
        <f t="shared" si="260"/>
        <v/>
      </c>
      <c r="Z1503" s="25" t="str">
        <f t="shared" si="261"/>
        <v/>
      </c>
      <c r="AB1503" s="25" t="str">
        <f>IF($B1503="", "", IF(AND($B1503&gt;='Client Report'!$BA$3, $B1503&lt;='Client Report'!$BA$4), "X", ""))</f>
        <v/>
      </c>
      <c r="AC1503" s="25" t="str">
        <f>IF($O1503="", "", IF('Client Report'!$AG$3="", "X", IF(Expenses!$C1503='Client Report'!$AG$3, "X", "")))</f>
        <v/>
      </c>
      <c r="AD1503" s="66" t="str">
        <f t="shared" si="262"/>
        <v/>
      </c>
      <c r="AE1503" s="25" t="str">
        <f>IF($AD1503="", "", COUNTIF($AD$11:$AD$2510, "&lt;"&amp;$AD1503)+1+COUNTIF($AD$11:$AD1503, $AD1503)-1)</f>
        <v/>
      </c>
      <c r="AF1503" s="25" t="str">
        <f t="shared" si="263"/>
        <v/>
      </c>
    </row>
    <row r="1504" spans="1:32" x14ac:dyDescent="0.25">
      <c r="A1504" s="21"/>
      <c r="B1504" s="80"/>
      <c r="C1504" s="81"/>
      <c r="D1504" s="82"/>
      <c r="E1504" s="83"/>
      <c r="F1504" s="83"/>
      <c r="G1504" s="84"/>
      <c r="H1504" s="85"/>
      <c r="I1504" s="21"/>
      <c r="J1504" s="39" t="str">
        <f t="shared" si="253"/>
        <v/>
      </c>
      <c r="K1504" s="21"/>
      <c r="O1504" s="25" t="str">
        <f t="shared" si="254"/>
        <v/>
      </c>
      <c r="P1504" s="25" t="str">
        <f t="shared" si="255"/>
        <v/>
      </c>
      <c r="Q1504" s="25" t="str">
        <f t="shared" si="256"/>
        <v/>
      </c>
      <c r="R1504" s="25" t="str">
        <f>IF(COUNTIF($Q$11:$Q1504, $Q1504)&gt;1, "", $Q1504)</f>
        <v/>
      </c>
      <c r="S1504" s="58" t="str">
        <f t="shared" si="257"/>
        <v/>
      </c>
      <c r="T1504" s="61" t="str">
        <f t="shared" si="258"/>
        <v/>
      </c>
      <c r="U1504" s="58" t="str">
        <f t="shared" si="259"/>
        <v/>
      </c>
      <c r="W1504" s="25" t="str">
        <f>IF(OR($P1504="", NOT($U1504="")), "", IF(COUNTIF($P$11:$P1504, $P1504)&gt;1, "", "X"))</f>
        <v/>
      </c>
      <c r="X1504" s="25" t="str">
        <f t="shared" si="260"/>
        <v/>
      </c>
      <c r="Z1504" s="25" t="str">
        <f t="shared" si="261"/>
        <v/>
      </c>
      <c r="AB1504" s="25" t="str">
        <f>IF($B1504="", "", IF(AND($B1504&gt;='Client Report'!$BA$3, $B1504&lt;='Client Report'!$BA$4), "X", ""))</f>
        <v/>
      </c>
      <c r="AC1504" s="25" t="str">
        <f>IF($O1504="", "", IF('Client Report'!$AG$3="", "X", IF(Expenses!$C1504='Client Report'!$AG$3, "X", "")))</f>
        <v/>
      </c>
      <c r="AD1504" s="66" t="str">
        <f t="shared" si="262"/>
        <v/>
      </c>
      <c r="AE1504" s="25" t="str">
        <f>IF($AD1504="", "", COUNTIF($AD$11:$AD$2510, "&lt;"&amp;$AD1504)+1+COUNTIF($AD$11:$AD1504, $AD1504)-1)</f>
        <v/>
      </c>
      <c r="AF1504" s="25" t="str">
        <f t="shared" si="263"/>
        <v/>
      </c>
    </row>
    <row r="1505" spans="1:32" x14ac:dyDescent="0.25">
      <c r="A1505" s="21"/>
      <c r="B1505" s="80"/>
      <c r="C1505" s="81"/>
      <c r="D1505" s="82"/>
      <c r="E1505" s="83"/>
      <c r="F1505" s="83"/>
      <c r="G1505" s="84"/>
      <c r="H1505" s="85"/>
      <c r="I1505" s="21"/>
      <c r="J1505" s="39" t="str">
        <f t="shared" si="253"/>
        <v/>
      </c>
      <c r="K1505" s="21"/>
      <c r="O1505" s="25" t="str">
        <f t="shared" si="254"/>
        <v/>
      </c>
      <c r="P1505" s="25" t="str">
        <f t="shared" si="255"/>
        <v/>
      </c>
      <c r="Q1505" s="25" t="str">
        <f t="shared" si="256"/>
        <v/>
      </c>
      <c r="R1505" s="25" t="str">
        <f>IF(COUNTIF($Q$11:$Q1505, $Q1505)&gt;1, "", $Q1505)</f>
        <v/>
      </c>
      <c r="S1505" s="58" t="str">
        <f t="shared" si="257"/>
        <v/>
      </c>
      <c r="T1505" s="61" t="str">
        <f t="shared" si="258"/>
        <v/>
      </c>
      <c r="U1505" s="58" t="str">
        <f t="shared" si="259"/>
        <v/>
      </c>
      <c r="W1505" s="25" t="str">
        <f>IF(OR($P1505="", NOT($U1505="")), "", IF(COUNTIF($P$11:$P1505, $P1505)&gt;1, "", "X"))</f>
        <v/>
      </c>
      <c r="X1505" s="25" t="str">
        <f t="shared" si="260"/>
        <v/>
      </c>
      <c r="Z1505" s="25" t="str">
        <f t="shared" si="261"/>
        <v/>
      </c>
      <c r="AB1505" s="25" t="str">
        <f>IF($B1505="", "", IF(AND($B1505&gt;='Client Report'!$BA$3, $B1505&lt;='Client Report'!$BA$4), "X", ""))</f>
        <v/>
      </c>
      <c r="AC1505" s="25" t="str">
        <f>IF($O1505="", "", IF('Client Report'!$AG$3="", "X", IF(Expenses!$C1505='Client Report'!$AG$3, "X", "")))</f>
        <v/>
      </c>
      <c r="AD1505" s="66" t="str">
        <f t="shared" si="262"/>
        <v/>
      </c>
      <c r="AE1505" s="25" t="str">
        <f>IF($AD1505="", "", COUNTIF($AD$11:$AD$2510, "&lt;"&amp;$AD1505)+1+COUNTIF($AD$11:$AD1505, $AD1505)-1)</f>
        <v/>
      </c>
      <c r="AF1505" s="25" t="str">
        <f t="shared" si="263"/>
        <v/>
      </c>
    </row>
    <row r="1506" spans="1:32" x14ac:dyDescent="0.25">
      <c r="A1506" s="21"/>
      <c r="B1506" s="80"/>
      <c r="C1506" s="81"/>
      <c r="D1506" s="82"/>
      <c r="E1506" s="83"/>
      <c r="F1506" s="83"/>
      <c r="G1506" s="84"/>
      <c r="H1506" s="85"/>
      <c r="I1506" s="21"/>
      <c r="J1506" s="39" t="str">
        <f t="shared" si="253"/>
        <v/>
      </c>
      <c r="K1506" s="21"/>
      <c r="O1506" s="25" t="str">
        <f t="shared" si="254"/>
        <v/>
      </c>
      <c r="P1506" s="25" t="str">
        <f t="shared" si="255"/>
        <v/>
      </c>
      <c r="Q1506" s="25" t="str">
        <f t="shared" si="256"/>
        <v/>
      </c>
      <c r="R1506" s="25" t="str">
        <f>IF(COUNTIF($Q$11:$Q1506, $Q1506)&gt;1, "", $Q1506)</f>
        <v/>
      </c>
      <c r="S1506" s="58" t="str">
        <f t="shared" si="257"/>
        <v/>
      </c>
      <c r="T1506" s="61" t="str">
        <f t="shared" si="258"/>
        <v/>
      </c>
      <c r="U1506" s="58" t="str">
        <f t="shared" si="259"/>
        <v/>
      </c>
      <c r="W1506" s="25" t="str">
        <f>IF(OR($P1506="", NOT($U1506="")), "", IF(COUNTIF($P$11:$P1506, $P1506)&gt;1, "", "X"))</f>
        <v/>
      </c>
      <c r="X1506" s="25" t="str">
        <f t="shared" si="260"/>
        <v/>
      </c>
      <c r="Z1506" s="25" t="str">
        <f t="shared" si="261"/>
        <v/>
      </c>
      <c r="AB1506" s="25" t="str">
        <f>IF($B1506="", "", IF(AND($B1506&gt;='Client Report'!$BA$3, $B1506&lt;='Client Report'!$BA$4), "X", ""))</f>
        <v/>
      </c>
      <c r="AC1506" s="25" t="str">
        <f>IF($O1506="", "", IF('Client Report'!$AG$3="", "X", IF(Expenses!$C1506='Client Report'!$AG$3, "X", "")))</f>
        <v/>
      </c>
      <c r="AD1506" s="66" t="str">
        <f t="shared" si="262"/>
        <v/>
      </c>
      <c r="AE1506" s="25" t="str">
        <f>IF($AD1506="", "", COUNTIF($AD$11:$AD$2510, "&lt;"&amp;$AD1506)+1+COUNTIF($AD$11:$AD1506, $AD1506)-1)</f>
        <v/>
      </c>
      <c r="AF1506" s="25" t="str">
        <f t="shared" si="263"/>
        <v/>
      </c>
    </row>
    <row r="1507" spans="1:32" x14ac:dyDescent="0.25">
      <c r="A1507" s="21"/>
      <c r="B1507" s="80"/>
      <c r="C1507" s="81"/>
      <c r="D1507" s="82"/>
      <c r="E1507" s="83"/>
      <c r="F1507" s="83"/>
      <c r="G1507" s="84"/>
      <c r="H1507" s="85"/>
      <c r="I1507" s="21"/>
      <c r="J1507" s="39" t="str">
        <f t="shared" si="253"/>
        <v/>
      </c>
      <c r="K1507" s="21"/>
      <c r="O1507" s="25" t="str">
        <f t="shared" si="254"/>
        <v/>
      </c>
      <c r="P1507" s="25" t="str">
        <f t="shared" si="255"/>
        <v/>
      </c>
      <c r="Q1507" s="25" t="str">
        <f t="shared" si="256"/>
        <v/>
      </c>
      <c r="R1507" s="25" t="str">
        <f>IF(COUNTIF($Q$11:$Q1507, $Q1507)&gt;1, "", $Q1507)</f>
        <v/>
      </c>
      <c r="S1507" s="58" t="str">
        <f t="shared" si="257"/>
        <v/>
      </c>
      <c r="T1507" s="61" t="str">
        <f t="shared" si="258"/>
        <v/>
      </c>
      <c r="U1507" s="58" t="str">
        <f t="shared" si="259"/>
        <v/>
      </c>
      <c r="W1507" s="25" t="str">
        <f>IF(OR($P1507="", NOT($U1507="")), "", IF(COUNTIF($P$11:$P1507, $P1507)&gt;1, "", "X"))</f>
        <v/>
      </c>
      <c r="X1507" s="25" t="str">
        <f t="shared" si="260"/>
        <v/>
      </c>
      <c r="Z1507" s="25" t="str">
        <f t="shared" si="261"/>
        <v/>
      </c>
      <c r="AB1507" s="25" t="str">
        <f>IF($B1507="", "", IF(AND($B1507&gt;='Client Report'!$BA$3, $B1507&lt;='Client Report'!$BA$4), "X", ""))</f>
        <v/>
      </c>
      <c r="AC1507" s="25" t="str">
        <f>IF($O1507="", "", IF('Client Report'!$AG$3="", "X", IF(Expenses!$C1507='Client Report'!$AG$3, "X", "")))</f>
        <v/>
      </c>
      <c r="AD1507" s="66" t="str">
        <f t="shared" si="262"/>
        <v/>
      </c>
      <c r="AE1507" s="25" t="str">
        <f>IF($AD1507="", "", COUNTIF($AD$11:$AD$2510, "&lt;"&amp;$AD1507)+1+COUNTIF($AD$11:$AD1507, $AD1507)-1)</f>
        <v/>
      </c>
      <c r="AF1507" s="25" t="str">
        <f t="shared" si="263"/>
        <v/>
      </c>
    </row>
    <row r="1508" spans="1:32" x14ac:dyDescent="0.25">
      <c r="A1508" s="21"/>
      <c r="B1508" s="80"/>
      <c r="C1508" s="81"/>
      <c r="D1508" s="82"/>
      <c r="E1508" s="83"/>
      <c r="F1508" s="83"/>
      <c r="G1508" s="84"/>
      <c r="H1508" s="85"/>
      <c r="I1508" s="21"/>
      <c r="J1508" s="39" t="str">
        <f t="shared" si="253"/>
        <v/>
      </c>
      <c r="K1508" s="21"/>
      <c r="O1508" s="25" t="str">
        <f t="shared" si="254"/>
        <v/>
      </c>
      <c r="P1508" s="25" t="str">
        <f t="shared" si="255"/>
        <v/>
      </c>
      <c r="Q1508" s="25" t="str">
        <f t="shared" si="256"/>
        <v/>
      </c>
      <c r="R1508" s="25" t="str">
        <f>IF(COUNTIF($Q$11:$Q1508, $Q1508)&gt;1, "", $Q1508)</f>
        <v/>
      </c>
      <c r="S1508" s="58" t="str">
        <f t="shared" si="257"/>
        <v/>
      </c>
      <c r="T1508" s="61" t="str">
        <f t="shared" si="258"/>
        <v/>
      </c>
      <c r="U1508" s="58" t="str">
        <f t="shared" si="259"/>
        <v/>
      </c>
      <c r="W1508" s="25" t="str">
        <f>IF(OR($P1508="", NOT($U1508="")), "", IF(COUNTIF($P$11:$P1508, $P1508)&gt;1, "", "X"))</f>
        <v/>
      </c>
      <c r="X1508" s="25" t="str">
        <f t="shared" si="260"/>
        <v/>
      </c>
      <c r="Z1508" s="25" t="str">
        <f t="shared" si="261"/>
        <v/>
      </c>
      <c r="AB1508" s="25" t="str">
        <f>IF($B1508="", "", IF(AND($B1508&gt;='Client Report'!$BA$3, $B1508&lt;='Client Report'!$BA$4), "X", ""))</f>
        <v/>
      </c>
      <c r="AC1508" s="25" t="str">
        <f>IF($O1508="", "", IF('Client Report'!$AG$3="", "X", IF(Expenses!$C1508='Client Report'!$AG$3, "X", "")))</f>
        <v/>
      </c>
      <c r="AD1508" s="66" t="str">
        <f t="shared" si="262"/>
        <v/>
      </c>
      <c r="AE1508" s="25" t="str">
        <f>IF($AD1508="", "", COUNTIF($AD$11:$AD$2510, "&lt;"&amp;$AD1508)+1+COUNTIF($AD$11:$AD1508, $AD1508)-1)</f>
        <v/>
      </c>
      <c r="AF1508" s="25" t="str">
        <f t="shared" si="263"/>
        <v/>
      </c>
    </row>
    <row r="1509" spans="1:32" x14ac:dyDescent="0.25">
      <c r="A1509" s="21"/>
      <c r="B1509" s="80"/>
      <c r="C1509" s="81"/>
      <c r="D1509" s="82"/>
      <c r="E1509" s="83"/>
      <c r="F1509" s="83"/>
      <c r="G1509" s="84"/>
      <c r="H1509" s="85"/>
      <c r="I1509" s="21"/>
      <c r="J1509" s="39" t="str">
        <f t="shared" si="253"/>
        <v/>
      </c>
      <c r="K1509" s="21"/>
      <c r="O1509" s="25" t="str">
        <f t="shared" si="254"/>
        <v/>
      </c>
      <c r="P1509" s="25" t="str">
        <f t="shared" si="255"/>
        <v/>
      </c>
      <c r="Q1509" s="25" t="str">
        <f t="shared" si="256"/>
        <v/>
      </c>
      <c r="R1509" s="25" t="str">
        <f>IF(COUNTIF($Q$11:$Q1509, $Q1509)&gt;1, "", $Q1509)</f>
        <v/>
      </c>
      <c r="S1509" s="58" t="str">
        <f t="shared" si="257"/>
        <v/>
      </c>
      <c r="T1509" s="61" t="str">
        <f t="shared" si="258"/>
        <v/>
      </c>
      <c r="U1509" s="58" t="str">
        <f t="shared" si="259"/>
        <v/>
      </c>
      <c r="W1509" s="25" t="str">
        <f>IF(OR($P1509="", NOT($U1509="")), "", IF(COUNTIF($P$11:$P1509, $P1509)&gt;1, "", "X"))</f>
        <v/>
      </c>
      <c r="X1509" s="25" t="str">
        <f t="shared" si="260"/>
        <v/>
      </c>
      <c r="Z1509" s="25" t="str">
        <f t="shared" si="261"/>
        <v/>
      </c>
      <c r="AB1509" s="25" t="str">
        <f>IF($B1509="", "", IF(AND($B1509&gt;='Client Report'!$BA$3, $B1509&lt;='Client Report'!$BA$4), "X", ""))</f>
        <v/>
      </c>
      <c r="AC1509" s="25" t="str">
        <f>IF($O1509="", "", IF('Client Report'!$AG$3="", "X", IF(Expenses!$C1509='Client Report'!$AG$3, "X", "")))</f>
        <v/>
      </c>
      <c r="AD1509" s="66" t="str">
        <f t="shared" si="262"/>
        <v/>
      </c>
      <c r="AE1509" s="25" t="str">
        <f>IF($AD1509="", "", COUNTIF($AD$11:$AD$2510, "&lt;"&amp;$AD1509)+1+COUNTIF($AD$11:$AD1509, $AD1509)-1)</f>
        <v/>
      </c>
      <c r="AF1509" s="25" t="str">
        <f t="shared" si="263"/>
        <v/>
      </c>
    </row>
    <row r="1510" spans="1:32" x14ac:dyDescent="0.25">
      <c r="A1510" s="21"/>
      <c r="B1510" s="80"/>
      <c r="C1510" s="81"/>
      <c r="D1510" s="82"/>
      <c r="E1510" s="83"/>
      <c r="F1510" s="83"/>
      <c r="G1510" s="84"/>
      <c r="H1510" s="85"/>
      <c r="I1510" s="21"/>
      <c r="J1510" s="39" t="str">
        <f t="shared" si="253"/>
        <v/>
      </c>
      <c r="K1510" s="21"/>
      <c r="O1510" s="25" t="str">
        <f t="shared" si="254"/>
        <v/>
      </c>
      <c r="P1510" s="25" t="str">
        <f t="shared" si="255"/>
        <v/>
      </c>
      <c r="Q1510" s="25" t="str">
        <f t="shared" si="256"/>
        <v/>
      </c>
      <c r="R1510" s="25" t="str">
        <f>IF(COUNTIF($Q$11:$Q1510, $Q1510)&gt;1, "", $Q1510)</f>
        <v/>
      </c>
      <c r="S1510" s="58" t="str">
        <f t="shared" si="257"/>
        <v/>
      </c>
      <c r="T1510" s="61" t="str">
        <f t="shared" si="258"/>
        <v/>
      </c>
      <c r="U1510" s="58" t="str">
        <f t="shared" si="259"/>
        <v/>
      </c>
      <c r="W1510" s="25" t="str">
        <f>IF(OR($P1510="", NOT($U1510="")), "", IF(COUNTIF($P$11:$P1510, $P1510)&gt;1, "", "X"))</f>
        <v/>
      </c>
      <c r="X1510" s="25" t="str">
        <f t="shared" si="260"/>
        <v/>
      </c>
      <c r="Z1510" s="25" t="str">
        <f t="shared" si="261"/>
        <v/>
      </c>
      <c r="AB1510" s="25" t="str">
        <f>IF($B1510="", "", IF(AND($B1510&gt;='Client Report'!$BA$3, $B1510&lt;='Client Report'!$BA$4), "X", ""))</f>
        <v/>
      </c>
      <c r="AC1510" s="25" t="str">
        <f>IF($O1510="", "", IF('Client Report'!$AG$3="", "X", IF(Expenses!$C1510='Client Report'!$AG$3, "X", "")))</f>
        <v/>
      </c>
      <c r="AD1510" s="66" t="str">
        <f t="shared" si="262"/>
        <v/>
      </c>
      <c r="AE1510" s="25" t="str">
        <f>IF($AD1510="", "", COUNTIF($AD$11:$AD$2510, "&lt;"&amp;$AD1510)+1+COUNTIF($AD$11:$AD1510, $AD1510)-1)</f>
        <v/>
      </c>
      <c r="AF1510" s="25" t="str">
        <f t="shared" si="263"/>
        <v/>
      </c>
    </row>
    <row r="1511" spans="1:32" x14ac:dyDescent="0.25">
      <c r="A1511" s="21"/>
      <c r="B1511" s="80"/>
      <c r="C1511" s="81"/>
      <c r="D1511" s="82"/>
      <c r="E1511" s="83"/>
      <c r="F1511" s="83"/>
      <c r="G1511" s="84"/>
      <c r="H1511" s="85"/>
      <c r="I1511" s="21"/>
      <c r="J1511" s="39" t="str">
        <f t="shared" si="253"/>
        <v/>
      </c>
      <c r="K1511" s="21"/>
      <c r="O1511" s="25" t="str">
        <f t="shared" si="254"/>
        <v/>
      </c>
      <c r="P1511" s="25" t="str">
        <f t="shared" si="255"/>
        <v/>
      </c>
      <c r="Q1511" s="25" t="str">
        <f t="shared" si="256"/>
        <v/>
      </c>
      <c r="R1511" s="25" t="str">
        <f>IF(COUNTIF($Q$11:$Q1511, $Q1511)&gt;1, "", $Q1511)</f>
        <v/>
      </c>
      <c r="S1511" s="58" t="str">
        <f t="shared" si="257"/>
        <v/>
      </c>
      <c r="T1511" s="61" t="str">
        <f t="shared" si="258"/>
        <v/>
      </c>
      <c r="U1511" s="58" t="str">
        <f t="shared" si="259"/>
        <v/>
      </c>
      <c r="W1511" s="25" t="str">
        <f>IF(OR($P1511="", NOT($U1511="")), "", IF(COUNTIF($P$11:$P1511, $P1511)&gt;1, "", "X"))</f>
        <v/>
      </c>
      <c r="X1511" s="25" t="str">
        <f t="shared" si="260"/>
        <v/>
      </c>
      <c r="Z1511" s="25" t="str">
        <f t="shared" si="261"/>
        <v/>
      </c>
      <c r="AB1511" s="25" t="str">
        <f>IF($B1511="", "", IF(AND($B1511&gt;='Client Report'!$BA$3, $B1511&lt;='Client Report'!$BA$4), "X", ""))</f>
        <v/>
      </c>
      <c r="AC1511" s="25" t="str">
        <f>IF($O1511="", "", IF('Client Report'!$AG$3="", "X", IF(Expenses!$C1511='Client Report'!$AG$3, "X", "")))</f>
        <v/>
      </c>
      <c r="AD1511" s="66" t="str">
        <f t="shared" si="262"/>
        <v/>
      </c>
      <c r="AE1511" s="25" t="str">
        <f>IF($AD1511="", "", COUNTIF($AD$11:$AD$2510, "&lt;"&amp;$AD1511)+1+COUNTIF($AD$11:$AD1511, $AD1511)-1)</f>
        <v/>
      </c>
      <c r="AF1511" s="25" t="str">
        <f t="shared" si="263"/>
        <v/>
      </c>
    </row>
    <row r="1512" spans="1:32" x14ac:dyDescent="0.25">
      <c r="A1512" s="21"/>
      <c r="B1512" s="80"/>
      <c r="C1512" s="81"/>
      <c r="D1512" s="82"/>
      <c r="E1512" s="83"/>
      <c r="F1512" s="83"/>
      <c r="G1512" s="84"/>
      <c r="H1512" s="85"/>
      <c r="I1512" s="21"/>
      <c r="J1512" s="39" t="str">
        <f t="shared" si="253"/>
        <v/>
      </c>
      <c r="K1512" s="21"/>
      <c r="O1512" s="25" t="str">
        <f t="shared" si="254"/>
        <v/>
      </c>
      <c r="P1512" s="25" t="str">
        <f t="shared" si="255"/>
        <v/>
      </c>
      <c r="Q1512" s="25" t="str">
        <f t="shared" si="256"/>
        <v/>
      </c>
      <c r="R1512" s="25" t="str">
        <f>IF(COUNTIF($Q$11:$Q1512, $Q1512)&gt;1, "", $Q1512)</f>
        <v/>
      </c>
      <c r="S1512" s="58" t="str">
        <f t="shared" si="257"/>
        <v/>
      </c>
      <c r="T1512" s="61" t="str">
        <f t="shared" si="258"/>
        <v/>
      </c>
      <c r="U1512" s="58" t="str">
        <f t="shared" si="259"/>
        <v/>
      </c>
      <c r="W1512" s="25" t="str">
        <f>IF(OR($P1512="", NOT($U1512="")), "", IF(COUNTIF($P$11:$P1512, $P1512)&gt;1, "", "X"))</f>
        <v/>
      </c>
      <c r="X1512" s="25" t="str">
        <f t="shared" si="260"/>
        <v/>
      </c>
      <c r="Z1512" s="25" t="str">
        <f t="shared" si="261"/>
        <v/>
      </c>
      <c r="AB1512" s="25" t="str">
        <f>IF($B1512="", "", IF(AND($B1512&gt;='Client Report'!$BA$3, $B1512&lt;='Client Report'!$BA$4), "X", ""))</f>
        <v/>
      </c>
      <c r="AC1512" s="25" t="str">
        <f>IF($O1512="", "", IF('Client Report'!$AG$3="", "X", IF(Expenses!$C1512='Client Report'!$AG$3, "X", "")))</f>
        <v/>
      </c>
      <c r="AD1512" s="66" t="str">
        <f t="shared" si="262"/>
        <v/>
      </c>
      <c r="AE1512" s="25" t="str">
        <f>IF($AD1512="", "", COUNTIF($AD$11:$AD$2510, "&lt;"&amp;$AD1512)+1+COUNTIF($AD$11:$AD1512, $AD1512)-1)</f>
        <v/>
      </c>
      <c r="AF1512" s="25" t="str">
        <f t="shared" si="263"/>
        <v/>
      </c>
    </row>
    <row r="1513" spans="1:32" x14ac:dyDescent="0.25">
      <c r="A1513" s="21"/>
      <c r="B1513" s="80"/>
      <c r="C1513" s="81"/>
      <c r="D1513" s="82"/>
      <c r="E1513" s="83"/>
      <c r="F1513" s="83"/>
      <c r="G1513" s="84"/>
      <c r="H1513" s="85"/>
      <c r="I1513" s="21"/>
      <c r="J1513" s="39" t="str">
        <f t="shared" si="253"/>
        <v/>
      </c>
      <c r="K1513" s="21"/>
      <c r="O1513" s="25" t="str">
        <f t="shared" si="254"/>
        <v/>
      </c>
      <c r="P1513" s="25" t="str">
        <f t="shared" si="255"/>
        <v/>
      </c>
      <c r="Q1513" s="25" t="str">
        <f t="shared" si="256"/>
        <v/>
      </c>
      <c r="R1513" s="25" t="str">
        <f>IF(COUNTIF($Q$11:$Q1513, $Q1513)&gt;1, "", $Q1513)</f>
        <v/>
      </c>
      <c r="S1513" s="58" t="str">
        <f t="shared" si="257"/>
        <v/>
      </c>
      <c r="T1513" s="61" t="str">
        <f t="shared" si="258"/>
        <v/>
      </c>
      <c r="U1513" s="58" t="str">
        <f t="shared" si="259"/>
        <v/>
      </c>
      <c r="W1513" s="25" t="str">
        <f>IF(OR($P1513="", NOT($U1513="")), "", IF(COUNTIF($P$11:$P1513, $P1513)&gt;1, "", "X"))</f>
        <v/>
      </c>
      <c r="X1513" s="25" t="str">
        <f t="shared" si="260"/>
        <v/>
      </c>
      <c r="Z1513" s="25" t="str">
        <f t="shared" si="261"/>
        <v/>
      </c>
      <c r="AB1513" s="25" t="str">
        <f>IF($B1513="", "", IF(AND($B1513&gt;='Client Report'!$BA$3, $B1513&lt;='Client Report'!$BA$4), "X", ""))</f>
        <v/>
      </c>
      <c r="AC1513" s="25" t="str">
        <f>IF($O1513="", "", IF('Client Report'!$AG$3="", "X", IF(Expenses!$C1513='Client Report'!$AG$3, "X", "")))</f>
        <v/>
      </c>
      <c r="AD1513" s="66" t="str">
        <f t="shared" si="262"/>
        <v/>
      </c>
      <c r="AE1513" s="25" t="str">
        <f>IF($AD1513="", "", COUNTIF($AD$11:$AD$2510, "&lt;"&amp;$AD1513)+1+COUNTIF($AD$11:$AD1513, $AD1513)-1)</f>
        <v/>
      </c>
      <c r="AF1513" s="25" t="str">
        <f t="shared" si="263"/>
        <v/>
      </c>
    </row>
    <row r="1514" spans="1:32" x14ac:dyDescent="0.25">
      <c r="A1514" s="21"/>
      <c r="B1514" s="80"/>
      <c r="C1514" s="81"/>
      <c r="D1514" s="82"/>
      <c r="E1514" s="83"/>
      <c r="F1514" s="83"/>
      <c r="G1514" s="84"/>
      <c r="H1514" s="85"/>
      <c r="I1514" s="21"/>
      <c r="J1514" s="39" t="str">
        <f t="shared" si="253"/>
        <v/>
      </c>
      <c r="K1514" s="21"/>
      <c r="O1514" s="25" t="str">
        <f t="shared" si="254"/>
        <v/>
      </c>
      <c r="P1514" s="25" t="str">
        <f t="shared" si="255"/>
        <v/>
      </c>
      <c r="Q1514" s="25" t="str">
        <f t="shared" si="256"/>
        <v/>
      </c>
      <c r="R1514" s="25" t="str">
        <f>IF(COUNTIF($Q$11:$Q1514, $Q1514)&gt;1, "", $Q1514)</f>
        <v/>
      </c>
      <c r="S1514" s="58" t="str">
        <f t="shared" si="257"/>
        <v/>
      </c>
      <c r="T1514" s="61" t="str">
        <f t="shared" si="258"/>
        <v/>
      </c>
      <c r="U1514" s="58" t="str">
        <f t="shared" si="259"/>
        <v/>
      </c>
      <c r="W1514" s="25" t="str">
        <f>IF(OR($P1514="", NOT($U1514="")), "", IF(COUNTIF($P$11:$P1514, $P1514)&gt;1, "", "X"))</f>
        <v/>
      </c>
      <c r="X1514" s="25" t="str">
        <f t="shared" si="260"/>
        <v/>
      </c>
      <c r="Z1514" s="25" t="str">
        <f t="shared" si="261"/>
        <v/>
      </c>
      <c r="AB1514" s="25" t="str">
        <f>IF($B1514="", "", IF(AND($B1514&gt;='Client Report'!$BA$3, $B1514&lt;='Client Report'!$BA$4), "X", ""))</f>
        <v/>
      </c>
      <c r="AC1514" s="25" t="str">
        <f>IF($O1514="", "", IF('Client Report'!$AG$3="", "X", IF(Expenses!$C1514='Client Report'!$AG$3, "X", "")))</f>
        <v/>
      </c>
      <c r="AD1514" s="66" t="str">
        <f t="shared" si="262"/>
        <v/>
      </c>
      <c r="AE1514" s="25" t="str">
        <f>IF($AD1514="", "", COUNTIF($AD$11:$AD$2510, "&lt;"&amp;$AD1514)+1+COUNTIF($AD$11:$AD1514, $AD1514)-1)</f>
        <v/>
      </c>
      <c r="AF1514" s="25" t="str">
        <f t="shared" si="263"/>
        <v/>
      </c>
    </row>
    <row r="1515" spans="1:32" x14ac:dyDescent="0.25">
      <c r="A1515" s="21"/>
      <c r="B1515" s="80"/>
      <c r="C1515" s="81"/>
      <c r="D1515" s="82"/>
      <c r="E1515" s="83"/>
      <c r="F1515" s="83"/>
      <c r="G1515" s="84"/>
      <c r="H1515" s="85"/>
      <c r="I1515" s="21"/>
      <c r="J1515" s="39" t="str">
        <f t="shared" si="253"/>
        <v/>
      </c>
      <c r="K1515" s="21"/>
      <c r="O1515" s="25" t="str">
        <f t="shared" si="254"/>
        <v/>
      </c>
      <c r="P1515" s="25" t="str">
        <f t="shared" si="255"/>
        <v/>
      </c>
      <c r="Q1515" s="25" t="str">
        <f t="shared" si="256"/>
        <v/>
      </c>
      <c r="R1515" s="25" t="str">
        <f>IF(COUNTIF($Q$11:$Q1515, $Q1515)&gt;1, "", $Q1515)</f>
        <v/>
      </c>
      <c r="S1515" s="58" t="str">
        <f t="shared" si="257"/>
        <v/>
      </c>
      <c r="T1515" s="61" t="str">
        <f t="shared" si="258"/>
        <v/>
      </c>
      <c r="U1515" s="58" t="str">
        <f t="shared" si="259"/>
        <v/>
      </c>
      <c r="W1515" s="25" t="str">
        <f>IF(OR($P1515="", NOT($U1515="")), "", IF(COUNTIF($P$11:$P1515, $P1515)&gt;1, "", "X"))</f>
        <v/>
      </c>
      <c r="X1515" s="25" t="str">
        <f t="shared" si="260"/>
        <v/>
      </c>
      <c r="Z1515" s="25" t="str">
        <f t="shared" si="261"/>
        <v/>
      </c>
      <c r="AB1515" s="25" t="str">
        <f>IF($B1515="", "", IF(AND($B1515&gt;='Client Report'!$BA$3, $B1515&lt;='Client Report'!$BA$4), "X", ""))</f>
        <v/>
      </c>
      <c r="AC1515" s="25" t="str">
        <f>IF($O1515="", "", IF('Client Report'!$AG$3="", "X", IF(Expenses!$C1515='Client Report'!$AG$3, "X", "")))</f>
        <v/>
      </c>
      <c r="AD1515" s="66" t="str">
        <f t="shared" si="262"/>
        <v/>
      </c>
      <c r="AE1515" s="25" t="str">
        <f>IF($AD1515="", "", COUNTIF($AD$11:$AD$2510, "&lt;"&amp;$AD1515)+1+COUNTIF($AD$11:$AD1515, $AD1515)-1)</f>
        <v/>
      </c>
      <c r="AF1515" s="25" t="str">
        <f t="shared" si="263"/>
        <v/>
      </c>
    </row>
    <row r="1516" spans="1:32" x14ac:dyDescent="0.25">
      <c r="A1516" s="21"/>
      <c r="B1516" s="80"/>
      <c r="C1516" s="81"/>
      <c r="D1516" s="82"/>
      <c r="E1516" s="83"/>
      <c r="F1516" s="83"/>
      <c r="G1516" s="84"/>
      <c r="H1516" s="85"/>
      <c r="I1516" s="21"/>
      <c r="J1516" s="39" t="str">
        <f t="shared" si="253"/>
        <v/>
      </c>
      <c r="K1516" s="21"/>
      <c r="O1516" s="25" t="str">
        <f t="shared" si="254"/>
        <v/>
      </c>
      <c r="P1516" s="25" t="str">
        <f t="shared" si="255"/>
        <v/>
      </c>
      <c r="Q1516" s="25" t="str">
        <f t="shared" si="256"/>
        <v/>
      </c>
      <c r="R1516" s="25" t="str">
        <f>IF(COUNTIF($Q$11:$Q1516, $Q1516)&gt;1, "", $Q1516)</f>
        <v/>
      </c>
      <c r="S1516" s="58" t="str">
        <f t="shared" si="257"/>
        <v/>
      </c>
      <c r="T1516" s="61" t="str">
        <f t="shared" si="258"/>
        <v/>
      </c>
      <c r="U1516" s="58" t="str">
        <f t="shared" si="259"/>
        <v/>
      </c>
      <c r="W1516" s="25" t="str">
        <f>IF(OR($P1516="", NOT($U1516="")), "", IF(COUNTIF($P$11:$P1516, $P1516)&gt;1, "", "X"))</f>
        <v/>
      </c>
      <c r="X1516" s="25" t="str">
        <f t="shared" si="260"/>
        <v/>
      </c>
      <c r="Z1516" s="25" t="str">
        <f t="shared" si="261"/>
        <v/>
      </c>
      <c r="AB1516" s="25" t="str">
        <f>IF($B1516="", "", IF(AND($B1516&gt;='Client Report'!$BA$3, $B1516&lt;='Client Report'!$BA$4), "X", ""))</f>
        <v/>
      </c>
      <c r="AC1516" s="25" t="str">
        <f>IF($O1516="", "", IF('Client Report'!$AG$3="", "X", IF(Expenses!$C1516='Client Report'!$AG$3, "X", "")))</f>
        <v/>
      </c>
      <c r="AD1516" s="66" t="str">
        <f t="shared" si="262"/>
        <v/>
      </c>
      <c r="AE1516" s="25" t="str">
        <f>IF($AD1516="", "", COUNTIF($AD$11:$AD$2510, "&lt;"&amp;$AD1516)+1+COUNTIF($AD$11:$AD1516, $AD1516)-1)</f>
        <v/>
      </c>
      <c r="AF1516" s="25" t="str">
        <f t="shared" si="263"/>
        <v/>
      </c>
    </row>
    <row r="1517" spans="1:32" x14ac:dyDescent="0.25">
      <c r="A1517" s="21"/>
      <c r="B1517" s="80"/>
      <c r="C1517" s="81"/>
      <c r="D1517" s="82"/>
      <c r="E1517" s="83"/>
      <c r="F1517" s="83"/>
      <c r="G1517" s="84"/>
      <c r="H1517" s="85"/>
      <c r="I1517" s="21"/>
      <c r="J1517" s="39" t="str">
        <f t="shared" si="253"/>
        <v/>
      </c>
      <c r="K1517" s="21"/>
      <c r="O1517" s="25" t="str">
        <f t="shared" si="254"/>
        <v/>
      </c>
      <c r="P1517" s="25" t="str">
        <f t="shared" si="255"/>
        <v/>
      </c>
      <c r="Q1517" s="25" t="str">
        <f t="shared" si="256"/>
        <v/>
      </c>
      <c r="R1517" s="25" t="str">
        <f>IF(COUNTIF($Q$11:$Q1517, $Q1517)&gt;1, "", $Q1517)</f>
        <v/>
      </c>
      <c r="S1517" s="58" t="str">
        <f t="shared" si="257"/>
        <v/>
      </c>
      <c r="T1517" s="61" t="str">
        <f t="shared" si="258"/>
        <v/>
      </c>
      <c r="U1517" s="58" t="str">
        <f t="shared" si="259"/>
        <v/>
      </c>
      <c r="W1517" s="25" t="str">
        <f>IF(OR($P1517="", NOT($U1517="")), "", IF(COUNTIF($P$11:$P1517, $P1517)&gt;1, "", "X"))</f>
        <v/>
      </c>
      <c r="X1517" s="25" t="str">
        <f t="shared" si="260"/>
        <v/>
      </c>
      <c r="Z1517" s="25" t="str">
        <f t="shared" si="261"/>
        <v/>
      </c>
      <c r="AB1517" s="25" t="str">
        <f>IF($B1517="", "", IF(AND($B1517&gt;='Client Report'!$BA$3, $B1517&lt;='Client Report'!$BA$4), "X", ""))</f>
        <v/>
      </c>
      <c r="AC1517" s="25" t="str">
        <f>IF($O1517="", "", IF('Client Report'!$AG$3="", "X", IF(Expenses!$C1517='Client Report'!$AG$3, "X", "")))</f>
        <v/>
      </c>
      <c r="AD1517" s="66" t="str">
        <f t="shared" si="262"/>
        <v/>
      </c>
      <c r="AE1517" s="25" t="str">
        <f>IF($AD1517="", "", COUNTIF($AD$11:$AD$2510, "&lt;"&amp;$AD1517)+1+COUNTIF($AD$11:$AD1517, $AD1517)-1)</f>
        <v/>
      </c>
      <c r="AF1517" s="25" t="str">
        <f t="shared" si="263"/>
        <v/>
      </c>
    </row>
    <row r="1518" spans="1:32" x14ac:dyDescent="0.25">
      <c r="A1518" s="21"/>
      <c r="B1518" s="80"/>
      <c r="C1518" s="81"/>
      <c r="D1518" s="82"/>
      <c r="E1518" s="83"/>
      <c r="F1518" s="83"/>
      <c r="G1518" s="84"/>
      <c r="H1518" s="85"/>
      <c r="I1518" s="21"/>
      <c r="J1518" s="39" t="str">
        <f t="shared" si="253"/>
        <v/>
      </c>
      <c r="K1518" s="21"/>
      <c r="O1518" s="25" t="str">
        <f t="shared" si="254"/>
        <v/>
      </c>
      <c r="P1518" s="25" t="str">
        <f t="shared" si="255"/>
        <v/>
      </c>
      <c r="Q1518" s="25" t="str">
        <f t="shared" si="256"/>
        <v/>
      </c>
      <c r="R1518" s="25" t="str">
        <f>IF(COUNTIF($Q$11:$Q1518, $Q1518)&gt;1, "", $Q1518)</f>
        <v/>
      </c>
      <c r="S1518" s="58" t="str">
        <f t="shared" si="257"/>
        <v/>
      </c>
      <c r="T1518" s="61" t="str">
        <f t="shared" si="258"/>
        <v/>
      </c>
      <c r="U1518" s="58" t="str">
        <f t="shared" si="259"/>
        <v/>
      </c>
      <c r="W1518" s="25" t="str">
        <f>IF(OR($P1518="", NOT($U1518="")), "", IF(COUNTIF($P$11:$P1518, $P1518)&gt;1, "", "X"))</f>
        <v/>
      </c>
      <c r="X1518" s="25" t="str">
        <f t="shared" si="260"/>
        <v/>
      </c>
      <c r="Z1518" s="25" t="str">
        <f t="shared" si="261"/>
        <v/>
      </c>
      <c r="AB1518" s="25" t="str">
        <f>IF($B1518="", "", IF(AND($B1518&gt;='Client Report'!$BA$3, $B1518&lt;='Client Report'!$BA$4), "X", ""))</f>
        <v/>
      </c>
      <c r="AC1518" s="25" t="str">
        <f>IF($O1518="", "", IF('Client Report'!$AG$3="", "X", IF(Expenses!$C1518='Client Report'!$AG$3, "X", "")))</f>
        <v/>
      </c>
      <c r="AD1518" s="66" t="str">
        <f t="shared" si="262"/>
        <v/>
      </c>
      <c r="AE1518" s="25" t="str">
        <f>IF($AD1518="", "", COUNTIF($AD$11:$AD$2510, "&lt;"&amp;$AD1518)+1+COUNTIF($AD$11:$AD1518, $AD1518)-1)</f>
        <v/>
      </c>
      <c r="AF1518" s="25" t="str">
        <f t="shared" si="263"/>
        <v/>
      </c>
    </row>
    <row r="1519" spans="1:32" x14ac:dyDescent="0.25">
      <c r="A1519" s="21"/>
      <c r="B1519" s="80"/>
      <c r="C1519" s="81"/>
      <c r="D1519" s="82"/>
      <c r="E1519" s="83"/>
      <c r="F1519" s="83"/>
      <c r="G1519" s="84"/>
      <c r="H1519" s="85"/>
      <c r="I1519" s="21"/>
      <c r="J1519" s="39" t="str">
        <f t="shared" si="253"/>
        <v/>
      </c>
      <c r="K1519" s="21"/>
      <c r="O1519" s="25" t="str">
        <f t="shared" si="254"/>
        <v/>
      </c>
      <c r="P1519" s="25" t="str">
        <f t="shared" si="255"/>
        <v/>
      </c>
      <c r="Q1519" s="25" t="str">
        <f t="shared" si="256"/>
        <v/>
      </c>
      <c r="R1519" s="25" t="str">
        <f>IF(COUNTIF($Q$11:$Q1519, $Q1519)&gt;1, "", $Q1519)</f>
        <v/>
      </c>
      <c r="S1519" s="58" t="str">
        <f t="shared" si="257"/>
        <v/>
      </c>
      <c r="T1519" s="61" t="str">
        <f t="shared" si="258"/>
        <v/>
      </c>
      <c r="U1519" s="58" t="str">
        <f t="shared" si="259"/>
        <v/>
      </c>
      <c r="W1519" s="25" t="str">
        <f>IF(OR($P1519="", NOT($U1519="")), "", IF(COUNTIF($P$11:$P1519, $P1519)&gt;1, "", "X"))</f>
        <v/>
      </c>
      <c r="X1519" s="25" t="str">
        <f t="shared" si="260"/>
        <v/>
      </c>
      <c r="Z1519" s="25" t="str">
        <f t="shared" si="261"/>
        <v/>
      </c>
      <c r="AB1519" s="25" t="str">
        <f>IF($B1519="", "", IF(AND($B1519&gt;='Client Report'!$BA$3, $B1519&lt;='Client Report'!$BA$4), "X", ""))</f>
        <v/>
      </c>
      <c r="AC1519" s="25" t="str">
        <f>IF($O1519="", "", IF('Client Report'!$AG$3="", "X", IF(Expenses!$C1519='Client Report'!$AG$3, "X", "")))</f>
        <v/>
      </c>
      <c r="AD1519" s="66" t="str">
        <f t="shared" si="262"/>
        <v/>
      </c>
      <c r="AE1519" s="25" t="str">
        <f>IF($AD1519="", "", COUNTIF($AD$11:$AD$2510, "&lt;"&amp;$AD1519)+1+COUNTIF($AD$11:$AD1519, $AD1519)-1)</f>
        <v/>
      </c>
      <c r="AF1519" s="25" t="str">
        <f t="shared" si="263"/>
        <v/>
      </c>
    </row>
    <row r="1520" spans="1:32" x14ac:dyDescent="0.25">
      <c r="A1520" s="21"/>
      <c r="B1520" s="80"/>
      <c r="C1520" s="81"/>
      <c r="D1520" s="82"/>
      <c r="E1520" s="83"/>
      <c r="F1520" s="83"/>
      <c r="G1520" s="84"/>
      <c r="H1520" s="85"/>
      <c r="I1520" s="21"/>
      <c r="J1520" s="39" t="str">
        <f t="shared" si="253"/>
        <v/>
      </c>
      <c r="K1520" s="21"/>
      <c r="O1520" s="25" t="str">
        <f t="shared" si="254"/>
        <v/>
      </c>
      <c r="P1520" s="25" t="str">
        <f t="shared" si="255"/>
        <v/>
      </c>
      <c r="Q1520" s="25" t="str">
        <f t="shared" si="256"/>
        <v/>
      </c>
      <c r="R1520" s="25" t="str">
        <f>IF(COUNTIF($Q$11:$Q1520, $Q1520)&gt;1, "", $Q1520)</f>
        <v/>
      </c>
      <c r="S1520" s="58" t="str">
        <f t="shared" si="257"/>
        <v/>
      </c>
      <c r="T1520" s="61" t="str">
        <f t="shared" si="258"/>
        <v/>
      </c>
      <c r="U1520" s="58" t="str">
        <f t="shared" si="259"/>
        <v/>
      </c>
      <c r="W1520" s="25" t="str">
        <f>IF(OR($P1520="", NOT($U1520="")), "", IF(COUNTIF($P$11:$P1520, $P1520)&gt;1, "", "X"))</f>
        <v/>
      </c>
      <c r="X1520" s="25" t="str">
        <f t="shared" si="260"/>
        <v/>
      </c>
      <c r="Z1520" s="25" t="str">
        <f t="shared" si="261"/>
        <v/>
      </c>
      <c r="AB1520" s="25" t="str">
        <f>IF($B1520="", "", IF(AND($B1520&gt;='Client Report'!$BA$3, $B1520&lt;='Client Report'!$BA$4), "X", ""))</f>
        <v/>
      </c>
      <c r="AC1520" s="25" t="str">
        <f>IF($O1520="", "", IF('Client Report'!$AG$3="", "X", IF(Expenses!$C1520='Client Report'!$AG$3, "X", "")))</f>
        <v/>
      </c>
      <c r="AD1520" s="66" t="str">
        <f t="shared" si="262"/>
        <v/>
      </c>
      <c r="AE1520" s="25" t="str">
        <f>IF($AD1520="", "", COUNTIF($AD$11:$AD$2510, "&lt;"&amp;$AD1520)+1+COUNTIF($AD$11:$AD1520, $AD1520)-1)</f>
        <v/>
      </c>
      <c r="AF1520" s="25" t="str">
        <f t="shared" si="263"/>
        <v/>
      </c>
    </row>
    <row r="1521" spans="1:32" x14ac:dyDescent="0.25">
      <c r="A1521" s="21"/>
      <c r="B1521" s="80"/>
      <c r="C1521" s="81"/>
      <c r="D1521" s="82"/>
      <c r="E1521" s="83"/>
      <c r="F1521" s="83"/>
      <c r="G1521" s="84"/>
      <c r="H1521" s="85"/>
      <c r="I1521" s="21"/>
      <c r="J1521" s="39" t="str">
        <f t="shared" si="253"/>
        <v/>
      </c>
      <c r="K1521" s="21"/>
      <c r="O1521" s="25" t="str">
        <f t="shared" si="254"/>
        <v/>
      </c>
      <c r="P1521" s="25" t="str">
        <f t="shared" si="255"/>
        <v/>
      </c>
      <c r="Q1521" s="25" t="str">
        <f t="shared" si="256"/>
        <v/>
      </c>
      <c r="R1521" s="25" t="str">
        <f>IF(COUNTIF($Q$11:$Q1521, $Q1521)&gt;1, "", $Q1521)</f>
        <v/>
      </c>
      <c r="S1521" s="58" t="str">
        <f t="shared" si="257"/>
        <v/>
      </c>
      <c r="T1521" s="61" t="str">
        <f t="shared" si="258"/>
        <v/>
      </c>
      <c r="U1521" s="58" t="str">
        <f t="shared" si="259"/>
        <v/>
      </c>
      <c r="W1521" s="25" t="str">
        <f>IF(OR($P1521="", NOT($U1521="")), "", IF(COUNTIF($P$11:$P1521, $P1521)&gt;1, "", "X"))</f>
        <v/>
      </c>
      <c r="X1521" s="25" t="str">
        <f t="shared" si="260"/>
        <v/>
      </c>
      <c r="Z1521" s="25" t="str">
        <f t="shared" si="261"/>
        <v/>
      </c>
      <c r="AB1521" s="25" t="str">
        <f>IF($B1521="", "", IF(AND($B1521&gt;='Client Report'!$BA$3, $B1521&lt;='Client Report'!$BA$4), "X", ""))</f>
        <v/>
      </c>
      <c r="AC1521" s="25" t="str">
        <f>IF($O1521="", "", IF('Client Report'!$AG$3="", "X", IF(Expenses!$C1521='Client Report'!$AG$3, "X", "")))</f>
        <v/>
      </c>
      <c r="AD1521" s="66" t="str">
        <f t="shared" si="262"/>
        <v/>
      </c>
      <c r="AE1521" s="25" t="str">
        <f>IF($AD1521="", "", COUNTIF($AD$11:$AD$2510, "&lt;"&amp;$AD1521)+1+COUNTIF($AD$11:$AD1521, $AD1521)-1)</f>
        <v/>
      </c>
      <c r="AF1521" s="25" t="str">
        <f t="shared" si="263"/>
        <v/>
      </c>
    </row>
    <row r="1522" spans="1:32" x14ac:dyDescent="0.25">
      <c r="A1522" s="21"/>
      <c r="B1522" s="80"/>
      <c r="C1522" s="81"/>
      <c r="D1522" s="82"/>
      <c r="E1522" s="83"/>
      <c r="F1522" s="83"/>
      <c r="G1522" s="84"/>
      <c r="H1522" s="85"/>
      <c r="I1522" s="21"/>
      <c r="J1522" s="39" t="str">
        <f t="shared" si="253"/>
        <v/>
      </c>
      <c r="K1522" s="21"/>
      <c r="O1522" s="25" t="str">
        <f t="shared" si="254"/>
        <v/>
      </c>
      <c r="P1522" s="25" t="str">
        <f t="shared" si="255"/>
        <v/>
      </c>
      <c r="Q1522" s="25" t="str">
        <f t="shared" si="256"/>
        <v/>
      </c>
      <c r="R1522" s="25" t="str">
        <f>IF(COUNTIF($Q$11:$Q1522, $Q1522)&gt;1, "", $Q1522)</f>
        <v/>
      </c>
      <c r="S1522" s="58" t="str">
        <f t="shared" si="257"/>
        <v/>
      </c>
      <c r="T1522" s="61" t="str">
        <f t="shared" si="258"/>
        <v/>
      </c>
      <c r="U1522" s="58" t="str">
        <f t="shared" si="259"/>
        <v/>
      </c>
      <c r="W1522" s="25" t="str">
        <f>IF(OR($P1522="", NOT($U1522="")), "", IF(COUNTIF($P$11:$P1522, $P1522)&gt;1, "", "X"))</f>
        <v/>
      </c>
      <c r="X1522" s="25" t="str">
        <f t="shared" si="260"/>
        <v/>
      </c>
      <c r="Z1522" s="25" t="str">
        <f t="shared" si="261"/>
        <v/>
      </c>
      <c r="AB1522" s="25" t="str">
        <f>IF($B1522="", "", IF(AND($B1522&gt;='Client Report'!$BA$3, $B1522&lt;='Client Report'!$BA$4), "X", ""))</f>
        <v/>
      </c>
      <c r="AC1522" s="25" t="str">
        <f>IF($O1522="", "", IF('Client Report'!$AG$3="", "X", IF(Expenses!$C1522='Client Report'!$AG$3, "X", "")))</f>
        <v/>
      </c>
      <c r="AD1522" s="66" t="str">
        <f t="shared" si="262"/>
        <v/>
      </c>
      <c r="AE1522" s="25" t="str">
        <f>IF($AD1522="", "", COUNTIF($AD$11:$AD$2510, "&lt;"&amp;$AD1522)+1+COUNTIF($AD$11:$AD1522, $AD1522)-1)</f>
        <v/>
      </c>
      <c r="AF1522" s="25" t="str">
        <f t="shared" si="263"/>
        <v/>
      </c>
    </row>
    <row r="1523" spans="1:32" x14ac:dyDescent="0.25">
      <c r="A1523" s="21"/>
      <c r="B1523" s="80"/>
      <c r="C1523" s="81"/>
      <c r="D1523" s="82"/>
      <c r="E1523" s="83"/>
      <c r="F1523" s="83"/>
      <c r="G1523" s="84"/>
      <c r="H1523" s="85"/>
      <c r="I1523" s="21"/>
      <c r="J1523" s="39" t="str">
        <f t="shared" si="253"/>
        <v/>
      </c>
      <c r="K1523" s="21"/>
      <c r="O1523" s="25" t="str">
        <f t="shared" si="254"/>
        <v/>
      </c>
      <c r="P1523" s="25" t="str">
        <f t="shared" si="255"/>
        <v/>
      </c>
      <c r="Q1523" s="25" t="str">
        <f t="shared" si="256"/>
        <v/>
      </c>
      <c r="R1523" s="25" t="str">
        <f>IF(COUNTIF($Q$11:$Q1523, $Q1523)&gt;1, "", $Q1523)</f>
        <v/>
      </c>
      <c r="S1523" s="58" t="str">
        <f t="shared" si="257"/>
        <v/>
      </c>
      <c r="T1523" s="61" t="str">
        <f t="shared" si="258"/>
        <v/>
      </c>
      <c r="U1523" s="58" t="str">
        <f t="shared" si="259"/>
        <v/>
      </c>
      <c r="W1523" s="25" t="str">
        <f>IF(OR($P1523="", NOT($U1523="")), "", IF(COUNTIF($P$11:$P1523, $P1523)&gt;1, "", "X"))</f>
        <v/>
      </c>
      <c r="X1523" s="25" t="str">
        <f t="shared" si="260"/>
        <v/>
      </c>
      <c r="Z1523" s="25" t="str">
        <f t="shared" si="261"/>
        <v/>
      </c>
      <c r="AB1523" s="25" t="str">
        <f>IF($B1523="", "", IF(AND($B1523&gt;='Client Report'!$BA$3, $B1523&lt;='Client Report'!$BA$4), "X", ""))</f>
        <v/>
      </c>
      <c r="AC1523" s="25" t="str">
        <f>IF($O1523="", "", IF('Client Report'!$AG$3="", "X", IF(Expenses!$C1523='Client Report'!$AG$3, "X", "")))</f>
        <v/>
      </c>
      <c r="AD1523" s="66" t="str">
        <f t="shared" si="262"/>
        <v/>
      </c>
      <c r="AE1523" s="25" t="str">
        <f>IF($AD1523="", "", COUNTIF($AD$11:$AD$2510, "&lt;"&amp;$AD1523)+1+COUNTIF($AD$11:$AD1523, $AD1523)-1)</f>
        <v/>
      </c>
      <c r="AF1523" s="25" t="str">
        <f t="shared" si="263"/>
        <v/>
      </c>
    </row>
    <row r="1524" spans="1:32" x14ac:dyDescent="0.25">
      <c r="A1524" s="21"/>
      <c r="B1524" s="80"/>
      <c r="C1524" s="81"/>
      <c r="D1524" s="82"/>
      <c r="E1524" s="83"/>
      <c r="F1524" s="83"/>
      <c r="G1524" s="84"/>
      <c r="H1524" s="85"/>
      <c r="I1524" s="21"/>
      <c r="J1524" s="39" t="str">
        <f t="shared" si="253"/>
        <v/>
      </c>
      <c r="K1524" s="21"/>
      <c r="O1524" s="25" t="str">
        <f t="shared" si="254"/>
        <v/>
      </c>
      <c r="P1524" s="25" t="str">
        <f t="shared" si="255"/>
        <v/>
      </c>
      <c r="Q1524" s="25" t="str">
        <f t="shared" si="256"/>
        <v/>
      </c>
      <c r="R1524" s="25" t="str">
        <f>IF(COUNTIF($Q$11:$Q1524, $Q1524)&gt;1, "", $Q1524)</f>
        <v/>
      </c>
      <c r="S1524" s="58" t="str">
        <f t="shared" si="257"/>
        <v/>
      </c>
      <c r="T1524" s="61" t="str">
        <f t="shared" si="258"/>
        <v/>
      </c>
      <c r="U1524" s="58" t="str">
        <f t="shared" si="259"/>
        <v/>
      </c>
      <c r="W1524" s="25" t="str">
        <f>IF(OR($P1524="", NOT($U1524="")), "", IF(COUNTIF($P$11:$P1524, $P1524)&gt;1, "", "X"))</f>
        <v/>
      </c>
      <c r="X1524" s="25" t="str">
        <f t="shared" si="260"/>
        <v/>
      </c>
      <c r="Z1524" s="25" t="str">
        <f t="shared" si="261"/>
        <v/>
      </c>
      <c r="AB1524" s="25" t="str">
        <f>IF($B1524="", "", IF(AND($B1524&gt;='Client Report'!$BA$3, $B1524&lt;='Client Report'!$BA$4), "X", ""))</f>
        <v/>
      </c>
      <c r="AC1524" s="25" t="str">
        <f>IF($O1524="", "", IF('Client Report'!$AG$3="", "X", IF(Expenses!$C1524='Client Report'!$AG$3, "X", "")))</f>
        <v/>
      </c>
      <c r="AD1524" s="66" t="str">
        <f t="shared" si="262"/>
        <v/>
      </c>
      <c r="AE1524" s="25" t="str">
        <f>IF($AD1524="", "", COUNTIF($AD$11:$AD$2510, "&lt;"&amp;$AD1524)+1+COUNTIF($AD$11:$AD1524, $AD1524)-1)</f>
        <v/>
      </c>
      <c r="AF1524" s="25" t="str">
        <f t="shared" si="263"/>
        <v/>
      </c>
    </row>
    <row r="1525" spans="1:32" x14ac:dyDescent="0.25">
      <c r="A1525" s="21"/>
      <c r="B1525" s="80"/>
      <c r="C1525" s="81"/>
      <c r="D1525" s="82"/>
      <c r="E1525" s="83"/>
      <c r="F1525" s="83"/>
      <c r="G1525" s="84"/>
      <c r="H1525" s="85"/>
      <c r="I1525" s="21"/>
      <c r="J1525" s="39" t="str">
        <f t="shared" si="253"/>
        <v/>
      </c>
      <c r="K1525" s="21"/>
      <c r="O1525" s="25" t="str">
        <f t="shared" si="254"/>
        <v/>
      </c>
      <c r="P1525" s="25" t="str">
        <f t="shared" si="255"/>
        <v/>
      </c>
      <c r="Q1525" s="25" t="str">
        <f t="shared" si="256"/>
        <v/>
      </c>
      <c r="R1525" s="25" t="str">
        <f>IF(COUNTIF($Q$11:$Q1525, $Q1525)&gt;1, "", $Q1525)</f>
        <v/>
      </c>
      <c r="S1525" s="58" t="str">
        <f t="shared" si="257"/>
        <v/>
      </c>
      <c r="T1525" s="61" t="str">
        <f t="shared" si="258"/>
        <v/>
      </c>
      <c r="U1525" s="58" t="str">
        <f t="shared" si="259"/>
        <v/>
      </c>
      <c r="W1525" s="25" t="str">
        <f>IF(OR($P1525="", NOT($U1525="")), "", IF(COUNTIF($P$11:$P1525, $P1525)&gt;1, "", "X"))</f>
        <v/>
      </c>
      <c r="X1525" s="25" t="str">
        <f t="shared" si="260"/>
        <v/>
      </c>
      <c r="Z1525" s="25" t="str">
        <f t="shared" si="261"/>
        <v/>
      </c>
      <c r="AB1525" s="25" t="str">
        <f>IF($B1525="", "", IF(AND($B1525&gt;='Client Report'!$BA$3, $B1525&lt;='Client Report'!$BA$4), "X", ""))</f>
        <v/>
      </c>
      <c r="AC1525" s="25" t="str">
        <f>IF($O1525="", "", IF('Client Report'!$AG$3="", "X", IF(Expenses!$C1525='Client Report'!$AG$3, "X", "")))</f>
        <v/>
      </c>
      <c r="AD1525" s="66" t="str">
        <f t="shared" si="262"/>
        <v/>
      </c>
      <c r="AE1525" s="25" t="str">
        <f>IF($AD1525="", "", COUNTIF($AD$11:$AD$2510, "&lt;"&amp;$AD1525)+1+COUNTIF($AD$11:$AD1525, $AD1525)-1)</f>
        <v/>
      </c>
      <c r="AF1525" s="25" t="str">
        <f t="shared" si="263"/>
        <v/>
      </c>
    </row>
    <row r="1526" spans="1:32" x14ac:dyDescent="0.25">
      <c r="A1526" s="21"/>
      <c r="B1526" s="80"/>
      <c r="C1526" s="81"/>
      <c r="D1526" s="82"/>
      <c r="E1526" s="83"/>
      <c r="F1526" s="83"/>
      <c r="G1526" s="84"/>
      <c r="H1526" s="85"/>
      <c r="I1526" s="21"/>
      <c r="J1526" s="39" t="str">
        <f t="shared" si="253"/>
        <v/>
      </c>
      <c r="K1526" s="21"/>
      <c r="O1526" s="25" t="str">
        <f t="shared" si="254"/>
        <v/>
      </c>
      <c r="P1526" s="25" t="str">
        <f t="shared" si="255"/>
        <v/>
      </c>
      <c r="Q1526" s="25" t="str">
        <f t="shared" si="256"/>
        <v/>
      </c>
      <c r="R1526" s="25" t="str">
        <f>IF(COUNTIF($Q$11:$Q1526, $Q1526)&gt;1, "", $Q1526)</f>
        <v/>
      </c>
      <c r="S1526" s="58" t="str">
        <f t="shared" si="257"/>
        <v/>
      </c>
      <c r="T1526" s="61" t="str">
        <f t="shared" si="258"/>
        <v/>
      </c>
      <c r="U1526" s="58" t="str">
        <f t="shared" si="259"/>
        <v/>
      </c>
      <c r="W1526" s="25" t="str">
        <f>IF(OR($P1526="", NOT($U1526="")), "", IF(COUNTIF($P$11:$P1526, $P1526)&gt;1, "", "X"))</f>
        <v/>
      </c>
      <c r="X1526" s="25" t="str">
        <f t="shared" si="260"/>
        <v/>
      </c>
      <c r="Z1526" s="25" t="str">
        <f t="shared" si="261"/>
        <v/>
      </c>
      <c r="AB1526" s="25" t="str">
        <f>IF($B1526="", "", IF(AND($B1526&gt;='Client Report'!$BA$3, $B1526&lt;='Client Report'!$BA$4), "X", ""))</f>
        <v/>
      </c>
      <c r="AC1526" s="25" t="str">
        <f>IF($O1526="", "", IF('Client Report'!$AG$3="", "X", IF(Expenses!$C1526='Client Report'!$AG$3, "X", "")))</f>
        <v/>
      </c>
      <c r="AD1526" s="66" t="str">
        <f t="shared" si="262"/>
        <v/>
      </c>
      <c r="AE1526" s="25" t="str">
        <f>IF($AD1526="", "", COUNTIF($AD$11:$AD$2510, "&lt;"&amp;$AD1526)+1+COUNTIF($AD$11:$AD1526, $AD1526)-1)</f>
        <v/>
      </c>
      <c r="AF1526" s="25" t="str">
        <f t="shared" si="263"/>
        <v/>
      </c>
    </row>
    <row r="1527" spans="1:32" x14ac:dyDescent="0.25">
      <c r="A1527" s="21"/>
      <c r="B1527" s="80"/>
      <c r="C1527" s="81"/>
      <c r="D1527" s="82"/>
      <c r="E1527" s="83"/>
      <c r="F1527" s="83"/>
      <c r="G1527" s="84"/>
      <c r="H1527" s="85"/>
      <c r="I1527" s="21"/>
      <c r="J1527" s="39" t="str">
        <f t="shared" si="253"/>
        <v/>
      </c>
      <c r="K1527" s="21"/>
      <c r="O1527" s="25" t="str">
        <f t="shared" si="254"/>
        <v/>
      </c>
      <c r="P1527" s="25" t="str">
        <f t="shared" si="255"/>
        <v/>
      </c>
      <c r="Q1527" s="25" t="str">
        <f t="shared" si="256"/>
        <v/>
      </c>
      <c r="R1527" s="25" t="str">
        <f>IF(COUNTIF($Q$11:$Q1527, $Q1527)&gt;1, "", $Q1527)</f>
        <v/>
      </c>
      <c r="S1527" s="58" t="str">
        <f t="shared" si="257"/>
        <v/>
      </c>
      <c r="T1527" s="61" t="str">
        <f t="shared" si="258"/>
        <v/>
      </c>
      <c r="U1527" s="58" t="str">
        <f t="shared" si="259"/>
        <v/>
      </c>
      <c r="W1527" s="25" t="str">
        <f>IF(OR($P1527="", NOT($U1527="")), "", IF(COUNTIF($P$11:$P1527, $P1527)&gt;1, "", "X"))</f>
        <v/>
      </c>
      <c r="X1527" s="25" t="str">
        <f t="shared" si="260"/>
        <v/>
      </c>
      <c r="Z1527" s="25" t="str">
        <f t="shared" si="261"/>
        <v/>
      </c>
      <c r="AB1527" s="25" t="str">
        <f>IF($B1527="", "", IF(AND($B1527&gt;='Client Report'!$BA$3, $B1527&lt;='Client Report'!$BA$4), "X", ""))</f>
        <v/>
      </c>
      <c r="AC1527" s="25" t="str">
        <f>IF($O1527="", "", IF('Client Report'!$AG$3="", "X", IF(Expenses!$C1527='Client Report'!$AG$3, "X", "")))</f>
        <v/>
      </c>
      <c r="AD1527" s="66" t="str">
        <f t="shared" si="262"/>
        <v/>
      </c>
      <c r="AE1527" s="25" t="str">
        <f>IF($AD1527="", "", COUNTIF($AD$11:$AD$2510, "&lt;"&amp;$AD1527)+1+COUNTIF($AD$11:$AD1527, $AD1527)-1)</f>
        <v/>
      </c>
      <c r="AF1527" s="25" t="str">
        <f t="shared" si="263"/>
        <v/>
      </c>
    </row>
    <row r="1528" spans="1:32" x14ac:dyDescent="0.25">
      <c r="A1528" s="21"/>
      <c r="B1528" s="80"/>
      <c r="C1528" s="81"/>
      <c r="D1528" s="82"/>
      <c r="E1528" s="83"/>
      <c r="F1528" s="83"/>
      <c r="G1528" s="84"/>
      <c r="H1528" s="85"/>
      <c r="I1528" s="21"/>
      <c r="J1528" s="39" t="str">
        <f t="shared" si="253"/>
        <v/>
      </c>
      <c r="K1528" s="21"/>
      <c r="O1528" s="25" t="str">
        <f t="shared" si="254"/>
        <v/>
      </c>
      <c r="P1528" s="25" t="str">
        <f t="shared" si="255"/>
        <v/>
      </c>
      <c r="Q1528" s="25" t="str">
        <f t="shared" si="256"/>
        <v/>
      </c>
      <c r="R1528" s="25" t="str">
        <f>IF(COUNTIF($Q$11:$Q1528, $Q1528)&gt;1, "", $Q1528)</f>
        <v/>
      </c>
      <c r="S1528" s="58" t="str">
        <f t="shared" si="257"/>
        <v/>
      </c>
      <c r="T1528" s="61" t="str">
        <f t="shared" si="258"/>
        <v/>
      </c>
      <c r="U1528" s="58" t="str">
        <f t="shared" si="259"/>
        <v/>
      </c>
      <c r="W1528" s="25" t="str">
        <f>IF(OR($P1528="", NOT($U1528="")), "", IF(COUNTIF($P$11:$P1528, $P1528)&gt;1, "", "X"))</f>
        <v/>
      </c>
      <c r="X1528" s="25" t="str">
        <f t="shared" si="260"/>
        <v/>
      </c>
      <c r="Z1528" s="25" t="str">
        <f t="shared" si="261"/>
        <v/>
      </c>
      <c r="AB1528" s="25" t="str">
        <f>IF($B1528="", "", IF(AND($B1528&gt;='Client Report'!$BA$3, $B1528&lt;='Client Report'!$BA$4), "X", ""))</f>
        <v/>
      </c>
      <c r="AC1528" s="25" t="str">
        <f>IF($O1528="", "", IF('Client Report'!$AG$3="", "X", IF(Expenses!$C1528='Client Report'!$AG$3, "X", "")))</f>
        <v/>
      </c>
      <c r="AD1528" s="66" t="str">
        <f t="shared" si="262"/>
        <v/>
      </c>
      <c r="AE1528" s="25" t="str">
        <f>IF($AD1528="", "", COUNTIF($AD$11:$AD$2510, "&lt;"&amp;$AD1528)+1+COUNTIF($AD$11:$AD1528, $AD1528)-1)</f>
        <v/>
      </c>
      <c r="AF1528" s="25" t="str">
        <f t="shared" si="263"/>
        <v/>
      </c>
    </row>
    <row r="1529" spans="1:32" x14ac:dyDescent="0.25">
      <c r="A1529" s="21"/>
      <c r="B1529" s="80"/>
      <c r="C1529" s="81"/>
      <c r="D1529" s="82"/>
      <c r="E1529" s="83"/>
      <c r="F1529" s="83"/>
      <c r="G1529" s="84"/>
      <c r="H1529" s="85"/>
      <c r="I1529" s="21"/>
      <c r="J1529" s="39" t="str">
        <f t="shared" si="253"/>
        <v/>
      </c>
      <c r="K1529" s="21"/>
      <c r="O1529" s="25" t="str">
        <f t="shared" si="254"/>
        <v/>
      </c>
      <c r="P1529" s="25" t="str">
        <f t="shared" si="255"/>
        <v/>
      </c>
      <c r="Q1529" s="25" t="str">
        <f t="shared" si="256"/>
        <v/>
      </c>
      <c r="R1529" s="25" t="str">
        <f>IF(COUNTIF($Q$11:$Q1529, $Q1529)&gt;1, "", $Q1529)</f>
        <v/>
      </c>
      <c r="S1529" s="58" t="str">
        <f t="shared" si="257"/>
        <v/>
      </c>
      <c r="T1529" s="61" t="str">
        <f t="shared" si="258"/>
        <v/>
      </c>
      <c r="U1529" s="58" t="str">
        <f t="shared" si="259"/>
        <v/>
      </c>
      <c r="W1529" s="25" t="str">
        <f>IF(OR($P1529="", NOT($U1529="")), "", IF(COUNTIF($P$11:$P1529, $P1529)&gt;1, "", "X"))</f>
        <v/>
      </c>
      <c r="X1529" s="25" t="str">
        <f t="shared" si="260"/>
        <v/>
      </c>
      <c r="Z1529" s="25" t="str">
        <f t="shared" si="261"/>
        <v/>
      </c>
      <c r="AB1529" s="25" t="str">
        <f>IF($B1529="", "", IF(AND($B1529&gt;='Client Report'!$BA$3, $B1529&lt;='Client Report'!$BA$4), "X", ""))</f>
        <v/>
      </c>
      <c r="AC1529" s="25" t="str">
        <f>IF($O1529="", "", IF('Client Report'!$AG$3="", "X", IF(Expenses!$C1529='Client Report'!$AG$3, "X", "")))</f>
        <v/>
      </c>
      <c r="AD1529" s="66" t="str">
        <f t="shared" si="262"/>
        <v/>
      </c>
      <c r="AE1529" s="25" t="str">
        <f>IF($AD1529="", "", COUNTIF($AD$11:$AD$2510, "&lt;"&amp;$AD1529)+1+COUNTIF($AD$11:$AD1529, $AD1529)-1)</f>
        <v/>
      </c>
      <c r="AF1529" s="25" t="str">
        <f t="shared" si="263"/>
        <v/>
      </c>
    </row>
    <row r="1530" spans="1:32" x14ac:dyDescent="0.25">
      <c r="A1530" s="21"/>
      <c r="B1530" s="80"/>
      <c r="C1530" s="81"/>
      <c r="D1530" s="82"/>
      <c r="E1530" s="83"/>
      <c r="F1530" s="83"/>
      <c r="G1530" s="84"/>
      <c r="H1530" s="85"/>
      <c r="I1530" s="21"/>
      <c r="J1530" s="39" t="str">
        <f t="shared" si="253"/>
        <v/>
      </c>
      <c r="K1530" s="21"/>
      <c r="O1530" s="25" t="str">
        <f t="shared" si="254"/>
        <v/>
      </c>
      <c r="P1530" s="25" t="str">
        <f t="shared" si="255"/>
        <v/>
      </c>
      <c r="Q1530" s="25" t="str">
        <f t="shared" si="256"/>
        <v/>
      </c>
      <c r="R1530" s="25" t="str">
        <f>IF(COUNTIF($Q$11:$Q1530, $Q1530)&gt;1, "", $Q1530)</f>
        <v/>
      </c>
      <c r="S1530" s="58" t="str">
        <f t="shared" si="257"/>
        <v/>
      </c>
      <c r="T1530" s="61" t="str">
        <f t="shared" si="258"/>
        <v/>
      </c>
      <c r="U1530" s="58" t="str">
        <f t="shared" si="259"/>
        <v/>
      </c>
      <c r="W1530" s="25" t="str">
        <f>IF(OR($P1530="", NOT($U1530="")), "", IF(COUNTIF($P$11:$P1530, $P1530)&gt;1, "", "X"))</f>
        <v/>
      </c>
      <c r="X1530" s="25" t="str">
        <f t="shared" si="260"/>
        <v/>
      </c>
      <c r="Z1530" s="25" t="str">
        <f t="shared" si="261"/>
        <v/>
      </c>
      <c r="AB1530" s="25" t="str">
        <f>IF($B1530="", "", IF(AND($B1530&gt;='Client Report'!$BA$3, $B1530&lt;='Client Report'!$BA$4), "X", ""))</f>
        <v/>
      </c>
      <c r="AC1530" s="25" t="str">
        <f>IF($O1530="", "", IF('Client Report'!$AG$3="", "X", IF(Expenses!$C1530='Client Report'!$AG$3, "X", "")))</f>
        <v/>
      </c>
      <c r="AD1530" s="66" t="str">
        <f t="shared" si="262"/>
        <v/>
      </c>
      <c r="AE1530" s="25" t="str">
        <f>IF($AD1530="", "", COUNTIF($AD$11:$AD$2510, "&lt;"&amp;$AD1530)+1+COUNTIF($AD$11:$AD1530, $AD1530)-1)</f>
        <v/>
      </c>
      <c r="AF1530" s="25" t="str">
        <f t="shared" si="263"/>
        <v/>
      </c>
    </row>
    <row r="1531" spans="1:32" x14ac:dyDescent="0.25">
      <c r="A1531" s="21"/>
      <c r="B1531" s="80"/>
      <c r="C1531" s="81"/>
      <c r="D1531" s="82"/>
      <c r="E1531" s="83"/>
      <c r="F1531" s="83"/>
      <c r="G1531" s="84"/>
      <c r="H1531" s="85"/>
      <c r="I1531" s="21"/>
      <c r="J1531" s="39" t="str">
        <f t="shared" si="253"/>
        <v/>
      </c>
      <c r="K1531" s="21"/>
      <c r="O1531" s="25" t="str">
        <f t="shared" si="254"/>
        <v/>
      </c>
      <c r="P1531" s="25" t="str">
        <f t="shared" si="255"/>
        <v/>
      </c>
      <c r="Q1531" s="25" t="str">
        <f t="shared" si="256"/>
        <v/>
      </c>
      <c r="R1531" s="25" t="str">
        <f>IF(COUNTIF($Q$11:$Q1531, $Q1531)&gt;1, "", $Q1531)</f>
        <v/>
      </c>
      <c r="S1531" s="58" t="str">
        <f t="shared" si="257"/>
        <v/>
      </c>
      <c r="T1531" s="61" t="str">
        <f t="shared" si="258"/>
        <v/>
      </c>
      <c r="U1531" s="58" t="str">
        <f t="shared" si="259"/>
        <v/>
      </c>
      <c r="W1531" s="25" t="str">
        <f>IF(OR($P1531="", NOT($U1531="")), "", IF(COUNTIF($P$11:$P1531, $P1531)&gt;1, "", "X"))</f>
        <v/>
      </c>
      <c r="X1531" s="25" t="str">
        <f t="shared" si="260"/>
        <v/>
      </c>
      <c r="Z1531" s="25" t="str">
        <f t="shared" si="261"/>
        <v/>
      </c>
      <c r="AB1531" s="25" t="str">
        <f>IF($B1531="", "", IF(AND($B1531&gt;='Client Report'!$BA$3, $B1531&lt;='Client Report'!$BA$4), "X", ""))</f>
        <v/>
      </c>
      <c r="AC1531" s="25" t="str">
        <f>IF($O1531="", "", IF('Client Report'!$AG$3="", "X", IF(Expenses!$C1531='Client Report'!$AG$3, "X", "")))</f>
        <v/>
      </c>
      <c r="AD1531" s="66" t="str">
        <f t="shared" si="262"/>
        <v/>
      </c>
      <c r="AE1531" s="25" t="str">
        <f>IF($AD1531="", "", COUNTIF($AD$11:$AD$2510, "&lt;"&amp;$AD1531)+1+COUNTIF($AD$11:$AD1531, $AD1531)-1)</f>
        <v/>
      </c>
      <c r="AF1531" s="25" t="str">
        <f t="shared" si="263"/>
        <v/>
      </c>
    </row>
    <row r="1532" spans="1:32" x14ac:dyDescent="0.25">
      <c r="A1532" s="21"/>
      <c r="B1532" s="80"/>
      <c r="C1532" s="81"/>
      <c r="D1532" s="82"/>
      <c r="E1532" s="83"/>
      <c r="F1532" s="83"/>
      <c r="G1532" s="84"/>
      <c r="H1532" s="85"/>
      <c r="I1532" s="21"/>
      <c r="J1532" s="39" t="str">
        <f t="shared" si="253"/>
        <v/>
      </c>
      <c r="K1532" s="21"/>
      <c r="O1532" s="25" t="str">
        <f t="shared" si="254"/>
        <v/>
      </c>
      <c r="P1532" s="25" t="str">
        <f t="shared" si="255"/>
        <v/>
      </c>
      <c r="Q1532" s="25" t="str">
        <f t="shared" si="256"/>
        <v/>
      </c>
      <c r="R1532" s="25" t="str">
        <f>IF(COUNTIF($Q$11:$Q1532, $Q1532)&gt;1, "", $Q1532)</f>
        <v/>
      </c>
      <c r="S1532" s="58" t="str">
        <f t="shared" si="257"/>
        <v/>
      </c>
      <c r="T1532" s="61" t="str">
        <f t="shared" si="258"/>
        <v/>
      </c>
      <c r="U1532" s="58" t="str">
        <f t="shared" si="259"/>
        <v/>
      </c>
      <c r="W1532" s="25" t="str">
        <f>IF(OR($P1532="", NOT($U1532="")), "", IF(COUNTIF($P$11:$P1532, $P1532)&gt;1, "", "X"))</f>
        <v/>
      </c>
      <c r="X1532" s="25" t="str">
        <f t="shared" si="260"/>
        <v/>
      </c>
      <c r="Z1532" s="25" t="str">
        <f t="shared" si="261"/>
        <v/>
      </c>
      <c r="AB1532" s="25" t="str">
        <f>IF($B1532="", "", IF(AND($B1532&gt;='Client Report'!$BA$3, $B1532&lt;='Client Report'!$BA$4), "X", ""))</f>
        <v/>
      </c>
      <c r="AC1532" s="25" t="str">
        <f>IF($O1532="", "", IF('Client Report'!$AG$3="", "X", IF(Expenses!$C1532='Client Report'!$AG$3, "X", "")))</f>
        <v/>
      </c>
      <c r="AD1532" s="66" t="str">
        <f t="shared" si="262"/>
        <v/>
      </c>
      <c r="AE1532" s="25" t="str">
        <f>IF($AD1532="", "", COUNTIF($AD$11:$AD$2510, "&lt;"&amp;$AD1532)+1+COUNTIF($AD$11:$AD1532, $AD1532)-1)</f>
        <v/>
      </c>
      <c r="AF1532" s="25" t="str">
        <f t="shared" si="263"/>
        <v/>
      </c>
    </row>
    <row r="1533" spans="1:32" x14ac:dyDescent="0.25">
      <c r="A1533" s="21"/>
      <c r="B1533" s="80"/>
      <c r="C1533" s="81"/>
      <c r="D1533" s="82"/>
      <c r="E1533" s="83"/>
      <c r="F1533" s="83"/>
      <c r="G1533" s="84"/>
      <c r="H1533" s="85"/>
      <c r="I1533" s="21"/>
      <c r="J1533" s="39" t="str">
        <f t="shared" si="253"/>
        <v/>
      </c>
      <c r="K1533" s="21"/>
      <c r="O1533" s="25" t="str">
        <f t="shared" si="254"/>
        <v/>
      </c>
      <c r="P1533" s="25" t="str">
        <f t="shared" si="255"/>
        <v/>
      </c>
      <c r="Q1533" s="25" t="str">
        <f t="shared" si="256"/>
        <v/>
      </c>
      <c r="R1533" s="25" t="str">
        <f>IF(COUNTIF($Q$11:$Q1533, $Q1533)&gt;1, "", $Q1533)</f>
        <v/>
      </c>
      <c r="S1533" s="58" t="str">
        <f t="shared" si="257"/>
        <v/>
      </c>
      <c r="T1533" s="61" t="str">
        <f t="shared" si="258"/>
        <v/>
      </c>
      <c r="U1533" s="58" t="str">
        <f t="shared" si="259"/>
        <v/>
      </c>
      <c r="W1533" s="25" t="str">
        <f>IF(OR($P1533="", NOT($U1533="")), "", IF(COUNTIF($P$11:$P1533, $P1533)&gt;1, "", "X"))</f>
        <v/>
      </c>
      <c r="X1533" s="25" t="str">
        <f t="shared" si="260"/>
        <v/>
      </c>
      <c r="Z1533" s="25" t="str">
        <f t="shared" si="261"/>
        <v/>
      </c>
      <c r="AB1533" s="25" t="str">
        <f>IF($B1533="", "", IF(AND($B1533&gt;='Client Report'!$BA$3, $B1533&lt;='Client Report'!$BA$4), "X", ""))</f>
        <v/>
      </c>
      <c r="AC1533" s="25" t="str">
        <f>IF($O1533="", "", IF('Client Report'!$AG$3="", "X", IF(Expenses!$C1533='Client Report'!$AG$3, "X", "")))</f>
        <v/>
      </c>
      <c r="AD1533" s="66" t="str">
        <f t="shared" si="262"/>
        <v/>
      </c>
      <c r="AE1533" s="25" t="str">
        <f>IF($AD1533="", "", COUNTIF($AD$11:$AD$2510, "&lt;"&amp;$AD1533)+1+COUNTIF($AD$11:$AD1533, $AD1533)-1)</f>
        <v/>
      </c>
      <c r="AF1533" s="25" t="str">
        <f t="shared" si="263"/>
        <v/>
      </c>
    </row>
    <row r="1534" spans="1:32" x14ac:dyDescent="0.25">
      <c r="A1534" s="21"/>
      <c r="B1534" s="80"/>
      <c r="C1534" s="81"/>
      <c r="D1534" s="82"/>
      <c r="E1534" s="83"/>
      <c r="F1534" s="83"/>
      <c r="G1534" s="84"/>
      <c r="H1534" s="85"/>
      <c r="I1534" s="21"/>
      <c r="J1534" s="39" t="str">
        <f t="shared" si="253"/>
        <v/>
      </c>
      <c r="K1534" s="21"/>
      <c r="O1534" s="25" t="str">
        <f t="shared" si="254"/>
        <v/>
      </c>
      <c r="P1534" s="25" t="str">
        <f t="shared" si="255"/>
        <v/>
      </c>
      <c r="Q1534" s="25" t="str">
        <f t="shared" si="256"/>
        <v/>
      </c>
      <c r="R1534" s="25" t="str">
        <f>IF(COUNTIF($Q$11:$Q1534, $Q1534)&gt;1, "", $Q1534)</f>
        <v/>
      </c>
      <c r="S1534" s="58" t="str">
        <f t="shared" si="257"/>
        <v/>
      </c>
      <c r="T1534" s="61" t="str">
        <f t="shared" si="258"/>
        <v/>
      </c>
      <c r="U1534" s="58" t="str">
        <f t="shared" si="259"/>
        <v/>
      </c>
      <c r="W1534" s="25" t="str">
        <f>IF(OR($P1534="", NOT($U1534="")), "", IF(COUNTIF($P$11:$P1534, $P1534)&gt;1, "", "X"))</f>
        <v/>
      </c>
      <c r="X1534" s="25" t="str">
        <f t="shared" si="260"/>
        <v/>
      </c>
      <c r="Z1534" s="25" t="str">
        <f t="shared" si="261"/>
        <v/>
      </c>
      <c r="AB1534" s="25" t="str">
        <f>IF($B1534="", "", IF(AND($B1534&gt;='Client Report'!$BA$3, $B1534&lt;='Client Report'!$BA$4), "X", ""))</f>
        <v/>
      </c>
      <c r="AC1534" s="25" t="str">
        <f>IF($O1534="", "", IF('Client Report'!$AG$3="", "X", IF(Expenses!$C1534='Client Report'!$AG$3, "X", "")))</f>
        <v/>
      </c>
      <c r="AD1534" s="66" t="str">
        <f t="shared" si="262"/>
        <v/>
      </c>
      <c r="AE1534" s="25" t="str">
        <f>IF($AD1534="", "", COUNTIF($AD$11:$AD$2510, "&lt;"&amp;$AD1534)+1+COUNTIF($AD$11:$AD1534, $AD1534)-1)</f>
        <v/>
      </c>
      <c r="AF1534" s="25" t="str">
        <f t="shared" si="263"/>
        <v/>
      </c>
    </row>
    <row r="1535" spans="1:32" x14ac:dyDescent="0.25">
      <c r="A1535" s="21"/>
      <c r="B1535" s="80"/>
      <c r="C1535" s="81"/>
      <c r="D1535" s="82"/>
      <c r="E1535" s="83"/>
      <c r="F1535" s="83"/>
      <c r="G1535" s="84"/>
      <c r="H1535" s="85"/>
      <c r="I1535" s="21"/>
      <c r="J1535" s="39" t="str">
        <f t="shared" si="253"/>
        <v/>
      </c>
      <c r="K1535" s="21"/>
      <c r="O1535" s="25" t="str">
        <f t="shared" si="254"/>
        <v/>
      </c>
      <c r="P1535" s="25" t="str">
        <f t="shared" si="255"/>
        <v/>
      </c>
      <c r="Q1535" s="25" t="str">
        <f t="shared" si="256"/>
        <v/>
      </c>
      <c r="R1535" s="25" t="str">
        <f>IF(COUNTIF($Q$11:$Q1535, $Q1535)&gt;1, "", $Q1535)</f>
        <v/>
      </c>
      <c r="S1535" s="58" t="str">
        <f t="shared" si="257"/>
        <v/>
      </c>
      <c r="T1535" s="61" t="str">
        <f t="shared" si="258"/>
        <v/>
      </c>
      <c r="U1535" s="58" t="str">
        <f t="shared" si="259"/>
        <v/>
      </c>
      <c r="W1535" s="25" t="str">
        <f>IF(OR($P1535="", NOT($U1535="")), "", IF(COUNTIF($P$11:$P1535, $P1535)&gt;1, "", "X"))</f>
        <v/>
      </c>
      <c r="X1535" s="25" t="str">
        <f t="shared" si="260"/>
        <v/>
      </c>
      <c r="Z1535" s="25" t="str">
        <f t="shared" si="261"/>
        <v/>
      </c>
      <c r="AB1535" s="25" t="str">
        <f>IF($B1535="", "", IF(AND($B1535&gt;='Client Report'!$BA$3, $B1535&lt;='Client Report'!$BA$4), "X", ""))</f>
        <v/>
      </c>
      <c r="AC1535" s="25" t="str">
        <f>IF($O1535="", "", IF('Client Report'!$AG$3="", "X", IF(Expenses!$C1535='Client Report'!$AG$3, "X", "")))</f>
        <v/>
      </c>
      <c r="AD1535" s="66" t="str">
        <f t="shared" si="262"/>
        <v/>
      </c>
      <c r="AE1535" s="25" t="str">
        <f>IF($AD1535="", "", COUNTIF($AD$11:$AD$2510, "&lt;"&amp;$AD1535)+1+COUNTIF($AD$11:$AD1535, $AD1535)-1)</f>
        <v/>
      </c>
      <c r="AF1535" s="25" t="str">
        <f t="shared" si="263"/>
        <v/>
      </c>
    </row>
    <row r="1536" spans="1:32" x14ac:dyDescent="0.25">
      <c r="A1536" s="21"/>
      <c r="B1536" s="80"/>
      <c r="C1536" s="81"/>
      <c r="D1536" s="82"/>
      <c r="E1536" s="83"/>
      <c r="F1536" s="83"/>
      <c r="G1536" s="84"/>
      <c r="H1536" s="85"/>
      <c r="I1536" s="21"/>
      <c r="J1536" s="39" t="str">
        <f t="shared" si="253"/>
        <v/>
      </c>
      <c r="K1536" s="21"/>
      <c r="O1536" s="25" t="str">
        <f t="shared" si="254"/>
        <v/>
      </c>
      <c r="P1536" s="25" t="str">
        <f t="shared" si="255"/>
        <v/>
      </c>
      <c r="Q1536" s="25" t="str">
        <f t="shared" si="256"/>
        <v/>
      </c>
      <c r="R1536" s="25" t="str">
        <f>IF(COUNTIF($Q$11:$Q1536, $Q1536)&gt;1, "", $Q1536)</f>
        <v/>
      </c>
      <c r="S1536" s="58" t="str">
        <f t="shared" si="257"/>
        <v/>
      </c>
      <c r="T1536" s="61" t="str">
        <f t="shared" si="258"/>
        <v/>
      </c>
      <c r="U1536" s="58" t="str">
        <f t="shared" si="259"/>
        <v/>
      </c>
      <c r="W1536" s="25" t="str">
        <f>IF(OR($P1536="", NOT($U1536="")), "", IF(COUNTIF($P$11:$P1536, $P1536)&gt;1, "", "X"))</f>
        <v/>
      </c>
      <c r="X1536" s="25" t="str">
        <f t="shared" si="260"/>
        <v/>
      </c>
      <c r="Z1536" s="25" t="str">
        <f t="shared" si="261"/>
        <v/>
      </c>
      <c r="AB1536" s="25" t="str">
        <f>IF($B1536="", "", IF(AND($B1536&gt;='Client Report'!$BA$3, $B1536&lt;='Client Report'!$BA$4), "X", ""))</f>
        <v/>
      </c>
      <c r="AC1536" s="25" t="str">
        <f>IF($O1536="", "", IF('Client Report'!$AG$3="", "X", IF(Expenses!$C1536='Client Report'!$AG$3, "X", "")))</f>
        <v/>
      </c>
      <c r="AD1536" s="66" t="str">
        <f t="shared" si="262"/>
        <v/>
      </c>
      <c r="AE1536" s="25" t="str">
        <f>IF($AD1536="", "", COUNTIF($AD$11:$AD$2510, "&lt;"&amp;$AD1536)+1+COUNTIF($AD$11:$AD1536, $AD1536)-1)</f>
        <v/>
      </c>
      <c r="AF1536" s="25" t="str">
        <f t="shared" si="263"/>
        <v/>
      </c>
    </row>
    <row r="1537" spans="1:32" x14ac:dyDescent="0.25">
      <c r="A1537" s="21"/>
      <c r="B1537" s="80"/>
      <c r="C1537" s="81"/>
      <c r="D1537" s="82"/>
      <c r="E1537" s="83"/>
      <c r="F1537" s="83"/>
      <c r="G1537" s="84"/>
      <c r="H1537" s="85"/>
      <c r="I1537" s="21"/>
      <c r="J1537" s="39" t="str">
        <f t="shared" si="253"/>
        <v/>
      </c>
      <c r="K1537" s="21"/>
      <c r="O1537" s="25" t="str">
        <f t="shared" si="254"/>
        <v/>
      </c>
      <c r="P1537" s="25" t="str">
        <f t="shared" si="255"/>
        <v/>
      </c>
      <c r="Q1537" s="25" t="str">
        <f t="shared" si="256"/>
        <v/>
      </c>
      <c r="R1537" s="25" t="str">
        <f>IF(COUNTIF($Q$11:$Q1537, $Q1537)&gt;1, "", $Q1537)</f>
        <v/>
      </c>
      <c r="S1537" s="58" t="str">
        <f t="shared" si="257"/>
        <v/>
      </c>
      <c r="T1537" s="61" t="str">
        <f t="shared" si="258"/>
        <v/>
      </c>
      <c r="U1537" s="58" t="str">
        <f t="shared" si="259"/>
        <v/>
      </c>
      <c r="W1537" s="25" t="str">
        <f>IF(OR($P1537="", NOT($U1537="")), "", IF(COUNTIF($P$11:$P1537, $P1537)&gt;1, "", "X"))</f>
        <v/>
      </c>
      <c r="X1537" s="25" t="str">
        <f t="shared" si="260"/>
        <v/>
      </c>
      <c r="Z1537" s="25" t="str">
        <f t="shared" si="261"/>
        <v/>
      </c>
      <c r="AB1537" s="25" t="str">
        <f>IF($B1537="", "", IF(AND($B1537&gt;='Client Report'!$BA$3, $B1537&lt;='Client Report'!$BA$4), "X", ""))</f>
        <v/>
      </c>
      <c r="AC1537" s="25" t="str">
        <f>IF($O1537="", "", IF('Client Report'!$AG$3="", "X", IF(Expenses!$C1537='Client Report'!$AG$3, "X", "")))</f>
        <v/>
      </c>
      <c r="AD1537" s="66" t="str">
        <f t="shared" si="262"/>
        <v/>
      </c>
      <c r="AE1537" s="25" t="str">
        <f>IF($AD1537="", "", COUNTIF($AD$11:$AD$2510, "&lt;"&amp;$AD1537)+1+COUNTIF($AD$11:$AD1537, $AD1537)-1)</f>
        <v/>
      </c>
      <c r="AF1537" s="25" t="str">
        <f t="shared" si="263"/>
        <v/>
      </c>
    </row>
    <row r="1538" spans="1:32" x14ac:dyDescent="0.25">
      <c r="A1538" s="21"/>
      <c r="B1538" s="80"/>
      <c r="C1538" s="81"/>
      <c r="D1538" s="82"/>
      <c r="E1538" s="83"/>
      <c r="F1538" s="83"/>
      <c r="G1538" s="84"/>
      <c r="H1538" s="85"/>
      <c r="I1538" s="21"/>
      <c r="J1538" s="39" t="str">
        <f t="shared" si="253"/>
        <v/>
      </c>
      <c r="K1538" s="21"/>
      <c r="O1538" s="25" t="str">
        <f t="shared" si="254"/>
        <v/>
      </c>
      <c r="P1538" s="25" t="str">
        <f t="shared" si="255"/>
        <v/>
      </c>
      <c r="Q1538" s="25" t="str">
        <f t="shared" si="256"/>
        <v/>
      </c>
      <c r="R1538" s="25" t="str">
        <f>IF(COUNTIF($Q$11:$Q1538, $Q1538)&gt;1, "", $Q1538)</f>
        <v/>
      </c>
      <c r="S1538" s="58" t="str">
        <f t="shared" si="257"/>
        <v/>
      </c>
      <c r="T1538" s="61" t="str">
        <f t="shared" si="258"/>
        <v/>
      </c>
      <c r="U1538" s="58" t="str">
        <f t="shared" si="259"/>
        <v/>
      </c>
      <c r="W1538" s="25" t="str">
        <f>IF(OR($P1538="", NOT($U1538="")), "", IF(COUNTIF($P$11:$P1538, $P1538)&gt;1, "", "X"))</f>
        <v/>
      </c>
      <c r="X1538" s="25" t="str">
        <f t="shared" si="260"/>
        <v/>
      </c>
      <c r="Z1538" s="25" t="str">
        <f t="shared" si="261"/>
        <v/>
      </c>
      <c r="AB1538" s="25" t="str">
        <f>IF($B1538="", "", IF(AND($B1538&gt;='Client Report'!$BA$3, $B1538&lt;='Client Report'!$BA$4), "X", ""))</f>
        <v/>
      </c>
      <c r="AC1538" s="25" t="str">
        <f>IF($O1538="", "", IF('Client Report'!$AG$3="", "X", IF(Expenses!$C1538='Client Report'!$AG$3, "X", "")))</f>
        <v/>
      </c>
      <c r="AD1538" s="66" t="str">
        <f t="shared" si="262"/>
        <v/>
      </c>
      <c r="AE1538" s="25" t="str">
        <f>IF($AD1538="", "", COUNTIF($AD$11:$AD$2510, "&lt;"&amp;$AD1538)+1+COUNTIF($AD$11:$AD1538, $AD1538)-1)</f>
        <v/>
      </c>
      <c r="AF1538" s="25" t="str">
        <f t="shared" si="263"/>
        <v/>
      </c>
    </row>
    <row r="1539" spans="1:32" x14ac:dyDescent="0.25">
      <c r="A1539" s="21"/>
      <c r="B1539" s="80"/>
      <c r="C1539" s="81"/>
      <c r="D1539" s="82"/>
      <c r="E1539" s="83"/>
      <c r="F1539" s="83"/>
      <c r="G1539" s="84"/>
      <c r="H1539" s="85"/>
      <c r="I1539" s="21"/>
      <c r="J1539" s="39" t="str">
        <f t="shared" si="253"/>
        <v/>
      </c>
      <c r="K1539" s="21"/>
      <c r="O1539" s="25" t="str">
        <f t="shared" si="254"/>
        <v/>
      </c>
      <c r="P1539" s="25" t="str">
        <f t="shared" si="255"/>
        <v/>
      </c>
      <c r="Q1539" s="25" t="str">
        <f t="shared" si="256"/>
        <v/>
      </c>
      <c r="R1539" s="25" t="str">
        <f>IF(COUNTIF($Q$11:$Q1539, $Q1539)&gt;1, "", $Q1539)</f>
        <v/>
      </c>
      <c r="S1539" s="58" t="str">
        <f t="shared" si="257"/>
        <v/>
      </c>
      <c r="T1539" s="61" t="str">
        <f t="shared" si="258"/>
        <v/>
      </c>
      <c r="U1539" s="58" t="str">
        <f t="shared" si="259"/>
        <v/>
      </c>
      <c r="W1539" s="25" t="str">
        <f>IF(OR($P1539="", NOT($U1539="")), "", IF(COUNTIF($P$11:$P1539, $P1539)&gt;1, "", "X"))</f>
        <v/>
      </c>
      <c r="X1539" s="25" t="str">
        <f t="shared" si="260"/>
        <v/>
      </c>
      <c r="Z1539" s="25" t="str">
        <f t="shared" si="261"/>
        <v/>
      </c>
      <c r="AB1539" s="25" t="str">
        <f>IF($B1539="", "", IF(AND($B1539&gt;='Client Report'!$BA$3, $B1539&lt;='Client Report'!$BA$4), "X", ""))</f>
        <v/>
      </c>
      <c r="AC1539" s="25" t="str">
        <f>IF($O1539="", "", IF('Client Report'!$AG$3="", "X", IF(Expenses!$C1539='Client Report'!$AG$3, "X", "")))</f>
        <v/>
      </c>
      <c r="AD1539" s="66" t="str">
        <f t="shared" si="262"/>
        <v/>
      </c>
      <c r="AE1539" s="25" t="str">
        <f>IF($AD1539="", "", COUNTIF($AD$11:$AD$2510, "&lt;"&amp;$AD1539)+1+COUNTIF($AD$11:$AD1539, $AD1539)-1)</f>
        <v/>
      </c>
      <c r="AF1539" s="25" t="str">
        <f t="shared" si="263"/>
        <v/>
      </c>
    </row>
    <row r="1540" spans="1:32" x14ac:dyDescent="0.25">
      <c r="A1540" s="21"/>
      <c r="B1540" s="80"/>
      <c r="C1540" s="81"/>
      <c r="D1540" s="82"/>
      <c r="E1540" s="83"/>
      <c r="F1540" s="83"/>
      <c r="G1540" s="84"/>
      <c r="H1540" s="85"/>
      <c r="I1540" s="21"/>
      <c r="J1540" s="39" t="str">
        <f t="shared" si="253"/>
        <v/>
      </c>
      <c r="K1540" s="21"/>
      <c r="O1540" s="25" t="str">
        <f t="shared" si="254"/>
        <v/>
      </c>
      <c r="P1540" s="25" t="str">
        <f t="shared" si="255"/>
        <v/>
      </c>
      <c r="Q1540" s="25" t="str">
        <f t="shared" si="256"/>
        <v/>
      </c>
      <c r="R1540" s="25" t="str">
        <f>IF(COUNTIF($Q$11:$Q1540, $Q1540)&gt;1, "", $Q1540)</f>
        <v/>
      </c>
      <c r="S1540" s="58" t="str">
        <f t="shared" si="257"/>
        <v/>
      </c>
      <c r="T1540" s="61" t="str">
        <f t="shared" si="258"/>
        <v/>
      </c>
      <c r="U1540" s="58" t="str">
        <f t="shared" si="259"/>
        <v/>
      </c>
      <c r="W1540" s="25" t="str">
        <f>IF(OR($P1540="", NOT($U1540="")), "", IF(COUNTIF($P$11:$P1540, $P1540)&gt;1, "", "X"))</f>
        <v/>
      </c>
      <c r="X1540" s="25" t="str">
        <f t="shared" si="260"/>
        <v/>
      </c>
      <c r="Z1540" s="25" t="str">
        <f t="shared" si="261"/>
        <v/>
      </c>
      <c r="AB1540" s="25" t="str">
        <f>IF($B1540="", "", IF(AND($B1540&gt;='Client Report'!$BA$3, $B1540&lt;='Client Report'!$BA$4), "X", ""))</f>
        <v/>
      </c>
      <c r="AC1540" s="25" t="str">
        <f>IF($O1540="", "", IF('Client Report'!$AG$3="", "X", IF(Expenses!$C1540='Client Report'!$AG$3, "X", "")))</f>
        <v/>
      </c>
      <c r="AD1540" s="66" t="str">
        <f t="shared" si="262"/>
        <v/>
      </c>
      <c r="AE1540" s="25" t="str">
        <f>IF($AD1540="", "", COUNTIF($AD$11:$AD$2510, "&lt;"&amp;$AD1540)+1+COUNTIF($AD$11:$AD1540, $AD1540)-1)</f>
        <v/>
      </c>
      <c r="AF1540" s="25" t="str">
        <f t="shared" si="263"/>
        <v/>
      </c>
    </row>
    <row r="1541" spans="1:32" x14ac:dyDescent="0.25">
      <c r="A1541" s="21"/>
      <c r="B1541" s="80"/>
      <c r="C1541" s="81"/>
      <c r="D1541" s="82"/>
      <c r="E1541" s="83"/>
      <c r="F1541" s="83"/>
      <c r="G1541" s="84"/>
      <c r="H1541" s="85"/>
      <c r="I1541" s="21"/>
      <c r="J1541" s="39" t="str">
        <f t="shared" si="253"/>
        <v/>
      </c>
      <c r="K1541" s="21"/>
      <c r="O1541" s="25" t="str">
        <f t="shared" si="254"/>
        <v/>
      </c>
      <c r="P1541" s="25" t="str">
        <f t="shared" si="255"/>
        <v/>
      </c>
      <c r="Q1541" s="25" t="str">
        <f t="shared" si="256"/>
        <v/>
      </c>
      <c r="R1541" s="25" t="str">
        <f>IF(COUNTIF($Q$11:$Q1541, $Q1541)&gt;1, "", $Q1541)</f>
        <v/>
      </c>
      <c r="S1541" s="58" t="str">
        <f t="shared" si="257"/>
        <v/>
      </c>
      <c r="T1541" s="61" t="str">
        <f t="shared" si="258"/>
        <v/>
      </c>
      <c r="U1541" s="58" t="str">
        <f t="shared" si="259"/>
        <v/>
      </c>
      <c r="W1541" s="25" t="str">
        <f>IF(OR($P1541="", NOT($U1541="")), "", IF(COUNTIF($P$11:$P1541, $P1541)&gt;1, "", "X"))</f>
        <v/>
      </c>
      <c r="X1541" s="25" t="str">
        <f t="shared" si="260"/>
        <v/>
      </c>
      <c r="Z1541" s="25" t="str">
        <f t="shared" si="261"/>
        <v/>
      </c>
      <c r="AB1541" s="25" t="str">
        <f>IF($B1541="", "", IF(AND($B1541&gt;='Client Report'!$BA$3, $B1541&lt;='Client Report'!$BA$4), "X", ""))</f>
        <v/>
      </c>
      <c r="AC1541" s="25" t="str">
        <f>IF($O1541="", "", IF('Client Report'!$AG$3="", "X", IF(Expenses!$C1541='Client Report'!$AG$3, "X", "")))</f>
        <v/>
      </c>
      <c r="AD1541" s="66" t="str">
        <f t="shared" si="262"/>
        <v/>
      </c>
      <c r="AE1541" s="25" t="str">
        <f>IF($AD1541="", "", COUNTIF($AD$11:$AD$2510, "&lt;"&amp;$AD1541)+1+COUNTIF($AD$11:$AD1541, $AD1541)-1)</f>
        <v/>
      </c>
      <c r="AF1541" s="25" t="str">
        <f t="shared" si="263"/>
        <v/>
      </c>
    </row>
    <row r="1542" spans="1:32" x14ac:dyDescent="0.25">
      <c r="A1542" s="21"/>
      <c r="B1542" s="80"/>
      <c r="C1542" s="81"/>
      <c r="D1542" s="82"/>
      <c r="E1542" s="83"/>
      <c r="F1542" s="83"/>
      <c r="G1542" s="84"/>
      <c r="H1542" s="85"/>
      <c r="I1542" s="21"/>
      <c r="J1542" s="39" t="str">
        <f t="shared" si="253"/>
        <v/>
      </c>
      <c r="K1542" s="21"/>
      <c r="O1542" s="25" t="str">
        <f t="shared" si="254"/>
        <v/>
      </c>
      <c r="P1542" s="25" t="str">
        <f t="shared" si="255"/>
        <v/>
      </c>
      <c r="Q1542" s="25" t="str">
        <f t="shared" si="256"/>
        <v/>
      </c>
      <c r="R1542" s="25" t="str">
        <f>IF(COUNTIF($Q$11:$Q1542, $Q1542)&gt;1, "", $Q1542)</f>
        <v/>
      </c>
      <c r="S1542" s="58" t="str">
        <f t="shared" si="257"/>
        <v/>
      </c>
      <c r="T1542" s="61" t="str">
        <f t="shared" si="258"/>
        <v/>
      </c>
      <c r="U1542" s="58" t="str">
        <f t="shared" si="259"/>
        <v/>
      </c>
      <c r="W1542" s="25" t="str">
        <f>IF(OR($P1542="", NOT($U1542="")), "", IF(COUNTIF($P$11:$P1542, $P1542)&gt;1, "", "X"))</f>
        <v/>
      </c>
      <c r="X1542" s="25" t="str">
        <f t="shared" si="260"/>
        <v/>
      </c>
      <c r="Z1542" s="25" t="str">
        <f t="shared" si="261"/>
        <v/>
      </c>
      <c r="AB1542" s="25" t="str">
        <f>IF($B1542="", "", IF(AND($B1542&gt;='Client Report'!$BA$3, $B1542&lt;='Client Report'!$BA$4), "X", ""))</f>
        <v/>
      </c>
      <c r="AC1542" s="25" t="str">
        <f>IF($O1542="", "", IF('Client Report'!$AG$3="", "X", IF(Expenses!$C1542='Client Report'!$AG$3, "X", "")))</f>
        <v/>
      </c>
      <c r="AD1542" s="66" t="str">
        <f t="shared" si="262"/>
        <v/>
      </c>
      <c r="AE1542" s="25" t="str">
        <f>IF($AD1542="", "", COUNTIF($AD$11:$AD$2510, "&lt;"&amp;$AD1542)+1+COUNTIF($AD$11:$AD1542, $AD1542)-1)</f>
        <v/>
      </c>
      <c r="AF1542" s="25" t="str">
        <f t="shared" si="263"/>
        <v/>
      </c>
    </row>
    <row r="1543" spans="1:32" x14ac:dyDescent="0.25">
      <c r="A1543" s="21"/>
      <c r="B1543" s="80"/>
      <c r="C1543" s="81"/>
      <c r="D1543" s="82"/>
      <c r="E1543" s="83"/>
      <c r="F1543" s="83"/>
      <c r="G1543" s="84"/>
      <c r="H1543" s="85"/>
      <c r="I1543" s="21"/>
      <c r="J1543" s="39" t="str">
        <f t="shared" si="253"/>
        <v/>
      </c>
      <c r="K1543" s="21"/>
      <c r="O1543" s="25" t="str">
        <f t="shared" si="254"/>
        <v/>
      </c>
      <c r="P1543" s="25" t="str">
        <f t="shared" si="255"/>
        <v/>
      </c>
      <c r="Q1543" s="25" t="str">
        <f t="shared" si="256"/>
        <v/>
      </c>
      <c r="R1543" s="25" t="str">
        <f>IF(COUNTIF($Q$11:$Q1543, $Q1543)&gt;1, "", $Q1543)</f>
        <v/>
      </c>
      <c r="S1543" s="58" t="str">
        <f t="shared" si="257"/>
        <v/>
      </c>
      <c r="T1543" s="61" t="str">
        <f t="shared" si="258"/>
        <v/>
      </c>
      <c r="U1543" s="58" t="str">
        <f t="shared" si="259"/>
        <v/>
      </c>
      <c r="W1543" s="25" t="str">
        <f>IF(OR($P1543="", NOT($U1543="")), "", IF(COUNTIF($P$11:$P1543, $P1543)&gt;1, "", "X"))</f>
        <v/>
      </c>
      <c r="X1543" s="25" t="str">
        <f t="shared" si="260"/>
        <v/>
      </c>
      <c r="Z1543" s="25" t="str">
        <f t="shared" si="261"/>
        <v/>
      </c>
      <c r="AB1543" s="25" t="str">
        <f>IF($B1543="", "", IF(AND($B1543&gt;='Client Report'!$BA$3, $B1543&lt;='Client Report'!$BA$4), "X", ""))</f>
        <v/>
      </c>
      <c r="AC1543" s="25" t="str">
        <f>IF($O1543="", "", IF('Client Report'!$AG$3="", "X", IF(Expenses!$C1543='Client Report'!$AG$3, "X", "")))</f>
        <v/>
      </c>
      <c r="AD1543" s="66" t="str">
        <f t="shared" si="262"/>
        <v/>
      </c>
      <c r="AE1543" s="25" t="str">
        <f>IF($AD1543="", "", COUNTIF($AD$11:$AD$2510, "&lt;"&amp;$AD1543)+1+COUNTIF($AD$11:$AD1543, $AD1543)-1)</f>
        <v/>
      </c>
      <c r="AF1543" s="25" t="str">
        <f t="shared" si="263"/>
        <v/>
      </c>
    </row>
    <row r="1544" spans="1:32" x14ac:dyDescent="0.25">
      <c r="A1544" s="21"/>
      <c r="B1544" s="80"/>
      <c r="C1544" s="81"/>
      <c r="D1544" s="82"/>
      <c r="E1544" s="83"/>
      <c r="F1544" s="83"/>
      <c r="G1544" s="84"/>
      <c r="H1544" s="85"/>
      <c r="I1544" s="21"/>
      <c r="J1544" s="39" t="str">
        <f t="shared" si="253"/>
        <v/>
      </c>
      <c r="K1544" s="21"/>
      <c r="O1544" s="25" t="str">
        <f t="shared" si="254"/>
        <v/>
      </c>
      <c r="P1544" s="25" t="str">
        <f t="shared" si="255"/>
        <v/>
      </c>
      <c r="Q1544" s="25" t="str">
        <f t="shared" si="256"/>
        <v/>
      </c>
      <c r="R1544" s="25" t="str">
        <f>IF(COUNTIF($Q$11:$Q1544, $Q1544)&gt;1, "", $Q1544)</f>
        <v/>
      </c>
      <c r="S1544" s="58" t="str">
        <f t="shared" si="257"/>
        <v/>
      </c>
      <c r="T1544" s="61" t="str">
        <f t="shared" si="258"/>
        <v/>
      </c>
      <c r="U1544" s="58" t="str">
        <f t="shared" si="259"/>
        <v/>
      </c>
      <c r="W1544" s="25" t="str">
        <f>IF(OR($P1544="", NOT($U1544="")), "", IF(COUNTIF($P$11:$P1544, $P1544)&gt;1, "", "X"))</f>
        <v/>
      </c>
      <c r="X1544" s="25" t="str">
        <f t="shared" si="260"/>
        <v/>
      </c>
      <c r="Z1544" s="25" t="str">
        <f t="shared" si="261"/>
        <v/>
      </c>
      <c r="AB1544" s="25" t="str">
        <f>IF($B1544="", "", IF(AND($B1544&gt;='Client Report'!$BA$3, $B1544&lt;='Client Report'!$BA$4), "X", ""))</f>
        <v/>
      </c>
      <c r="AC1544" s="25" t="str">
        <f>IF($O1544="", "", IF('Client Report'!$AG$3="", "X", IF(Expenses!$C1544='Client Report'!$AG$3, "X", "")))</f>
        <v/>
      </c>
      <c r="AD1544" s="66" t="str">
        <f t="shared" si="262"/>
        <v/>
      </c>
      <c r="AE1544" s="25" t="str">
        <f>IF($AD1544="", "", COUNTIF($AD$11:$AD$2510, "&lt;"&amp;$AD1544)+1+COUNTIF($AD$11:$AD1544, $AD1544)-1)</f>
        <v/>
      </c>
      <c r="AF1544" s="25" t="str">
        <f t="shared" si="263"/>
        <v/>
      </c>
    </row>
    <row r="1545" spans="1:32" x14ac:dyDescent="0.25">
      <c r="A1545" s="21"/>
      <c r="B1545" s="80"/>
      <c r="C1545" s="81"/>
      <c r="D1545" s="82"/>
      <c r="E1545" s="83"/>
      <c r="F1545" s="83"/>
      <c r="G1545" s="84"/>
      <c r="H1545" s="85"/>
      <c r="I1545" s="21"/>
      <c r="J1545" s="39" t="str">
        <f t="shared" si="253"/>
        <v/>
      </c>
      <c r="K1545" s="21"/>
      <c r="O1545" s="25" t="str">
        <f t="shared" si="254"/>
        <v/>
      </c>
      <c r="P1545" s="25" t="str">
        <f t="shared" si="255"/>
        <v/>
      </c>
      <c r="Q1545" s="25" t="str">
        <f t="shared" si="256"/>
        <v/>
      </c>
      <c r="R1545" s="25" t="str">
        <f>IF(COUNTIF($Q$11:$Q1545, $Q1545)&gt;1, "", $Q1545)</f>
        <v/>
      </c>
      <c r="S1545" s="58" t="str">
        <f t="shared" si="257"/>
        <v/>
      </c>
      <c r="T1545" s="61" t="str">
        <f t="shared" si="258"/>
        <v/>
      </c>
      <c r="U1545" s="58" t="str">
        <f t="shared" si="259"/>
        <v/>
      </c>
      <c r="W1545" s="25" t="str">
        <f>IF(OR($P1545="", NOT($U1545="")), "", IF(COUNTIF($P$11:$P1545, $P1545)&gt;1, "", "X"))</f>
        <v/>
      </c>
      <c r="X1545" s="25" t="str">
        <f t="shared" si="260"/>
        <v/>
      </c>
      <c r="Z1545" s="25" t="str">
        <f t="shared" si="261"/>
        <v/>
      </c>
      <c r="AB1545" s="25" t="str">
        <f>IF($B1545="", "", IF(AND($B1545&gt;='Client Report'!$BA$3, $B1545&lt;='Client Report'!$BA$4), "X", ""))</f>
        <v/>
      </c>
      <c r="AC1545" s="25" t="str">
        <f>IF($O1545="", "", IF('Client Report'!$AG$3="", "X", IF(Expenses!$C1545='Client Report'!$AG$3, "X", "")))</f>
        <v/>
      </c>
      <c r="AD1545" s="66" t="str">
        <f t="shared" si="262"/>
        <v/>
      </c>
      <c r="AE1545" s="25" t="str">
        <f>IF($AD1545="", "", COUNTIF($AD$11:$AD$2510, "&lt;"&amp;$AD1545)+1+COUNTIF($AD$11:$AD1545, $AD1545)-1)</f>
        <v/>
      </c>
      <c r="AF1545" s="25" t="str">
        <f t="shared" si="263"/>
        <v/>
      </c>
    </row>
    <row r="1546" spans="1:32" x14ac:dyDescent="0.25">
      <c r="A1546" s="21"/>
      <c r="B1546" s="80"/>
      <c r="C1546" s="81"/>
      <c r="D1546" s="82"/>
      <c r="E1546" s="83"/>
      <c r="F1546" s="83"/>
      <c r="G1546" s="84"/>
      <c r="H1546" s="85"/>
      <c r="I1546" s="21"/>
      <c r="J1546" s="39" t="str">
        <f t="shared" si="253"/>
        <v/>
      </c>
      <c r="K1546" s="21"/>
      <c r="O1546" s="25" t="str">
        <f t="shared" si="254"/>
        <v/>
      </c>
      <c r="P1546" s="25" t="str">
        <f t="shared" si="255"/>
        <v/>
      </c>
      <c r="Q1546" s="25" t="str">
        <f t="shared" si="256"/>
        <v/>
      </c>
      <c r="R1546" s="25" t="str">
        <f>IF(COUNTIF($Q$11:$Q1546, $Q1546)&gt;1, "", $Q1546)</f>
        <v/>
      </c>
      <c r="S1546" s="58" t="str">
        <f t="shared" si="257"/>
        <v/>
      </c>
      <c r="T1546" s="61" t="str">
        <f t="shared" si="258"/>
        <v/>
      </c>
      <c r="U1546" s="58" t="str">
        <f t="shared" si="259"/>
        <v/>
      </c>
      <c r="W1546" s="25" t="str">
        <f>IF(OR($P1546="", NOT($U1546="")), "", IF(COUNTIF($P$11:$P1546, $P1546)&gt;1, "", "X"))</f>
        <v/>
      </c>
      <c r="X1546" s="25" t="str">
        <f t="shared" si="260"/>
        <v/>
      </c>
      <c r="Z1546" s="25" t="str">
        <f t="shared" si="261"/>
        <v/>
      </c>
      <c r="AB1546" s="25" t="str">
        <f>IF($B1546="", "", IF(AND($B1546&gt;='Client Report'!$BA$3, $B1546&lt;='Client Report'!$BA$4), "X", ""))</f>
        <v/>
      </c>
      <c r="AC1546" s="25" t="str">
        <f>IF($O1546="", "", IF('Client Report'!$AG$3="", "X", IF(Expenses!$C1546='Client Report'!$AG$3, "X", "")))</f>
        <v/>
      </c>
      <c r="AD1546" s="66" t="str">
        <f t="shared" si="262"/>
        <v/>
      </c>
      <c r="AE1546" s="25" t="str">
        <f>IF($AD1546="", "", COUNTIF($AD$11:$AD$2510, "&lt;"&amp;$AD1546)+1+COUNTIF($AD$11:$AD1546, $AD1546)-1)</f>
        <v/>
      </c>
      <c r="AF1546" s="25" t="str">
        <f t="shared" si="263"/>
        <v/>
      </c>
    </row>
    <row r="1547" spans="1:32" x14ac:dyDescent="0.25">
      <c r="A1547" s="21"/>
      <c r="B1547" s="80"/>
      <c r="C1547" s="81"/>
      <c r="D1547" s="82"/>
      <c r="E1547" s="83"/>
      <c r="F1547" s="83"/>
      <c r="G1547" s="84"/>
      <c r="H1547" s="85"/>
      <c r="I1547" s="21"/>
      <c r="J1547" s="39" t="str">
        <f t="shared" si="253"/>
        <v/>
      </c>
      <c r="K1547" s="21"/>
      <c r="O1547" s="25" t="str">
        <f t="shared" si="254"/>
        <v/>
      </c>
      <c r="P1547" s="25" t="str">
        <f t="shared" si="255"/>
        <v/>
      </c>
      <c r="Q1547" s="25" t="str">
        <f t="shared" si="256"/>
        <v/>
      </c>
      <c r="R1547" s="25" t="str">
        <f>IF(COUNTIF($Q$11:$Q1547, $Q1547)&gt;1, "", $Q1547)</f>
        <v/>
      </c>
      <c r="S1547" s="58" t="str">
        <f t="shared" si="257"/>
        <v/>
      </c>
      <c r="T1547" s="61" t="str">
        <f t="shared" si="258"/>
        <v/>
      </c>
      <c r="U1547" s="58" t="str">
        <f t="shared" si="259"/>
        <v/>
      </c>
      <c r="W1547" s="25" t="str">
        <f>IF(OR($P1547="", NOT($U1547="")), "", IF(COUNTIF($P$11:$P1547, $P1547)&gt;1, "", "X"))</f>
        <v/>
      </c>
      <c r="X1547" s="25" t="str">
        <f t="shared" si="260"/>
        <v/>
      </c>
      <c r="Z1547" s="25" t="str">
        <f t="shared" si="261"/>
        <v/>
      </c>
      <c r="AB1547" s="25" t="str">
        <f>IF($B1547="", "", IF(AND($B1547&gt;='Client Report'!$BA$3, $B1547&lt;='Client Report'!$BA$4), "X", ""))</f>
        <v/>
      </c>
      <c r="AC1547" s="25" t="str">
        <f>IF($O1547="", "", IF('Client Report'!$AG$3="", "X", IF(Expenses!$C1547='Client Report'!$AG$3, "X", "")))</f>
        <v/>
      </c>
      <c r="AD1547" s="66" t="str">
        <f t="shared" si="262"/>
        <v/>
      </c>
      <c r="AE1547" s="25" t="str">
        <f>IF($AD1547="", "", COUNTIF($AD$11:$AD$2510, "&lt;"&amp;$AD1547)+1+COUNTIF($AD$11:$AD1547, $AD1547)-1)</f>
        <v/>
      </c>
      <c r="AF1547" s="25" t="str">
        <f t="shared" si="263"/>
        <v/>
      </c>
    </row>
    <row r="1548" spans="1:32" x14ac:dyDescent="0.25">
      <c r="A1548" s="21"/>
      <c r="B1548" s="80"/>
      <c r="C1548" s="81"/>
      <c r="D1548" s="82"/>
      <c r="E1548" s="83"/>
      <c r="F1548" s="83"/>
      <c r="G1548" s="84"/>
      <c r="H1548" s="85"/>
      <c r="I1548" s="21"/>
      <c r="J1548" s="39" t="str">
        <f t="shared" ref="J1548:J1611" si="264">IFERROR(IF($G1548="", "", IF($F1548="", $G1548, ROUND($G1548*$U1548, 2))), "")</f>
        <v/>
      </c>
      <c r="K1548" s="21"/>
      <c r="O1548" s="25" t="str">
        <f t="shared" ref="O1548:O1611" si="265">IF(COUNTIF($B1548:$H1548, "")&lt;7, "X", "")</f>
        <v/>
      </c>
      <c r="P1548" s="25" t="str">
        <f t="shared" ref="P1548:P1611" si="266">IF(AND(NOT($B1548=""), NOT($F1548="")), _xlfn.CONCAT($B1548, " - ", $F1548), "")</f>
        <v/>
      </c>
      <c r="Q1548" s="25" t="str">
        <f t="shared" ref="Q1548:Q1611" si="267">IF(AND(NOT($B1548=""), NOT($F1548=""), NOT($H1548="")), _xlfn.CONCAT($B1548, " - ", $F1548), "")</f>
        <v/>
      </c>
      <c r="R1548" s="25" t="str">
        <f>IF(COUNTIF($Q$11:$Q1548, $Q1548)&gt;1, "", $Q1548)</f>
        <v/>
      </c>
      <c r="S1548" s="58" t="str">
        <f t="shared" ref="S1548:S1611" si="268">IF($R1548="", "", $H1548)</f>
        <v/>
      </c>
      <c r="T1548" s="61" t="str">
        <f t="shared" ref="T1548:T1611" si="269">IF(P1548="", "", IFERROR(INDEX($S$11:$S$2510, MATCH($P1548, $R$11:$R$2510, 0)), ""))</f>
        <v/>
      </c>
      <c r="U1548" s="58" t="str">
        <f t="shared" ref="U1548:U1611" si="270">IF($P1548="", "", IF($H1548="", $T1548, $H1548))</f>
        <v/>
      </c>
      <c r="W1548" s="25" t="str">
        <f>IF(OR($P1548="", NOT($U1548="")), "", IF(COUNTIF($P$11:$P1548, $P1548)&gt;1, "", "X"))</f>
        <v/>
      </c>
      <c r="X1548" s="25" t="str">
        <f t="shared" ref="X1548:X1611" si="271">IF(T1548=U1548, "", "X")</f>
        <v/>
      </c>
      <c r="Z1548" s="25" t="str">
        <f t="shared" ref="Z1548:Z1611" si="272">IF(OR($B1548="", $C1548=""), "", _xlfn.CONCAT($C1548, " - ", TEXT($B1548, "mmm yyyy")))</f>
        <v/>
      </c>
      <c r="AB1548" s="25" t="str">
        <f>IF($B1548="", "", IF(AND($B1548&gt;='Client Report'!$BA$3, $B1548&lt;='Client Report'!$BA$4), "X", ""))</f>
        <v/>
      </c>
      <c r="AC1548" s="25" t="str">
        <f>IF($O1548="", "", IF('Client Report'!$AG$3="", "X", IF(Expenses!$C1548='Client Report'!$AG$3, "X", "")))</f>
        <v/>
      </c>
      <c r="AD1548" s="66" t="str">
        <f t="shared" ref="AD1548:AD1611" si="273">IF(OR($AB1548="", $AC1548=""), "", $B1548)</f>
        <v/>
      </c>
      <c r="AE1548" s="25" t="str">
        <f>IF($AD1548="", "", COUNTIF($AD$11:$AD$2510, "&lt;"&amp;$AD1548)+1+COUNTIF($AD$11:$AD1548, $AD1548)-1)</f>
        <v/>
      </c>
      <c r="AF1548" s="25" t="str">
        <f t="shared" ref="AF1548:AF1611" si="274">IF($AE1548="", "", "X")</f>
        <v/>
      </c>
    </row>
    <row r="1549" spans="1:32" x14ac:dyDescent="0.25">
      <c r="A1549" s="21"/>
      <c r="B1549" s="80"/>
      <c r="C1549" s="81"/>
      <c r="D1549" s="82"/>
      <c r="E1549" s="83"/>
      <c r="F1549" s="83"/>
      <c r="G1549" s="84"/>
      <c r="H1549" s="85"/>
      <c r="I1549" s="21"/>
      <c r="J1549" s="39" t="str">
        <f t="shared" si="264"/>
        <v/>
      </c>
      <c r="K1549" s="21"/>
      <c r="O1549" s="25" t="str">
        <f t="shared" si="265"/>
        <v/>
      </c>
      <c r="P1549" s="25" t="str">
        <f t="shared" si="266"/>
        <v/>
      </c>
      <c r="Q1549" s="25" t="str">
        <f t="shared" si="267"/>
        <v/>
      </c>
      <c r="R1549" s="25" t="str">
        <f>IF(COUNTIF($Q$11:$Q1549, $Q1549)&gt;1, "", $Q1549)</f>
        <v/>
      </c>
      <c r="S1549" s="58" t="str">
        <f t="shared" si="268"/>
        <v/>
      </c>
      <c r="T1549" s="61" t="str">
        <f t="shared" si="269"/>
        <v/>
      </c>
      <c r="U1549" s="58" t="str">
        <f t="shared" si="270"/>
        <v/>
      </c>
      <c r="W1549" s="25" t="str">
        <f>IF(OR($P1549="", NOT($U1549="")), "", IF(COUNTIF($P$11:$P1549, $P1549)&gt;1, "", "X"))</f>
        <v/>
      </c>
      <c r="X1549" s="25" t="str">
        <f t="shared" si="271"/>
        <v/>
      </c>
      <c r="Z1549" s="25" t="str">
        <f t="shared" si="272"/>
        <v/>
      </c>
      <c r="AB1549" s="25" t="str">
        <f>IF($B1549="", "", IF(AND($B1549&gt;='Client Report'!$BA$3, $B1549&lt;='Client Report'!$BA$4), "X", ""))</f>
        <v/>
      </c>
      <c r="AC1549" s="25" t="str">
        <f>IF($O1549="", "", IF('Client Report'!$AG$3="", "X", IF(Expenses!$C1549='Client Report'!$AG$3, "X", "")))</f>
        <v/>
      </c>
      <c r="AD1549" s="66" t="str">
        <f t="shared" si="273"/>
        <v/>
      </c>
      <c r="AE1549" s="25" t="str">
        <f>IF($AD1549="", "", COUNTIF($AD$11:$AD$2510, "&lt;"&amp;$AD1549)+1+COUNTIF($AD$11:$AD1549, $AD1549)-1)</f>
        <v/>
      </c>
      <c r="AF1549" s="25" t="str">
        <f t="shared" si="274"/>
        <v/>
      </c>
    </row>
    <row r="1550" spans="1:32" x14ac:dyDescent="0.25">
      <c r="A1550" s="21"/>
      <c r="B1550" s="80"/>
      <c r="C1550" s="81"/>
      <c r="D1550" s="82"/>
      <c r="E1550" s="83"/>
      <c r="F1550" s="83"/>
      <c r="G1550" s="84"/>
      <c r="H1550" s="85"/>
      <c r="I1550" s="21"/>
      <c r="J1550" s="39" t="str">
        <f t="shared" si="264"/>
        <v/>
      </c>
      <c r="K1550" s="21"/>
      <c r="O1550" s="25" t="str">
        <f t="shared" si="265"/>
        <v/>
      </c>
      <c r="P1550" s="25" t="str">
        <f t="shared" si="266"/>
        <v/>
      </c>
      <c r="Q1550" s="25" t="str">
        <f t="shared" si="267"/>
        <v/>
      </c>
      <c r="R1550" s="25" t="str">
        <f>IF(COUNTIF($Q$11:$Q1550, $Q1550)&gt;1, "", $Q1550)</f>
        <v/>
      </c>
      <c r="S1550" s="58" t="str">
        <f t="shared" si="268"/>
        <v/>
      </c>
      <c r="T1550" s="61" t="str">
        <f t="shared" si="269"/>
        <v/>
      </c>
      <c r="U1550" s="58" t="str">
        <f t="shared" si="270"/>
        <v/>
      </c>
      <c r="W1550" s="25" t="str">
        <f>IF(OR($P1550="", NOT($U1550="")), "", IF(COUNTIF($P$11:$P1550, $P1550)&gt;1, "", "X"))</f>
        <v/>
      </c>
      <c r="X1550" s="25" t="str">
        <f t="shared" si="271"/>
        <v/>
      </c>
      <c r="Z1550" s="25" t="str">
        <f t="shared" si="272"/>
        <v/>
      </c>
      <c r="AB1550" s="25" t="str">
        <f>IF($B1550="", "", IF(AND($B1550&gt;='Client Report'!$BA$3, $B1550&lt;='Client Report'!$BA$4), "X", ""))</f>
        <v/>
      </c>
      <c r="AC1550" s="25" t="str">
        <f>IF($O1550="", "", IF('Client Report'!$AG$3="", "X", IF(Expenses!$C1550='Client Report'!$AG$3, "X", "")))</f>
        <v/>
      </c>
      <c r="AD1550" s="66" t="str">
        <f t="shared" si="273"/>
        <v/>
      </c>
      <c r="AE1550" s="25" t="str">
        <f>IF($AD1550="", "", COUNTIF($AD$11:$AD$2510, "&lt;"&amp;$AD1550)+1+COUNTIF($AD$11:$AD1550, $AD1550)-1)</f>
        <v/>
      </c>
      <c r="AF1550" s="25" t="str">
        <f t="shared" si="274"/>
        <v/>
      </c>
    </row>
    <row r="1551" spans="1:32" x14ac:dyDescent="0.25">
      <c r="A1551" s="21"/>
      <c r="B1551" s="80"/>
      <c r="C1551" s="81"/>
      <c r="D1551" s="82"/>
      <c r="E1551" s="83"/>
      <c r="F1551" s="83"/>
      <c r="G1551" s="84"/>
      <c r="H1551" s="85"/>
      <c r="I1551" s="21"/>
      <c r="J1551" s="39" t="str">
        <f t="shared" si="264"/>
        <v/>
      </c>
      <c r="K1551" s="21"/>
      <c r="O1551" s="25" t="str">
        <f t="shared" si="265"/>
        <v/>
      </c>
      <c r="P1551" s="25" t="str">
        <f t="shared" si="266"/>
        <v/>
      </c>
      <c r="Q1551" s="25" t="str">
        <f t="shared" si="267"/>
        <v/>
      </c>
      <c r="R1551" s="25" t="str">
        <f>IF(COUNTIF($Q$11:$Q1551, $Q1551)&gt;1, "", $Q1551)</f>
        <v/>
      </c>
      <c r="S1551" s="58" t="str">
        <f t="shared" si="268"/>
        <v/>
      </c>
      <c r="T1551" s="61" t="str">
        <f t="shared" si="269"/>
        <v/>
      </c>
      <c r="U1551" s="58" t="str">
        <f t="shared" si="270"/>
        <v/>
      </c>
      <c r="W1551" s="25" t="str">
        <f>IF(OR($P1551="", NOT($U1551="")), "", IF(COUNTIF($P$11:$P1551, $P1551)&gt;1, "", "X"))</f>
        <v/>
      </c>
      <c r="X1551" s="25" t="str">
        <f t="shared" si="271"/>
        <v/>
      </c>
      <c r="Z1551" s="25" t="str">
        <f t="shared" si="272"/>
        <v/>
      </c>
      <c r="AB1551" s="25" t="str">
        <f>IF($B1551="", "", IF(AND($B1551&gt;='Client Report'!$BA$3, $B1551&lt;='Client Report'!$BA$4), "X", ""))</f>
        <v/>
      </c>
      <c r="AC1551" s="25" t="str">
        <f>IF($O1551="", "", IF('Client Report'!$AG$3="", "X", IF(Expenses!$C1551='Client Report'!$AG$3, "X", "")))</f>
        <v/>
      </c>
      <c r="AD1551" s="66" t="str">
        <f t="shared" si="273"/>
        <v/>
      </c>
      <c r="AE1551" s="25" t="str">
        <f>IF($AD1551="", "", COUNTIF($AD$11:$AD$2510, "&lt;"&amp;$AD1551)+1+COUNTIF($AD$11:$AD1551, $AD1551)-1)</f>
        <v/>
      </c>
      <c r="AF1551" s="25" t="str">
        <f t="shared" si="274"/>
        <v/>
      </c>
    </row>
    <row r="1552" spans="1:32" x14ac:dyDescent="0.25">
      <c r="A1552" s="21"/>
      <c r="B1552" s="80"/>
      <c r="C1552" s="81"/>
      <c r="D1552" s="82"/>
      <c r="E1552" s="83"/>
      <c r="F1552" s="83"/>
      <c r="G1552" s="84"/>
      <c r="H1552" s="85"/>
      <c r="I1552" s="21"/>
      <c r="J1552" s="39" t="str">
        <f t="shared" si="264"/>
        <v/>
      </c>
      <c r="K1552" s="21"/>
      <c r="O1552" s="25" t="str">
        <f t="shared" si="265"/>
        <v/>
      </c>
      <c r="P1552" s="25" t="str">
        <f t="shared" si="266"/>
        <v/>
      </c>
      <c r="Q1552" s="25" t="str">
        <f t="shared" si="267"/>
        <v/>
      </c>
      <c r="R1552" s="25" t="str">
        <f>IF(COUNTIF($Q$11:$Q1552, $Q1552)&gt;1, "", $Q1552)</f>
        <v/>
      </c>
      <c r="S1552" s="58" t="str">
        <f t="shared" si="268"/>
        <v/>
      </c>
      <c r="T1552" s="61" t="str">
        <f t="shared" si="269"/>
        <v/>
      </c>
      <c r="U1552" s="58" t="str">
        <f t="shared" si="270"/>
        <v/>
      </c>
      <c r="W1552" s="25" t="str">
        <f>IF(OR($P1552="", NOT($U1552="")), "", IF(COUNTIF($P$11:$P1552, $P1552)&gt;1, "", "X"))</f>
        <v/>
      </c>
      <c r="X1552" s="25" t="str">
        <f t="shared" si="271"/>
        <v/>
      </c>
      <c r="Z1552" s="25" t="str">
        <f t="shared" si="272"/>
        <v/>
      </c>
      <c r="AB1552" s="25" t="str">
        <f>IF($B1552="", "", IF(AND($B1552&gt;='Client Report'!$BA$3, $B1552&lt;='Client Report'!$BA$4), "X", ""))</f>
        <v/>
      </c>
      <c r="AC1552" s="25" t="str">
        <f>IF($O1552="", "", IF('Client Report'!$AG$3="", "X", IF(Expenses!$C1552='Client Report'!$AG$3, "X", "")))</f>
        <v/>
      </c>
      <c r="AD1552" s="66" t="str">
        <f t="shared" si="273"/>
        <v/>
      </c>
      <c r="AE1552" s="25" t="str">
        <f>IF($AD1552="", "", COUNTIF($AD$11:$AD$2510, "&lt;"&amp;$AD1552)+1+COUNTIF($AD$11:$AD1552, $AD1552)-1)</f>
        <v/>
      </c>
      <c r="AF1552" s="25" t="str">
        <f t="shared" si="274"/>
        <v/>
      </c>
    </row>
    <row r="1553" spans="1:32" x14ac:dyDescent="0.25">
      <c r="A1553" s="21"/>
      <c r="B1553" s="80"/>
      <c r="C1553" s="81"/>
      <c r="D1553" s="82"/>
      <c r="E1553" s="83"/>
      <c r="F1553" s="83"/>
      <c r="G1553" s="84"/>
      <c r="H1553" s="85"/>
      <c r="I1553" s="21"/>
      <c r="J1553" s="39" t="str">
        <f t="shared" si="264"/>
        <v/>
      </c>
      <c r="K1553" s="21"/>
      <c r="O1553" s="25" t="str">
        <f t="shared" si="265"/>
        <v/>
      </c>
      <c r="P1553" s="25" t="str">
        <f t="shared" si="266"/>
        <v/>
      </c>
      <c r="Q1553" s="25" t="str">
        <f t="shared" si="267"/>
        <v/>
      </c>
      <c r="R1553" s="25" t="str">
        <f>IF(COUNTIF($Q$11:$Q1553, $Q1553)&gt;1, "", $Q1553)</f>
        <v/>
      </c>
      <c r="S1553" s="58" t="str">
        <f t="shared" si="268"/>
        <v/>
      </c>
      <c r="T1553" s="61" t="str">
        <f t="shared" si="269"/>
        <v/>
      </c>
      <c r="U1553" s="58" t="str">
        <f t="shared" si="270"/>
        <v/>
      </c>
      <c r="W1553" s="25" t="str">
        <f>IF(OR($P1553="", NOT($U1553="")), "", IF(COUNTIF($P$11:$P1553, $P1553)&gt;1, "", "X"))</f>
        <v/>
      </c>
      <c r="X1553" s="25" t="str">
        <f t="shared" si="271"/>
        <v/>
      </c>
      <c r="Z1553" s="25" t="str">
        <f t="shared" si="272"/>
        <v/>
      </c>
      <c r="AB1553" s="25" t="str">
        <f>IF($B1553="", "", IF(AND($B1553&gt;='Client Report'!$BA$3, $B1553&lt;='Client Report'!$BA$4), "X", ""))</f>
        <v/>
      </c>
      <c r="AC1553" s="25" t="str">
        <f>IF($O1553="", "", IF('Client Report'!$AG$3="", "X", IF(Expenses!$C1553='Client Report'!$AG$3, "X", "")))</f>
        <v/>
      </c>
      <c r="AD1553" s="66" t="str">
        <f t="shared" si="273"/>
        <v/>
      </c>
      <c r="AE1553" s="25" t="str">
        <f>IF($AD1553="", "", COUNTIF($AD$11:$AD$2510, "&lt;"&amp;$AD1553)+1+COUNTIF($AD$11:$AD1553, $AD1553)-1)</f>
        <v/>
      </c>
      <c r="AF1553" s="25" t="str">
        <f t="shared" si="274"/>
        <v/>
      </c>
    </row>
    <row r="1554" spans="1:32" x14ac:dyDescent="0.25">
      <c r="A1554" s="21"/>
      <c r="B1554" s="80"/>
      <c r="C1554" s="81"/>
      <c r="D1554" s="82"/>
      <c r="E1554" s="83"/>
      <c r="F1554" s="83"/>
      <c r="G1554" s="84"/>
      <c r="H1554" s="85"/>
      <c r="I1554" s="21"/>
      <c r="J1554" s="39" t="str">
        <f t="shared" si="264"/>
        <v/>
      </c>
      <c r="K1554" s="21"/>
      <c r="O1554" s="25" t="str">
        <f t="shared" si="265"/>
        <v/>
      </c>
      <c r="P1554" s="25" t="str">
        <f t="shared" si="266"/>
        <v/>
      </c>
      <c r="Q1554" s="25" t="str">
        <f t="shared" si="267"/>
        <v/>
      </c>
      <c r="R1554" s="25" t="str">
        <f>IF(COUNTIF($Q$11:$Q1554, $Q1554)&gt;1, "", $Q1554)</f>
        <v/>
      </c>
      <c r="S1554" s="58" t="str">
        <f t="shared" si="268"/>
        <v/>
      </c>
      <c r="T1554" s="61" t="str">
        <f t="shared" si="269"/>
        <v/>
      </c>
      <c r="U1554" s="58" t="str">
        <f t="shared" si="270"/>
        <v/>
      </c>
      <c r="W1554" s="25" t="str">
        <f>IF(OR($P1554="", NOT($U1554="")), "", IF(COUNTIF($P$11:$P1554, $P1554)&gt;1, "", "X"))</f>
        <v/>
      </c>
      <c r="X1554" s="25" t="str">
        <f t="shared" si="271"/>
        <v/>
      </c>
      <c r="Z1554" s="25" t="str">
        <f t="shared" si="272"/>
        <v/>
      </c>
      <c r="AB1554" s="25" t="str">
        <f>IF($B1554="", "", IF(AND($B1554&gt;='Client Report'!$BA$3, $B1554&lt;='Client Report'!$BA$4), "X", ""))</f>
        <v/>
      </c>
      <c r="AC1554" s="25" t="str">
        <f>IF($O1554="", "", IF('Client Report'!$AG$3="", "X", IF(Expenses!$C1554='Client Report'!$AG$3, "X", "")))</f>
        <v/>
      </c>
      <c r="AD1554" s="66" t="str">
        <f t="shared" si="273"/>
        <v/>
      </c>
      <c r="AE1554" s="25" t="str">
        <f>IF($AD1554="", "", COUNTIF($AD$11:$AD$2510, "&lt;"&amp;$AD1554)+1+COUNTIF($AD$11:$AD1554, $AD1554)-1)</f>
        <v/>
      </c>
      <c r="AF1554" s="25" t="str">
        <f t="shared" si="274"/>
        <v/>
      </c>
    </row>
    <row r="1555" spans="1:32" x14ac:dyDescent="0.25">
      <c r="A1555" s="21"/>
      <c r="B1555" s="80"/>
      <c r="C1555" s="81"/>
      <c r="D1555" s="82"/>
      <c r="E1555" s="83"/>
      <c r="F1555" s="83"/>
      <c r="G1555" s="84"/>
      <c r="H1555" s="85"/>
      <c r="I1555" s="21"/>
      <c r="J1555" s="39" t="str">
        <f t="shared" si="264"/>
        <v/>
      </c>
      <c r="K1555" s="21"/>
      <c r="O1555" s="25" t="str">
        <f t="shared" si="265"/>
        <v/>
      </c>
      <c r="P1555" s="25" t="str">
        <f t="shared" si="266"/>
        <v/>
      </c>
      <c r="Q1555" s="25" t="str">
        <f t="shared" si="267"/>
        <v/>
      </c>
      <c r="R1555" s="25" t="str">
        <f>IF(COUNTIF($Q$11:$Q1555, $Q1555)&gt;1, "", $Q1555)</f>
        <v/>
      </c>
      <c r="S1555" s="58" t="str">
        <f t="shared" si="268"/>
        <v/>
      </c>
      <c r="T1555" s="61" t="str">
        <f t="shared" si="269"/>
        <v/>
      </c>
      <c r="U1555" s="58" t="str">
        <f t="shared" si="270"/>
        <v/>
      </c>
      <c r="W1555" s="25" t="str">
        <f>IF(OR($P1555="", NOT($U1555="")), "", IF(COUNTIF($P$11:$P1555, $P1555)&gt;1, "", "X"))</f>
        <v/>
      </c>
      <c r="X1555" s="25" t="str">
        <f t="shared" si="271"/>
        <v/>
      </c>
      <c r="Z1555" s="25" t="str">
        <f t="shared" si="272"/>
        <v/>
      </c>
      <c r="AB1555" s="25" t="str">
        <f>IF($B1555="", "", IF(AND($B1555&gt;='Client Report'!$BA$3, $B1555&lt;='Client Report'!$BA$4), "X", ""))</f>
        <v/>
      </c>
      <c r="AC1555" s="25" t="str">
        <f>IF($O1555="", "", IF('Client Report'!$AG$3="", "X", IF(Expenses!$C1555='Client Report'!$AG$3, "X", "")))</f>
        <v/>
      </c>
      <c r="AD1555" s="66" t="str">
        <f t="shared" si="273"/>
        <v/>
      </c>
      <c r="AE1555" s="25" t="str">
        <f>IF($AD1555="", "", COUNTIF($AD$11:$AD$2510, "&lt;"&amp;$AD1555)+1+COUNTIF($AD$11:$AD1555, $AD1555)-1)</f>
        <v/>
      </c>
      <c r="AF1555" s="25" t="str">
        <f t="shared" si="274"/>
        <v/>
      </c>
    </row>
    <row r="1556" spans="1:32" x14ac:dyDescent="0.25">
      <c r="A1556" s="21"/>
      <c r="B1556" s="80"/>
      <c r="C1556" s="81"/>
      <c r="D1556" s="82"/>
      <c r="E1556" s="83"/>
      <c r="F1556" s="83"/>
      <c r="G1556" s="84"/>
      <c r="H1556" s="85"/>
      <c r="I1556" s="21"/>
      <c r="J1556" s="39" t="str">
        <f t="shared" si="264"/>
        <v/>
      </c>
      <c r="K1556" s="21"/>
      <c r="O1556" s="25" t="str">
        <f t="shared" si="265"/>
        <v/>
      </c>
      <c r="P1556" s="25" t="str">
        <f t="shared" si="266"/>
        <v/>
      </c>
      <c r="Q1556" s="25" t="str">
        <f t="shared" si="267"/>
        <v/>
      </c>
      <c r="R1556" s="25" t="str">
        <f>IF(COUNTIF($Q$11:$Q1556, $Q1556)&gt;1, "", $Q1556)</f>
        <v/>
      </c>
      <c r="S1556" s="58" t="str">
        <f t="shared" si="268"/>
        <v/>
      </c>
      <c r="T1556" s="61" t="str">
        <f t="shared" si="269"/>
        <v/>
      </c>
      <c r="U1556" s="58" t="str">
        <f t="shared" si="270"/>
        <v/>
      </c>
      <c r="W1556" s="25" t="str">
        <f>IF(OR($P1556="", NOT($U1556="")), "", IF(COUNTIF($P$11:$P1556, $P1556)&gt;1, "", "X"))</f>
        <v/>
      </c>
      <c r="X1556" s="25" t="str">
        <f t="shared" si="271"/>
        <v/>
      </c>
      <c r="Z1556" s="25" t="str">
        <f t="shared" si="272"/>
        <v/>
      </c>
      <c r="AB1556" s="25" t="str">
        <f>IF($B1556="", "", IF(AND($B1556&gt;='Client Report'!$BA$3, $B1556&lt;='Client Report'!$BA$4), "X", ""))</f>
        <v/>
      </c>
      <c r="AC1556" s="25" t="str">
        <f>IF($O1556="", "", IF('Client Report'!$AG$3="", "X", IF(Expenses!$C1556='Client Report'!$AG$3, "X", "")))</f>
        <v/>
      </c>
      <c r="AD1556" s="66" t="str">
        <f t="shared" si="273"/>
        <v/>
      </c>
      <c r="AE1556" s="25" t="str">
        <f>IF($AD1556="", "", COUNTIF($AD$11:$AD$2510, "&lt;"&amp;$AD1556)+1+COUNTIF($AD$11:$AD1556, $AD1556)-1)</f>
        <v/>
      </c>
      <c r="AF1556" s="25" t="str">
        <f t="shared" si="274"/>
        <v/>
      </c>
    </row>
    <row r="1557" spans="1:32" x14ac:dyDescent="0.25">
      <c r="A1557" s="21"/>
      <c r="B1557" s="80"/>
      <c r="C1557" s="81"/>
      <c r="D1557" s="82"/>
      <c r="E1557" s="83"/>
      <c r="F1557" s="83"/>
      <c r="G1557" s="84"/>
      <c r="H1557" s="85"/>
      <c r="I1557" s="21"/>
      <c r="J1557" s="39" t="str">
        <f t="shared" si="264"/>
        <v/>
      </c>
      <c r="K1557" s="21"/>
      <c r="O1557" s="25" t="str">
        <f t="shared" si="265"/>
        <v/>
      </c>
      <c r="P1557" s="25" t="str">
        <f t="shared" si="266"/>
        <v/>
      </c>
      <c r="Q1557" s="25" t="str">
        <f t="shared" si="267"/>
        <v/>
      </c>
      <c r="R1557" s="25" t="str">
        <f>IF(COUNTIF($Q$11:$Q1557, $Q1557)&gt;1, "", $Q1557)</f>
        <v/>
      </c>
      <c r="S1557" s="58" t="str">
        <f t="shared" si="268"/>
        <v/>
      </c>
      <c r="T1557" s="61" t="str">
        <f t="shared" si="269"/>
        <v/>
      </c>
      <c r="U1557" s="58" t="str">
        <f t="shared" si="270"/>
        <v/>
      </c>
      <c r="W1557" s="25" t="str">
        <f>IF(OR($P1557="", NOT($U1557="")), "", IF(COUNTIF($P$11:$P1557, $P1557)&gt;1, "", "X"))</f>
        <v/>
      </c>
      <c r="X1557" s="25" t="str">
        <f t="shared" si="271"/>
        <v/>
      </c>
      <c r="Z1557" s="25" t="str">
        <f t="shared" si="272"/>
        <v/>
      </c>
      <c r="AB1557" s="25" t="str">
        <f>IF($B1557="", "", IF(AND($B1557&gt;='Client Report'!$BA$3, $B1557&lt;='Client Report'!$BA$4), "X", ""))</f>
        <v/>
      </c>
      <c r="AC1557" s="25" t="str">
        <f>IF($O1557="", "", IF('Client Report'!$AG$3="", "X", IF(Expenses!$C1557='Client Report'!$AG$3, "X", "")))</f>
        <v/>
      </c>
      <c r="AD1557" s="66" t="str">
        <f t="shared" si="273"/>
        <v/>
      </c>
      <c r="AE1557" s="25" t="str">
        <f>IF($AD1557="", "", COUNTIF($AD$11:$AD$2510, "&lt;"&amp;$AD1557)+1+COUNTIF($AD$11:$AD1557, $AD1557)-1)</f>
        <v/>
      </c>
      <c r="AF1557" s="25" t="str">
        <f t="shared" si="274"/>
        <v/>
      </c>
    </row>
    <row r="1558" spans="1:32" x14ac:dyDescent="0.25">
      <c r="A1558" s="21"/>
      <c r="B1558" s="80"/>
      <c r="C1558" s="81"/>
      <c r="D1558" s="82"/>
      <c r="E1558" s="83"/>
      <c r="F1558" s="83"/>
      <c r="G1558" s="84"/>
      <c r="H1558" s="85"/>
      <c r="I1558" s="21"/>
      <c r="J1558" s="39" t="str">
        <f t="shared" si="264"/>
        <v/>
      </c>
      <c r="K1558" s="21"/>
      <c r="O1558" s="25" t="str">
        <f t="shared" si="265"/>
        <v/>
      </c>
      <c r="P1558" s="25" t="str">
        <f t="shared" si="266"/>
        <v/>
      </c>
      <c r="Q1558" s="25" t="str">
        <f t="shared" si="267"/>
        <v/>
      </c>
      <c r="R1558" s="25" t="str">
        <f>IF(COUNTIF($Q$11:$Q1558, $Q1558)&gt;1, "", $Q1558)</f>
        <v/>
      </c>
      <c r="S1558" s="58" t="str">
        <f t="shared" si="268"/>
        <v/>
      </c>
      <c r="T1558" s="61" t="str">
        <f t="shared" si="269"/>
        <v/>
      </c>
      <c r="U1558" s="58" t="str">
        <f t="shared" si="270"/>
        <v/>
      </c>
      <c r="W1558" s="25" t="str">
        <f>IF(OR($P1558="", NOT($U1558="")), "", IF(COUNTIF($P$11:$P1558, $P1558)&gt;1, "", "X"))</f>
        <v/>
      </c>
      <c r="X1558" s="25" t="str">
        <f t="shared" si="271"/>
        <v/>
      </c>
      <c r="Z1558" s="25" t="str">
        <f t="shared" si="272"/>
        <v/>
      </c>
      <c r="AB1558" s="25" t="str">
        <f>IF($B1558="", "", IF(AND($B1558&gt;='Client Report'!$BA$3, $B1558&lt;='Client Report'!$BA$4), "X", ""))</f>
        <v/>
      </c>
      <c r="AC1558" s="25" t="str">
        <f>IF($O1558="", "", IF('Client Report'!$AG$3="", "X", IF(Expenses!$C1558='Client Report'!$AG$3, "X", "")))</f>
        <v/>
      </c>
      <c r="AD1558" s="66" t="str">
        <f t="shared" si="273"/>
        <v/>
      </c>
      <c r="AE1558" s="25" t="str">
        <f>IF($AD1558="", "", COUNTIF($AD$11:$AD$2510, "&lt;"&amp;$AD1558)+1+COUNTIF($AD$11:$AD1558, $AD1558)-1)</f>
        <v/>
      </c>
      <c r="AF1558" s="25" t="str">
        <f t="shared" si="274"/>
        <v/>
      </c>
    </row>
    <row r="1559" spans="1:32" x14ac:dyDescent="0.25">
      <c r="A1559" s="21"/>
      <c r="B1559" s="80"/>
      <c r="C1559" s="81"/>
      <c r="D1559" s="82"/>
      <c r="E1559" s="83"/>
      <c r="F1559" s="83"/>
      <c r="G1559" s="84"/>
      <c r="H1559" s="85"/>
      <c r="I1559" s="21"/>
      <c r="J1559" s="39" t="str">
        <f t="shared" si="264"/>
        <v/>
      </c>
      <c r="K1559" s="21"/>
      <c r="O1559" s="25" t="str">
        <f t="shared" si="265"/>
        <v/>
      </c>
      <c r="P1559" s="25" t="str">
        <f t="shared" si="266"/>
        <v/>
      </c>
      <c r="Q1559" s="25" t="str">
        <f t="shared" si="267"/>
        <v/>
      </c>
      <c r="R1559" s="25" t="str">
        <f>IF(COUNTIF($Q$11:$Q1559, $Q1559)&gt;1, "", $Q1559)</f>
        <v/>
      </c>
      <c r="S1559" s="58" t="str">
        <f t="shared" si="268"/>
        <v/>
      </c>
      <c r="T1559" s="61" t="str">
        <f t="shared" si="269"/>
        <v/>
      </c>
      <c r="U1559" s="58" t="str">
        <f t="shared" si="270"/>
        <v/>
      </c>
      <c r="W1559" s="25" t="str">
        <f>IF(OR($P1559="", NOT($U1559="")), "", IF(COUNTIF($P$11:$P1559, $P1559)&gt;1, "", "X"))</f>
        <v/>
      </c>
      <c r="X1559" s="25" t="str">
        <f t="shared" si="271"/>
        <v/>
      </c>
      <c r="Z1559" s="25" t="str">
        <f t="shared" si="272"/>
        <v/>
      </c>
      <c r="AB1559" s="25" t="str">
        <f>IF($B1559="", "", IF(AND($B1559&gt;='Client Report'!$BA$3, $B1559&lt;='Client Report'!$BA$4), "X", ""))</f>
        <v/>
      </c>
      <c r="AC1559" s="25" t="str">
        <f>IF($O1559="", "", IF('Client Report'!$AG$3="", "X", IF(Expenses!$C1559='Client Report'!$AG$3, "X", "")))</f>
        <v/>
      </c>
      <c r="AD1559" s="66" t="str">
        <f t="shared" si="273"/>
        <v/>
      </c>
      <c r="AE1559" s="25" t="str">
        <f>IF($AD1559="", "", COUNTIF($AD$11:$AD$2510, "&lt;"&amp;$AD1559)+1+COUNTIF($AD$11:$AD1559, $AD1559)-1)</f>
        <v/>
      </c>
      <c r="AF1559" s="25" t="str">
        <f t="shared" si="274"/>
        <v/>
      </c>
    </row>
    <row r="1560" spans="1:32" x14ac:dyDescent="0.25">
      <c r="A1560" s="21"/>
      <c r="B1560" s="80"/>
      <c r="C1560" s="81"/>
      <c r="D1560" s="82"/>
      <c r="E1560" s="83"/>
      <c r="F1560" s="83"/>
      <c r="G1560" s="84"/>
      <c r="H1560" s="85"/>
      <c r="I1560" s="21"/>
      <c r="J1560" s="39" t="str">
        <f t="shared" si="264"/>
        <v/>
      </c>
      <c r="K1560" s="21"/>
      <c r="O1560" s="25" t="str">
        <f t="shared" si="265"/>
        <v/>
      </c>
      <c r="P1560" s="25" t="str">
        <f t="shared" si="266"/>
        <v/>
      </c>
      <c r="Q1560" s="25" t="str">
        <f t="shared" si="267"/>
        <v/>
      </c>
      <c r="R1560" s="25" t="str">
        <f>IF(COUNTIF($Q$11:$Q1560, $Q1560)&gt;1, "", $Q1560)</f>
        <v/>
      </c>
      <c r="S1560" s="58" t="str">
        <f t="shared" si="268"/>
        <v/>
      </c>
      <c r="T1560" s="61" t="str">
        <f t="shared" si="269"/>
        <v/>
      </c>
      <c r="U1560" s="58" t="str">
        <f t="shared" si="270"/>
        <v/>
      </c>
      <c r="W1560" s="25" t="str">
        <f>IF(OR($P1560="", NOT($U1560="")), "", IF(COUNTIF($P$11:$P1560, $P1560)&gt;1, "", "X"))</f>
        <v/>
      </c>
      <c r="X1560" s="25" t="str">
        <f t="shared" si="271"/>
        <v/>
      </c>
      <c r="Z1560" s="25" t="str">
        <f t="shared" si="272"/>
        <v/>
      </c>
      <c r="AB1560" s="25" t="str">
        <f>IF($B1560="", "", IF(AND($B1560&gt;='Client Report'!$BA$3, $B1560&lt;='Client Report'!$BA$4), "X", ""))</f>
        <v/>
      </c>
      <c r="AC1560" s="25" t="str">
        <f>IF($O1560="", "", IF('Client Report'!$AG$3="", "X", IF(Expenses!$C1560='Client Report'!$AG$3, "X", "")))</f>
        <v/>
      </c>
      <c r="AD1560" s="66" t="str">
        <f t="shared" si="273"/>
        <v/>
      </c>
      <c r="AE1560" s="25" t="str">
        <f>IF($AD1560="", "", COUNTIF($AD$11:$AD$2510, "&lt;"&amp;$AD1560)+1+COUNTIF($AD$11:$AD1560, $AD1560)-1)</f>
        <v/>
      </c>
      <c r="AF1560" s="25" t="str">
        <f t="shared" si="274"/>
        <v/>
      </c>
    </row>
    <row r="1561" spans="1:32" x14ac:dyDescent="0.25">
      <c r="A1561" s="21"/>
      <c r="B1561" s="80"/>
      <c r="C1561" s="81"/>
      <c r="D1561" s="82"/>
      <c r="E1561" s="83"/>
      <c r="F1561" s="83"/>
      <c r="G1561" s="84"/>
      <c r="H1561" s="85"/>
      <c r="I1561" s="21"/>
      <c r="J1561" s="39" t="str">
        <f t="shared" si="264"/>
        <v/>
      </c>
      <c r="K1561" s="21"/>
      <c r="O1561" s="25" t="str">
        <f t="shared" si="265"/>
        <v/>
      </c>
      <c r="P1561" s="25" t="str">
        <f t="shared" si="266"/>
        <v/>
      </c>
      <c r="Q1561" s="25" t="str">
        <f t="shared" si="267"/>
        <v/>
      </c>
      <c r="R1561" s="25" t="str">
        <f>IF(COUNTIF($Q$11:$Q1561, $Q1561)&gt;1, "", $Q1561)</f>
        <v/>
      </c>
      <c r="S1561" s="58" t="str">
        <f t="shared" si="268"/>
        <v/>
      </c>
      <c r="T1561" s="61" t="str">
        <f t="shared" si="269"/>
        <v/>
      </c>
      <c r="U1561" s="58" t="str">
        <f t="shared" si="270"/>
        <v/>
      </c>
      <c r="W1561" s="25" t="str">
        <f>IF(OR($P1561="", NOT($U1561="")), "", IF(COUNTIF($P$11:$P1561, $P1561)&gt;1, "", "X"))</f>
        <v/>
      </c>
      <c r="X1561" s="25" t="str">
        <f t="shared" si="271"/>
        <v/>
      </c>
      <c r="Z1561" s="25" t="str">
        <f t="shared" si="272"/>
        <v/>
      </c>
      <c r="AB1561" s="25" t="str">
        <f>IF($B1561="", "", IF(AND($B1561&gt;='Client Report'!$BA$3, $B1561&lt;='Client Report'!$BA$4), "X", ""))</f>
        <v/>
      </c>
      <c r="AC1561" s="25" t="str">
        <f>IF($O1561="", "", IF('Client Report'!$AG$3="", "X", IF(Expenses!$C1561='Client Report'!$AG$3, "X", "")))</f>
        <v/>
      </c>
      <c r="AD1561" s="66" t="str">
        <f t="shared" si="273"/>
        <v/>
      </c>
      <c r="AE1561" s="25" t="str">
        <f>IF($AD1561="", "", COUNTIF($AD$11:$AD$2510, "&lt;"&amp;$AD1561)+1+COUNTIF($AD$11:$AD1561, $AD1561)-1)</f>
        <v/>
      </c>
      <c r="AF1561" s="25" t="str">
        <f t="shared" si="274"/>
        <v/>
      </c>
    </row>
    <row r="1562" spans="1:32" x14ac:dyDescent="0.25">
      <c r="A1562" s="21"/>
      <c r="B1562" s="80"/>
      <c r="C1562" s="81"/>
      <c r="D1562" s="82"/>
      <c r="E1562" s="83"/>
      <c r="F1562" s="83"/>
      <c r="G1562" s="84"/>
      <c r="H1562" s="85"/>
      <c r="I1562" s="21"/>
      <c r="J1562" s="39" t="str">
        <f t="shared" si="264"/>
        <v/>
      </c>
      <c r="K1562" s="21"/>
      <c r="O1562" s="25" t="str">
        <f t="shared" si="265"/>
        <v/>
      </c>
      <c r="P1562" s="25" t="str">
        <f t="shared" si="266"/>
        <v/>
      </c>
      <c r="Q1562" s="25" t="str">
        <f t="shared" si="267"/>
        <v/>
      </c>
      <c r="R1562" s="25" t="str">
        <f>IF(COUNTIF($Q$11:$Q1562, $Q1562)&gt;1, "", $Q1562)</f>
        <v/>
      </c>
      <c r="S1562" s="58" t="str">
        <f t="shared" si="268"/>
        <v/>
      </c>
      <c r="T1562" s="61" t="str">
        <f t="shared" si="269"/>
        <v/>
      </c>
      <c r="U1562" s="58" t="str">
        <f t="shared" si="270"/>
        <v/>
      </c>
      <c r="W1562" s="25" t="str">
        <f>IF(OR($P1562="", NOT($U1562="")), "", IF(COUNTIF($P$11:$P1562, $P1562)&gt;1, "", "X"))</f>
        <v/>
      </c>
      <c r="X1562" s="25" t="str">
        <f t="shared" si="271"/>
        <v/>
      </c>
      <c r="Z1562" s="25" t="str">
        <f t="shared" si="272"/>
        <v/>
      </c>
      <c r="AB1562" s="25" t="str">
        <f>IF($B1562="", "", IF(AND($B1562&gt;='Client Report'!$BA$3, $B1562&lt;='Client Report'!$BA$4), "X", ""))</f>
        <v/>
      </c>
      <c r="AC1562" s="25" t="str">
        <f>IF($O1562="", "", IF('Client Report'!$AG$3="", "X", IF(Expenses!$C1562='Client Report'!$AG$3, "X", "")))</f>
        <v/>
      </c>
      <c r="AD1562" s="66" t="str">
        <f t="shared" si="273"/>
        <v/>
      </c>
      <c r="AE1562" s="25" t="str">
        <f>IF($AD1562="", "", COUNTIF($AD$11:$AD$2510, "&lt;"&amp;$AD1562)+1+COUNTIF($AD$11:$AD1562, $AD1562)-1)</f>
        <v/>
      </c>
      <c r="AF1562" s="25" t="str">
        <f t="shared" si="274"/>
        <v/>
      </c>
    </row>
    <row r="1563" spans="1:32" x14ac:dyDescent="0.25">
      <c r="A1563" s="21"/>
      <c r="B1563" s="80"/>
      <c r="C1563" s="81"/>
      <c r="D1563" s="82"/>
      <c r="E1563" s="83"/>
      <c r="F1563" s="83"/>
      <c r="G1563" s="84"/>
      <c r="H1563" s="85"/>
      <c r="I1563" s="21"/>
      <c r="J1563" s="39" t="str">
        <f t="shared" si="264"/>
        <v/>
      </c>
      <c r="K1563" s="21"/>
      <c r="O1563" s="25" t="str">
        <f t="shared" si="265"/>
        <v/>
      </c>
      <c r="P1563" s="25" t="str">
        <f t="shared" si="266"/>
        <v/>
      </c>
      <c r="Q1563" s="25" t="str">
        <f t="shared" si="267"/>
        <v/>
      </c>
      <c r="R1563" s="25" t="str">
        <f>IF(COUNTIF($Q$11:$Q1563, $Q1563)&gt;1, "", $Q1563)</f>
        <v/>
      </c>
      <c r="S1563" s="58" t="str">
        <f t="shared" si="268"/>
        <v/>
      </c>
      <c r="T1563" s="61" t="str">
        <f t="shared" si="269"/>
        <v/>
      </c>
      <c r="U1563" s="58" t="str">
        <f t="shared" si="270"/>
        <v/>
      </c>
      <c r="W1563" s="25" t="str">
        <f>IF(OR($P1563="", NOT($U1563="")), "", IF(COUNTIF($P$11:$P1563, $P1563)&gt;1, "", "X"))</f>
        <v/>
      </c>
      <c r="X1563" s="25" t="str">
        <f t="shared" si="271"/>
        <v/>
      </c>
      <c r="Z1563" s="25" t="str">
        <f t="shared" si="272"/>
        <v/>
      </c>
      <c r="AB1563" s="25" t="str">
        <f>IF($B1563="", "", IF(AND($B1563&gt;='Client Report'!$BA$3, $B1563&lt;='Client Report'!$BA$4), "X", ""))</f>
        <v/>
      </c>
      <c r="AC1563" s="25" t="str">
        <f>IF($O1563="", "", IF('Client Report'!$AG$3="", "X", IF(Expenses!$C1563='Client Report'!$AG$3, "X", "")))</f>
        <v/>
      </c>
      <c r="AD1563" s="66" t="str">
        <f t="shared" si="273"/>
        <v/>
      </c>
      <c r="AE1563" s="25" t="str">
        <f>IF($AD1563="", "", COUNTIF($AD$11:$AD$2510, "&lt;"&amp;$AD1563)+1+COUNTIF($AD$11:$AD1563, $AD1563)-1)</f>
        <v/>
      </c>
      <c r="AF1563" s="25" t="str">
        <f t="shared" si="274"/>
        <v/>
      </c>
    </row>
    <row r="1564" spans="1:32" x14ac:dyDescent="0.25">
      <c r="A1564" s="21"/>
      <c r="B1564" s="80"/>
      <c r="C1564" s="81"/>
      <c r="D1564" s="82"/>
      <c r="E1564" s="83"/>
      <c r="F1564" s="83"/>
      <c r="G1564" s="84"/>
      <c r="H1564" s="85"/>
      <c r="I1564" s="21"/>
      <c r="J1564" s="39" t="str">
        <f t="shared" si="264"/>
        <v/>
      </c>
      <c r="K1564" s="21"/>
      <c r="O1564" s="25" t="str">
        <f t="shared" si="265"/>
        <v/>
      </c>
      <c r="P1564" s="25" t="str">
        <f t="shared" si="266"/>
        <v/>
      </c>
      <c r="Q1564" s="25" t="str">
        <f t="shared" si="267"/>
        <v/>
      </c>
      <c r="R1564" s="25" t="str">
        <f>IF(COUNTIF($Q$11:$Q1564, $Q1564)&gt;1, "", $Q1564)</f>
        <v/>
      </c>
      <c r="S1564" s="58" t="str">
        <f t="shared" si="268"/>
        <v/>
      </c>
      <c r="T1564" s="61" t="str">
        <f t="shared" si="269"/>
        <v/>
      </c>
      <c r="U1564" s="58" t="str">
        <f t="shared" si="270"/>
        <v/>
      </c>
      <c r="W1564" s="25" t="str">
        <f>IF(OR($P1564="", NOT($U1564="")), "", IF(COUNTIF($P$11:$P1564, $P1564)&gt;1, "", "X"))</f>
        <v/>
      </c>
      <c r="X1564" s="25" t="str">
        <f t="shared" si="271"/>
        <v/>
      </c>
      <c r="Z1564" s="25" t="str">
        <f t="shared" si="272"/>
        <v/>
      </c>
      <c r="AB1564" s="25" t="str">
        <f>IF($B1564="", "", IF(AND($B1564&gt;='Client Report'!$BA$3, $B1564&lt;='Client Report'!$BA$4), "X", ""))</f>
        <v/>
      </c>
      <c r="AC1564" s="25" t="str">
        <f>IF($O1564="", "", IF('Client Report'!$AG$3="", "X", IF(Expenses!$C1564='Client Report'!$AG$3, "X", "")))</f>
        <v/>
      </c>
      <c r="AD1564" s="66" t="str">
        <f t="shared" si="273"/>
        <v/>
      </c>
      <c r="AE1564" s="25" t="str">
        <f>IF($AD1564="", "", COUNTIF($AD$11:$AD$2510, "&lt;"&amp;$AD1564)+1+COUNTIF($AD$11:$AD1564, $AD1564)-1)</f>
        <v/>
      </c>
      <c r="AF1564" s="25" t="str">
        <f t="shared" si="274"/>
        <v/>
      </c>
    </row>
    <row r="1565" spans="1:32" x14ac:dyDescent="0.25">
      <c r="A1565" s="21"/>
      <c r="B1565" s="80"/>
      <c r="C1565" s="81"/>
      <c r="D1565" s="82"/>
      <c r="E1565" s="83"/>
      <c r="F1565" s="83"/>
      <c r="G1565" s="84"/>
      <c r="H1565" s="85"/>
      <c r="I1565" s="21"/>
      <c r="J1565" s="39" t="str">
        <f t="shared" si="264"/>
        <v/>
      </c>
      <c r="K1565" s="21"/>
      <c r="O1565" s="25" t="str">
        <f t="shared" si="265"/>
        <v/>
      </c>
      <c r="P1565" s="25" t="str">
        <f t="shared" si="266"/>
        <v/>
      </c>
      <c r="Q1565" s="25" t="str">
        <f t="shared" si="267"/>
        <v/>
      </c>
      <c r="R1565" s="25" t="str">
        <f>IF(COUNTIF($Q$11:$Q1565, $Q1565)&gt;1, "", $Q1565)</f>
        <v/>
      </c>
      <c r="S1565" s="58" t="str">
        <f t="shared" si="268"/>
        <v/>
      </c>
      <c r="T1565" s="61" t="str">
        <f t="shared" si="269"/>
        <v/>
      </c>
      <c r="U1565" s="58" t="str">
        <f t="shared" si="270"/>
        <v/>
      </c>
      <c r="W1565" s="25" t="str">
        <f>IF(OR($P1565="", NOT($U1565="")), "", IF(COUNTIF($P$11:$P1565, $P1565)&gt;1, "", "X"))</f>
        <v/>
      </c>
      <c r="X1565" s="25" t="str">
        <f t="shared" si="271"/>
        <v/>
      </c>
      <c r="Z1565" s="25" t="str">
        <f t="shared" si="272"/>
        <v/>
      </c>
      <c r="AB1565" s="25" t="str">
        <f>IF($B1565="", "", IF(AND($B1565&gt;='Client Report'!$BA$3, $B1565&lt;='Client Report'!$BA$4), "X", ""))</f>
        <v/>
      </c>
      <c r="AC1565" s="25" t="str">
        <f>IF($O1565="", "", IF('Client Report'!$AG$3="", "X", IF(Expenses!$C1565='Client Report'!$AG$3, "X", "")))</f>
        <v/>
      </c>
      <c r="AD1565" s="66" t="str">
        <f t="shared" si="273"/>
        <v/>
      </c>
      <c r="AE1565" s="25" t="str">
        <f>IF($AD1565="", "", COUNTIF($AD$11:$AD$2510, "&lt;"&amp;$AD1565)+1+COUNTIF($AD$11:$AD1565, $AD1565)-1)</f>
        <v/>
      </c>
      <c r="AF1565" s="25" t="str">
        <f t="shared" si="274"/>
        <v/>
      </c>
    </row>
    <row r="1566" spans="1:32" x14ac:dyDescent="0.25">
      <c r="A1566" s="21"/>
      <c r="B1566" s="80"/>
      <c r="C1566" s="81"/>
      <c r="D1566" s="82"/>
      <c r="E1566" s="83"/>
      <c r="F1566" s="83"/>
      <c r="G1566" s="84"/>
      <c r="H1566" s="85"/>
      <c r="I1566" s="21"/>
      <c r="J1566" s="39" t="str">
        <f t="shared" si="264"/>
        <v/>
      </c>
      <c r="K1566" s="21"/>
      <c r="O1566" s="25" t="str">
        <f t="shared" si="265"/>
        <v/>
      </c>
      <c r="P1566" s="25" t="str">
        <f t="shared" si="266"/>
        <v/>
      </c>
      <c r="Q1566" s="25" t="str">
        <f t="shared" si="267"/>
        <v/>
      </c>
      <c r="R1566" s="25" t="str">
        <f>IF(COUNTIF($Q$11:$Q1566, $Q1566)&gt;1, "", $Q1566)</f>
        <v/>
      </c>
      <c r="S1566" s="58" t="str">
        <f t="shared" si="268"/>
        <v/>
      </c>
      <c r="T1566" s="61" t="str">
        <f t="shared" si="269"/>
        <v/>
      </c>
      <c r="U1566" s="58" t="str">
        <f t="shared" si="270"/>
        <v/>
      </c>
      <c r="W1566" s="25" t="str">
        <f>IF(OR($P1566="", NOT($U1566="")), "", IF(COUNTIF($P$11:$P1566, $P1566)&gt;1, "", "X"))</f>
        <v/>
      </c>
      <c r="X1566" s="25" t="str">
        <f t="shared" si="271"/>
        <v/>
      </c>
      <c r="Z1566" s="25" t="str">
        <f t="shared" si="272"/>
        <v/>
      </c>
      <c r="AB1566" s="25" t="str">
        <f>IF($B1566="", "", IF(AND($B1566&gt;='Client Report'!$BA$3, $B1566&lt;='Client Report'!$BA$4), "X", ""))</f>
        <v/>
      </c>
      <c r="AC1566" s="25" t="str">
        <f>IF($O1566="", "", IF('Client Report'!$AG$3="", "X", IF(Expenses!$C1566='Client Report'!$AG$3, "X", "")))</f>
        <v/>
      </c>
      <c r="AD1566" s="66" t="str">
        <f t="shared" si="273"/>
        <v/>
      </c>
      <c r="AE1566" s="25" t="str">
        <f>IF($AD1566="", "", COUNTIF($AD$11:$AD$2510, "&lt;"&amp;$AD1566)+1+COUNTIF($AD$11:$AD1566, $AD1566)-1)</f>
        <v/>
      </c>
      <c r="AF1566" s="25" t="str">
        <f t="shared" si="274"/>
        <v/>
      </c>
    </row>
    <row r="1567" spans="1:32" x14ac:dyDescent="0.25">
      <c r="A1567" s="21"/>
      <c r="B1567" s="80"/>
      <c r="C1567" s="81"/>
      <c r="D1567" s="82"/>
      <c r="E1567" s="83"/>
      <c r="F1567" s="83"/>
      <c r="G1567" s="84"/>
      <c r="H1567" s="85"/>
      <c r="I1567" s="21"/>
      <c r="J1567" s="39" t="str">
        <f t="shared" si="264"/>
        <v/>
      </c>
      <c r="K1567" s="21"/>
      <c r="O1567" s="25" t="str">
        <f t="shared" si="265"/>
        <v/>
      </c>
      <c r="P1567" s="25" t="str">
        <f t="shared" si="266"/>
        <v/>
      </c>
      <c r="Q1567" s="25" t="str">
        <f t="shared" si="267"/>
        <v/>
      </c>
      <c r="R1567" s="25" t="str">
        <f>IF(COUNTIF($Q$11:$Q1567, $Q1567)&gt;1, "", $Q1567)</f>
        <v/>
      </c>
      <c r="S1567" s="58" t="str">
        <f t="shared" si="268"/>
        <v/>
      </c>
      <c r="T1567" s="61" t="str">
        <f t="shared" si="269"/>
        <v/>
      </c>
      <c r="U1567" s="58" t="str">
        <f t="shared" si="270"/>
        <v/>
      </c>
      <c r="W1567" s="25" t="str">
        <f>IF(OR($P1567="", NOT($U1567="")), "", IF(COUNTIF($P$11:$P1567, $P1567)&gt;1, "", "X"))</f>
        <v/>
      </c>
      <c r="X1567" s="25" t="str">
        <f t="shared" si="271"/>
        <v/>
      </c>
      <c r="Z1567" s="25" t="str">
        <f t="shared" si="272"/>
        <v/>
      </c>
      <c r="AB1567" s="25" t="str">
        <f>IF($B1567="", "", IF(AND($B1567&gt;='Client Report'!$BA$3, $B1567&lt;='Client Report'!$BA$4), "X", ""))</f>
        <v/>
      </c>
      <c r="AC1567" s="25" t="str">
        <f>IF($O1567="", "", IF('Client Report'!$AG$3="", "X", IF(Expenses!$C1567='Client Report'!$AG$3, "X", "")))</f>
        <v/>
      </c>
      <c r="AD1567" s="66" t="str">
        <f t="shared" si="273"/>
        <v/>
      </c>
      <c r="AE1567" s="25" t="str">
        <f>IF($AD1567="", "", COUNTIF($AD$11:$AD$2510, "&lt;"&amp;$AD1567)+1+COUNTIF($AD$11:$AD1567, $AD1567)-1)</f>
        <v/>
      </c>
      <c r="AF1567" s="25" t="str">
        <f t="shared" si="274"/>
        <v/>
      </c>
    </row>
    <row r="1568" spans="1:32" x14ac:dyDescent="0.25">
      <c r="A1568" s="21"/>
      <c r="B1568" s="80"/>
      <c r="C1568" s="81"/>
      <c r="D1568" s="82"/>
      <c r="E1568" s="83"/>
      <c r="F1568" s="83"/>
      <c r="G1568" s="84"/>
      <c r="H1568" s="85"/>
      <c r="I1568" s="21"/>
      <c r="J1568" s="39" t="str">
        <f t="shared" si="264"/>
        <v/>
      </c>
      <c r="K1568" s="21"/>
      <c r="O1568" s="25" t="str">
        <f t="shared" si="265"/>
        <v/>
      </c>
      <c r="P1568" s="25" t="str">
        <f t="shared" si="266"/>
        <v/>
      </c>
      <c r="Q1568" s="25" t="str">
        <f t="shared" si="267"/>
        <v/>
      </c>
      <c r="R1568" s="25" t="str">
        <f>IF(COUNTIF($Q$11:$Q1568, $Q1568)&gt;1, "", $Q1568)</f>
        <v/>
      </c>
      <c r="S1568" s="58" t="str">
        <f t="shared" si="268"/>
        <v/>
      </c>
      <c r="T1568" s="61" t="str">
        <f t="shared" si="269"/>
        <v/>
      </c>
      <c r="U1568" s="58" t="str">
        <f t="shared" si="270"/>
        <v/>
      </c>
      <c r="W1568" s="25" t="str">
        <f>IF(OR($P1568="", NOT($U1568="")), "", IF(COUNTIF($P$11:$P1568, $P1568)&gt;1, "", "X"))</f>
        <v/>
      </c>
      <c r="X1568" s="25" t="str">
        <f t="shared" si="271"/>
        <v/>
      </c>
      <c r="Z1568" s="25" t="str">
        <f t="shared" si="272"/>
        <v/>
      </c>
      <c r="AB1568" s="25" t="str">
        <f>IF($B1568="", "", IF(AND($B1568&gt;='Client Report'!$BA$3, $B1568&lt;='Client Report'!$BA$4), "X", ""))</f>
        <v/>
      </c>
      <c r="AC1568" s="25" t="str">
        <f>IF($O1568="", "", IF('Client Report'!$AG$3="", "X", IF(Expenses!$C1568='Client Report'!$AG$3, "X", "")))</f>
        <v/>
      </c>
      <c r="AD1568" s="66" t="str">
        <f t="shared" si="273"/>
        <v/>
      </c>
      <c r="AE1568" s="25" t="str">
        <f>IF($AD1568="", "", COUNTIF($AD$11:$AD$2510, "&lt;"&amp;$AD1568)+1+COUNTIF($AD$11:$AD1568, $AD1568)-1)</f>
        <v/>
      </c>
      <c r="AF1568" s="25" t="str">
        <f t="shared" si="274"/>
        <v/>
      </c>
    </row>
    <row r="1569" spans="1:32" x14ac:dyDescent="0.25">
      <c r="A1569" s="21"/>
      <c r="B1569" s="80"/>
      <c r="C1569" s="81"/>
      <c r="D1569" s="82"/>
      <c r="E1569" s="83"/>
      <c r="F1569" s="83"/>
      <c r="G1569" s="84"/>
      <c r="H1569" s="85"/>
      <c r="I1569" s="21"/>
      <c r="J1569" s="39" t="str">
        <f t="shared" si="264"/>
        <v/>
      </c>
      <c r="K1569" s="21"/>
      <c r="O1569" s="25" t="str">
        <f t="shared" si="265"/>
        <v/>
      </c>
      <c r="P1569" s="25" t="str">
        <f t="shared" si="266"/>
        <v/>
      </c>
      <c r="Q1569" s="25" t="str">
        <f t="shared" si="267"/>
        <v/>
      </c>
      <c r="R1569" s="25" t="str">
        <f>IF(COUNTIF($Q$11:$Q1569, $Q1569)&gt;1, "", $Q1569)</f>
        <v/>
      </c>
      <c r="S1569" s="58" t="str">
        <f t="shared" si="268"/>
        <v/>
      </c>
      <c r="T1569" s="61" t="str">
        <f t="shared" si="269"/>
        <v/>
      </c>
      <c r="U1569" s="58" t="str">
        <f t="shared" si="270"/>
        <v/>
      </c>
      <c r="W1569" s="25" t="str">
        <f>IF(OR($P1569="", NOT($U1569="")), "", IF(COUNTIF($P$11:$P1569, $P1569)&gt;1, "", "X"))</f>
        <v/>
      </c>
      <c r="X1569" s="25" t="str">
        <f t="shared" si="271"/>
        <v/>
      </c>
      <c r="Z1569" s="25" t="str">
        <f t="shared" si="272"/>
        <v/>
      </c>
      <c r="AB1569" s="25" t="str">
        <f>IF($B1569="", "", IF(AND($B1569&gt;='Client Report'!$BA$3, $B1569&lt;='Client Report'!$BA$4), "X", ""))</f>
        <v/>
      </c>
      <c r="AC1569" s="25" t="str">
        <f>IF($O1569="", "", IF('Client Report'!$AG$3="", "X", IF(Expenses!$C1569='Client Report'!$AG$3, "X", "")))</f>
        <v/>
      </c>
      <c r="AD1569" s="66" t="str">
        <f t="shared" si="273"/>
        <v/>
      </c>
      <c r="AE1569" s="25" t="str">
        <f>IF($AD1569="", "", COUNTIF($AD$11:$AD$2510, "&lt;"&amp;$AD1569)+1+COUNTIF($AD$11:$AD1569, $AD1569)-1)</f>
        <v/>
      </c>
      <c r="AF1569" s="25" t="str">
        <f t="shared" si="274"/>
        <v/>
      </c>
    </row>
    <row r="1570" spans="1:32" x14ac:dyDescent="0.25">
      <c r="A1570" s="21"/>
      <c r="B1570" s="80"/>
      <c r="C1570" s="81"/>
      <c r="D1570" s="82"/>
      <c r="E1570" s="83"/>
      <c r="F1570" s="83"/>
      <c r="G1570" s="84"/>
      <c r="H1570" s="85"/>
      <c r="I1570" s="21"/>
      <c r="J1570" s="39" t="str">
        <f t="shared" si="264"/>
        <v/>
      </c>
      <c r="K1570" s="21"/>
      <c r="O1570" s="25" t="str">
        <f t="shared" si="265"/>
        <v/>
      </c>
      <c r="P1570" s="25" t="str">
        <f t="shared" si="266"/>
        <v/>
      </c>
      <c r="Q1570" s="25" t="str">
        <f t="shared" si="267"/>
        <v/>
      </c>
      <c r="R1570" s="25" t="str">
        <f>IF(COUNTIF($Q$11:$Q1570, $Q1570)&gt;1, "", $Q1570)</f>
        <v/>
      </c>
      <c r="S1570" s="58" t="str">
        <f t="shared" si="268"/>
        <v/>
      </c>
      <c r="T1570" s="61" t="str">
        <f t="shared" si="269"/>
        <v/>
      </c>
      <c r="U1570" s="58" t="str">
        <f t="shared" si="270"/>
        <v/>
      </c>
      <c r="W1570" s="25" t="str">
        <f>IF(OR($P1570="", NOT($U1570="")), "", IF(COUNTIF($P$11:$P1570, $P1570)&gt;1, "", "X"))</f>
        <v/>
      </c>
      <c r="X1570" s="25" t="str">
        <f t="shared" si="271"/>
        <v/>
      </c>
      <c r="Z1570" s="25" t="str">
        <f t="shared" si="272"/>
        <v/>
      </c>
      <c r="AB1570" s="25" t="str">
        <f>IF($B1570="", "", IF(AND($B1570&gt;='Client Report'!$BA$3, $B1570&lt;='Client Report'!$BA$4), "X", ""))</f>
        <v/>
      </c>
      <c r="AC1570" s="25" t="str">
        <f>IF($O1570="", "", IF('Client Report'!$AG$3="", "X", IF(Expenses!$C1570='Client Report'!$AG$3, "X", "")))</f>
        <v/>
      </c>
      <c r="AD1570" s="66" t="str">
        <f t="shared" si="273"/>
        <v/>
      </c>
      <c r="AE1570" s="25" t="str">
        <f>IF($AD1570="", "", COUNTIF($AD$11:$AD$2510, "&lt;"&amp;$AD1570)+1+COUNTIF($AD$11:$AD1570, $AD1570)-1)</f>
        <v/>
      </c>
      <c r="AF1570" s="25" t="str">
        <f t="shared" si="274"/>
        <v/>
      </c>
    </row>
    <row r="1571" spans="1:32" x14ac:dyDescent="0.25">
      <c r="A1571" s="21"/>
      <c r="B1571" s="80"/>
      <c r="C1571" s="81"/>
      <c r="D1571" s="82"/>
      <c r="E1571" s="83"/>
      <c r="F1571" s="83"/>
      <c r="G1571" s="84"/>
      <c r="H1571" s="85"/>
      <c r="I1571" s="21"/>
      <c r="J1571" s="39" t="str">
        <f t="shared" si="264"/>
        <v/>
      </c>
      <c r="K1571" s="21"/>
      <c r="O1571" s="25" t="str">
        <f t="shared" si="265"/>
        <v/>
      </c>
      <c r="P1571" s="25" t="str">
        <f t="shared" si="266"/>
        <v/>
      </c>
      <c r="Q1571" s="25" t="str">
        <f t="shared" si="267"/>
        <v/>
      </c>
      <c r="R1571" s="25" t="str">
        <f>IF(COUNTIF($Q$11:$Q1571, $Q1571)&gt;1, "", $Q1571)</f>
        <v/>
      </c>
      <c r="S1571" s="58" t="str">
        <f t="shared" si="268"/>
        <v/>
      </c>
      <c r="T1571" s="61" t="str">
        <f t="shared" si="269"/>
        <v/>
      </c>
      <c r="U1571" s="58" t="str">
        <f t="shared" si="270"/>
        <v/>
      </c>
      <c r="W1571" s="25" t="str">
        <f>IF(OR($P1571="", NOT($U1571="")), "", IF(COUNTIF($P$11:$P1571, $P1571)&gt;1, "", "X"))</f>
        <v/>
      </c>
      <c r="X1571" s="25" t="str">
        <f t="shared" si="271"/>
        <v/>
      </c>
      <c r="Z1571" s="25" t="str">
        <f t="shared" si="272"/>
        <v/>
      </c>
      <c r="AB1571" s="25" t="str">
        <f>IF($B1571="", "", IF(AND($B1571&gt;='Client Report'!$BA$3, $B1571&lt;='Client Report'!$BA$4), "X", ""))</f>
        <v/>
      </c>
      <c r="AC1571" s="25" t="str">
        <f>IF($O1571="", "", IF('Client Report'!$AG$3="", "X", IF(Expenses!$C1571='Client Report'!$AG$3, "X", "")))</f>
        <v/>
      </c>
      <c r="AD1571" s="66" t="str">
        <f t="shared" si="273"/>
        <v/>
      </c>
      <c r="AE1571" s="25" t="str">
        <f>IF($AD1571="", "", COUNTIF($AD$11:$AD$2510, "&lt;"&amp;$AD1571)+1+COUNTIF($AD$11:$AD1571, $AD1571)-1)</f>
        <v/>
      </c>
      <c r="AF1571" s="25" t="str">
        <f t="shared" si="274"/>
        <v/>
      </c>
    </row>
    <row r="1572" spans="1:32" x14ac:dyDescent="0.25">
      <c r="A1572" s="21"/>
      <c r="B1572" s="80"/>
      <c r="C1572" s="81"/>
      <c r="D1572" s="82"/>
      <c r="E1572" s="83"/>
      <c r="F1572" s="83"/>
      <c r="G1572" s="84"/>
      <c r="H1572" s="85"/>
      <c r="I1572" s="21"/>
      <c r="J1572" s="39" t="str">
        <f t="shared" si="264"/>
        <v/>
      </c>
      <c r="K1572" s="21"/>
      <c r="O1572" s="25" t="str">
        <f t="shared" si="265"/>
        <v/>
      </c>
      <c r="P1572" s="25" t="str">
        <f t="shared" si="266"/>
        <v/>
      </c>
      <c r="Q1572" s="25" t="str">
        <f t="shared" si="267"/>
        <v/>
      </c>
      <c r="R1572" s="25" t="str">
        <f>IF(COUNTIF($Q$11:$Q1572, $Q1572)&gt;1, "", $Q1572)</f>
        <v/>
      </c>
      <c r="S1572" s="58" t="str">
        <f t="shared" si="268"/>
        <v/>
      </c>
      <c r="T1572" s="61" t="str">
        <f t="shared" si="269"/>
        <v/>
      </c>
      <c r="U1572" s="58" t="str">
        <f t="shared" si="270"/>
        <v/>
      </c>
      <c r="W1572" s="25" t="str">
        <f>IF(OR($P1572="", NOT($U1572="")), "", IF(COUNTIF($P$11:$P1572, $P1572)&gt;1, "", "X"))</f>
        <v/>
      </c>
      <c r="X1572" s="25" t="str">
        <f t="shared" si="271"/>
        <v/>
      </c>
      <c r="Z1572" s="25" t="str">
        <f t="shared" si="272"/>
        <v/>
      </c>
      <c r="AB1572" s="25" t="str">
        <f>IF($B1572="", "", IF(AND($B1572&gt;='Client Report'!$BA$3, $B1572&lt;='Client Report'!$BA$4), "X", ""))</f>
        <v/>
      </c>
      <c r="AC1572" s="25" t="str">
        <f>IF($O1572="", "", IF('Client Report'!$AG$3="", "X", IF(Expenses!$C1572='Client Report'!$AG$3, "X", "")))</f>
        <v/>
      </c>
      <c r="AD1572" s="66" t="str">
        <f t="shared" si="273"/>
        <v/>
      </c>
      <c r="AE1572" s="25" t="str">
        <f>IF($AD1572="", "", COUNTIF($AD$11:$AD$2510, "&lt;"&amp;$AD1572)+1+COUNTIF($AD$11:$AD1572, $AD1572)-1)</f>
        <v/>
      </c>
      <c r="AF1572" s="25" t="str">
        <f t="shared" si="274"/>
        <v/>
      </c>
    </row>
    <row r="1573" spans="1:32" x14ac:dyDescent="0.25">
      <c r="A1573" s="21"/>
      <c r="B1573" s="80"/>
      <c r="C1573" s="81"/>
      <c r="D1573" s="82"/>
      <c r="E1573" s="83"/>
      <c r="F1573" s="83"/>
      <c r="G1573" s="84"/>
      <c r="H1573" s="85"/>
      <c r="I1573" s="21"/>
      <c r="J1573" s="39" t="str">
        <f t="shared" si="264"/>
        <v/>
      </c>
      <c r="K1573" s="21"/>
      <c r="O1573" s="25" t="str">
        <f t="shared" si="265"/>
        <v/>
      </c>
      <c r="P1573" s="25" t="str">
        <f t="shared" si="266"/>
        <v/>
      </c>
      <c r="Q1573" s="25" t="str">
        <f t="shared" si="267"/>
        <v/>
      </c>
      <c r="R1573" s="25" t="str">
        <f>IF(COUNTIF($Q$11:$Q1573, $Q1573)&gt;1, "", $Q1573)</f>
        <v/>
      </c>
      <c r="S1573" s="58" t="str">
        <f t="shared" si="268"/>
        <v/>
      </c>
      <c r="T1573" s="61" t="str">
        <f t="shared" si="269"/>
        <v/>
      </c>
      <c r="U1573" s="58" t="str">
        <f t="shared" si="270"/>
        <v/>
      </c>
      <c r="W1573" s="25" t="str">
        <f>IF(OR($P1573="", NOT($U1573="")), "", IF(COUNTIF($P$11:$P1573, $P1573)&gt;1, "", "X"))</f>
        <v/>
      </c>
      <c r="X1573" s="25" t="str">
        <f t="shared" si="271"/>
        <v/>
      </c>
      <c r="Z1573" s="25" t="str">
        <f t="shared" si="272"/>
        <v/>
      </c>
      <c r="AB1573" s="25" t="str">
        <f>IF($B1573="", "", IF(AND($B1573&gt;='Client Report'!$BA$3, $B1573&lt;='Client Report'!$BA$4), "X", ""))</f>
        <v/>
      </c>
      <c r="AC1573" s="25" t="str">
        <f>IF($O1573="", "", IF('Client Report'!$AG$3="", "X", IF(Expenses!$C1573='Client Report'!$AG$3, "X", "")))</f>
        <v/>
      </c>
      <c r="AD1573" s="66" t="str">
        <f t="shared" si="273"/>
        <v/>
      </c>
      <c r="AE1573" s="25" t="str">
        <f>IF($AD1573="", "", COUNTIF($AD$11:$AD$2510, "&lt;"&amp;$AD1573)+1+COUNTIF($AD$11:$AD1573, $AD1573)-1)</f>
        <v/>
      </c>
      <c r="AF1573" s="25" t="str">
        <f t="shared" si="274"/>
        <v/>
      </c>
    </row>
    <row r="1574" spans="1:32" x14ac:dyDescent="0.25">
      <c r="A1574" s="21"/>
      <c r="B1574" s="80"/>
      <c r="C1574" s="81"/>
      <c r="D1574" s="82"/>
      <c r="E1574" s="83"/>
      <c r="F1574" s="83"/>
      <c r="G1574" s="84"/>
      <c r="H1574" s="85"/>
      <c r="I1574" s="21"/>
      <c r="J1574" s="39" t="str">
        <f t="shared" si="264"/>
        <v/>
      </c>
      <c r="K1574" s="21"/>
      <c r="O1574" s="25" t="str">
        <f t="shared" si="265"/>
        <v/>
      </c>
      <c r="P1574" s="25" t="str">
        <f t="shared" si="266"/>
        <v/>
      </c>
      <c r="Q1574" s="25" t="str">
        <f t="shared" si="267"/>
        <v/>
      </c>
      <c r="R1574" s="25" t="str">
        <f>IF(COUNTIF($Q$11:$Q1574, $Q1574)&gt;1, "", $Q1574)</f>
        <v/>
      </c>
      <c r="S1574" s="58" t="str">
        <f t="shared" si="268"/>
        <v/>
      </c>
      <c r="T1574" s="61" t="str">
        <f t="shared" si="269"/>
        <v/>
      </c>
      <c r="U1574" s="58" t="str">
        <f t="shared" si="270"/>
        <v/>
      </c>
      <c r="W1574" s="25" t="str">
        <f>IF(OR($P1574="", NOT($U1574="")), "", IF(COUNTIF($P$11:$P1574, $P1574)&gt;1, "", "X"))</f>
        <v/>
      </c>
      <c r="X1574" s="25" t="str">
        <f t="shared" si="271"/>
        <v/>
      </c>
      <c r="Z1574" s="25" t="str">
        <f t="shared" si="272"/>
        <v/>
      </c>
      <c r="AB1574" s="25" t="str">
        <f>IF($B1574="", "", IF(AND($B1574&gt;='Client Report'!$BA$3, $B1574&lt;='Client Report'!$BA$4), "X", ""))</f>
        <v/>
      </c>
      <c r="AC1574" s="25" t="str">
        <f>IF($O1574="", "", IF('Client Report'!$AG$3="", "X", IF(Expenses!$C1574='Client Report'!$AG$3, "X", "")))</f>
        <v/>
      </c>
      <c r="AD1574" s="66" t="str">
        <f t="shared" si="273"/>
        <v/>
      </c>
      <c r="AE1574" s="25" t="str">
        <f>IF($AD1574="", "", COUNTIF($AD$11:$AD$2510, "&lt;"&amp;$AD1574)+1+COUNTIF($AD$11:$AD1574, $AD1574)-1)</f>
        <v/>
      </c>
      <c r="AF1574" s="25" t="str">
        <f t="shared" si="274"/>
        <v/>
      </c>
    </row>
    <row r="1575" spans="1:32" x14ac:dyDescent="0.25">
      <c r="A1575" s="21"/>
      <c r="B1575" s="80"/>
      <c r="C1575" s="81"/>
      <c r="D1575" s="82"/>
      <c r="E1575" s="83"/>
      <c r="F1575" s="83"/>
      <c r="G1575" s="84"/>
      <c r="H1575" s="85"/>
      <c r="I1575" s="21"/>
      <c r="J1575" s="39" t="str">
        <f t="shared" si="264"/>
        <v/>
      </c>
      <c r="K1575" s="21"/>
      <c r="O1575" s="25" t="str">
        <f t="shared" si="265"/>
        <v/>
      </c>
      <c r="P1575" s="25" t="str">
        <f t="shared" si="266"/>
        <v/>
      </c>
      <c r="Q1575" s="25" t="str">
        <f t="shared" si="267"/>
        <v/>
      </c>
      <c r="R1575" s="25" t="str">
        <f>IF(COUNTIF($Q$11:$Q1575, $Q1575)&gt;1, "", $Q1575)</f>
        <v/>
      </c>
      <c r="S1575" s="58" t="str">
        <f t="shared" si="268"/>
        <v/>
      </c>
      <c r="T1575" s="61" t="str">
        <f t="shared" si="269"/>
        <v/>
      </c>
      <c r="U1575" s="58" t="str">
        <f t="shared" si="270"/>
        <v/>
      </c>
      <c r="W1575" s="25" t="str">
        <f>IF(OR($P1575="", NOT($U1575="")), "", IF(COUNTIF($P$11:$P1575, $P1575)&gt;1, "", "X"))</f>
        <v/>
      </c>
      <c r="X1575" s="25" t="str">
        <f t="shared" si="271"/>
        <v/>
      </c>
      <c r="Z1575" s="25" t="str">
        <f t="shared" si="272"/>
        <v/>
      </c>
      <c r="AB1575" s="25" t="str">
        <f>IF($B1575="", "", IF(AND($B1575&gt;='Client Report'!$BA$3, $B1575&lt;='Client Report'!$BA$4), "X", ""))</f>
        <v/>
      </c>
      <c r="AC1575" s="25" t="str">
        <f>IF($O1575="", "", IF('Client Report'!$AG$3="", "X", IF(Expenses!$C1575='Client Report'!$AG$3, "X", "")))</f>
        <v/>
      </c>
      <c r="AD1575" s="66" t="str">
        <f t="shared" si="273"/>
        <v/>
      </c>
      <c r="AE1575" s="25" t="str">
        <f>IF($AD1575="", "", COUNTIF($AD$11:$AD$2510, "&lt;"&amp;$AD1575)+1+COUNTIF($AD$11:$AD1575, $AD1575)-1)</f>
        <v/>
      </c>
      <c r="AF1575" s="25" t="str">
        <f t="shared" si="274"/>
        <v/>
      </c>
    </row>
    <row r="1576" spans="1:32" x14ac:dyDescent="0.25">
      <c r="A1576" s="21"/>
      <c r="B1576" s="80"/>
      <c r="C1576" s="81"/>
      <c r="D1576" s="82"/>
      <c r="E1576" s="83"/>
      <c r="F1576" s="83"/>
      <c r="G1576" s="84"/>
      <c r="H1576" s="85"/>
      <c r="I1576" s="21"/>
      <c r="J1576" s="39" t="str">
        <f t="shared" si="264"/>
        <v/>
      </c>
      <c r="K1576" s="21"/>
      <c r="O1576" s="25" t="str">
        <f t="shared" si="265"/>
        <v/>
      </c>
      <c r="P1576" s="25" t="str">
        <f t="shared" si="266"/>
        <v/>
      </c>
      <c r="Q1576" s="25" t="str">
        <f t="shared" si="267"/>
        <v/>
      </c>
      <c r="R1576" s="25" t="str">
        <f>IF(COUNTIF($Q$11:$Q1576, $Q1576)&gt;1, "", $Q1576)</f>
        <v/>
      </c>
      <c r="S1576" s="58" t="str">
        <f t="shared" si="268"/>
        <v/>
      </c>
      <c r="T1576" s="61" t="str">
        <f t="shared" si="269"/>
        <v/>
      </c>
      <c r="U1576" s="58" t="str">
        <f t="shared" si="270"/>
        <v/>
      </c>
      <c r="W1576" s="25" t="str">
        <f>IF(OR($P1576="", NOT($U1576="")), "", IF(COUNTIF($P$11:$P1576, $P1576)&gt;1, "", "X"))</f>
        <v/>
      </c>
      <c r="X1576" s="25" t="str">
        <f t="shared" si="271"/>
        <v/>
      </c>
      <c r="Z1576" s="25" t="str">
        <f t="shared" si="272"/>
        <v/>
      </c>
      <c r="AB1576" s="25" t="str">
        <f>IF($B1576="", "", IF(AND($B1576&gt;='Client Report'!$BA$3, $B1576&lt;='Client Report'!$BA$4), "X", ""))</f>
        <v/>
      </c>
      <c r="AC1576" s="25" t="str">
        <f>IF($O1576="", "", IF('Client Report'!$AG$3="", "X", IF(Expenses!$C1576='Client Report'!$AG$3, "X", "")))</f>
        <v/>
      </c>
      <c r="AD1576" s="66" t="str">
        <f t="shared" si="273"/>
        <v/>
      </c>
      <c r="AE1576" s="25" t="str">
        <f>IF($AD1576="", "", COUNTIF($AD$11:$AD$2510, "&lt;"&amp;$AD1576)+1+COUNTIF($AD$11:$AD1576, $AD1576)-1)</f>
        <v/>
      </c>
      <c r="AF1576" s="25" t="str">
        <f t="shared" si="274"/>
        <v/>
      </c>
    </row>
    <row r="1577" spans="1:32" x14ac:dyDescent="0.25">
      <c r="A1577" s="21"/>
      <c r="B1577" s="80"/>
      <c r="C1577" s="81"/>
      <c r="D1577" s="82"/>
      <c r="E1577" s="83"/>
      <c r="F1577" s="83"/>
      <c r="G1577" s="84"/>
      <c r="H1577" s="85"/>
      <c r="I1577" s="21"/>
      <c r="J1577" s="39" t="str">
        <f t="shared" si="264"/>
        <v/>
      </c>
      <c r="K1577" s="21"/>
      <c r="O1577" s="25" t="str">
        <f t="shared" si="265"/>
        <v/>
      </c>
      <c r="P1577" s="25" t="str">
        <f t="shared" si="266"/>
        <v/>
      </c>
      <c r="Q1577" s="25" t="str">
        <f t="shared" si="267"/>
        <v/>
      </c>
      <c r="R1577" s="25" t="str">
        <f>IF(COUNTIF($Q$11:$Q1577, $Q1577)&gt;1, "", $Q1577)</f>
        <v/>
      </c>
      <c r="S1577" s="58" t="str">
        <f t="shared" si="268"/>
        <v/>
      </c>
      <c r="T1577" s="61" t="str">
        <f t="shared" si="269"/>
        <v/>
      </c>
      <c r="U1577" s="58" t="str">
        <f t="shared" si="270"/>
        <v/>
      </c>
      <c r="W1577" s="25" t="str">
        <f>IF(OR($P1577="", NOT($U1577="")), "", IF(COUNTIF($P$11:$P1577, $P1577)&gt;1, "", "X"))</f>
        <v/>
      </c>
      <c r="X1577" s="25" t="str">
        <f t="shared" si="271"/>
        <v/>
      </c>
      <c r="Z1577" s="25" t="str">
        <f t="shared" si="272"/>
        <v/>
      </c>
      <c r="AB1577" s="25" t="str">
        <f>IF($B1577="", "", IF(AND($B1577&gt;='Client Report'!$BA$3, $B1577&lt;='Client Report'!$BA$4), "X", ""))</f>
        <v/>
      </c>
      <c r="AC1577" s="25" t="str">
        <f>IF($O1577="", "", IF('Client Report'!$AG$3="", "X", IF(Expenses!$C1577='Client Report'!$AG$3, "X", "")))</f>
        <v/>
      </c>
      <c r="AD1577" s="66" t="str">
        <f t="shared" si="273"/>
        <v/>
      </c>
      <c r="AE1577" s="25" t="str">
        <f>IF($AD1577="", "", COUNTIF($AD$11:$AD$2510, "&lt;"&amp;$AD1577)+1+COUNTIF($AD$11:$AD1577, $AD1577)-1)</f>
        <v/>
      </c>
      <c r="AF1577" s="25" t="str">
        <f t="shared" si="274"/>
        <v/>
      </c>
    </row>
    <row r="1578" spans="1:32" x14ac:dyDescent="0.25">
      <c r="A1578" s="21"/>
      <c r="B1578" s="80"/>
      <c r="C1578" s="81"/>
      <c r="D1578" s="82"/>
      <c r="E1578" s="83"/>
      <c r="F1578" s="83"/>
      <c r="G1578" s="84"/>
      <c r="H1578" s="85"/>
      <c r="I1578" s="21"/>
      <c r="J1578" s="39" t="str">
        <f t="shared" si="264"/>
        <v/>
      </c>
      <c r="K1578" s="21"/>
      <c r="O1578" s="25" t="str">
        <f t="shared" si="265"/>
        <v/>
      </c>
      <c r="P1578" s="25" t="str">
        <f t="shared" si="266"/>
        <v/>
      </c>
      <c r="Q1578" s="25" t="str">
        <f t="shared" si="267"/>
        <v/>
      </c>
      <c r="R1578" s="25" t="str">
        <f>IF(COUNTIF($Q$11:$Q1578, $Q1578)&gt;1, "", $Q1578)</f>
        <v/>
      </c>
      <c r="S1578" s="58" t="str">
        <f t="shared" si="268"/>
        <v/>
      </c>
      <c r="T1578" s="61" t="str">
        <f t="shared" si="269"/>
        <v/>
      </c>
      <c r="U1578" s="58" t="str">
        <f t="shared" si="270"/>
        <v/>
      </c>
      <c r="W1578" s="25" t="str">
        <f>IF(OR($P1578="", NOT($U1578="")), "", IF(COUNTIF($P$11:$P1578, $P1578)&gt;1, "", "X"))</f>
        <v/>
      </c>
      <c r="X1578" s="25" t="str">
        <f t="shared" si="271"/>
        <v/>
      </c>
      <c r="Z1578" s="25" t="str">
        <f t="shared" si="272"/>
        <v/>
      </c>
      <c r="AB1578" s="25" t="str">
        <f>IF($B1578="", "", IF(AND($B1578&gt;='Client Report'!$BA$3, $B1578&lt;='Client Report'!$BA$4), "X", ""))</f>
        <v/>
      </c>
      <c r="AC1578" s="25" t="str">
        <f>IF($O1578="", "", IF('Client Report'!$AG$3="", "X", IF(Expenses!$C1578='Client Report'!$AG$3, "X", "")))</f>
        <v/>
      </c>
      <c r="AD1578" s="66" t="str">
        <f t="shared" si="273"/>
        <v/>
      </c>
      <c r="AE1578" s="25" t="str">
        <f>IF($AD1578="", "", COUNTIF($AD$11:$AD$2510, "&lt;"&amp;$AD1578)+1+COUNTIF($AD$11:$AD1578, $AD1578)-1)</f>
        <v/>
      </c>
      <c r="AF1578" s="25" t="str">
        <f t="shared" si="274"/>
        <v/>
      </c>
    </row>
    <row r="1579" spans="1:32" x14ac:dyDescent="0.25">
      <c r="A1579" s="21"/>
      <c r="B1579" s="80"/>
      <c r="C1579" s="81"/>
      <c r="D1579" s="82"/>
      <c r="E1579" s="83"/>
      <c r="F1579" s="83"/>
      <c r="G1579" s="84"/>
      <c r="H1579" s="85"/>
      <c r="I1579" s="21"/>
      <c r="J1579" s="39" t="str">
        <f t="shared" si="264"/>
        <v/>
      </c>
      <c r="K1579" s="21"/>
      <c r="O1579" s="25" t="str">
        <f t="shared" si="265"/>
        <v/>
      </c>
      <c r="P1579" s="25" t="str">
        <f t="shared" si="266"/>
        <v/>
      </c>
      <c r="Q1579" s="25" t="str">
        <f t="shared" si="267"/>
        <v/>
      </c>
      <c r="R1579" s="25" t="str">
        <f>IF(COUNTIF($Q$11:$Q1579, $Q1579)&gt;1, "", $Q1579)</f>
        <v/>
      </c>
      <c r="S1579" s="58" t="str">
        <f t="shared" si="268"/>
        <v/>
      </c>
      <c r="T1579" s="61" t="str">
        <f t="shared" si="269"/>
        <v/>
      </c>
      <c r="U1579" s="58" t="str">
        <f t="shared" si="270"/>
        <v/>
      </c>
      <c r="W1579" s="25" t="str">
        <f>IF(OR($P1579="", NOT($U1579="")), "", IF(COUNTIF($P$11:$P1579, $P1579)&gt;1, "", "X"))</f>
        <v/>
      </c>
      <c r="X1579" s="25" t="str">
        <f t="shared" si="271"/>
        <v/>
      </c>
      <c r="Z1579" s="25" t="str">
        <f t="shared" si="272"/>
        <v/>
      </c>
      <c r="AB1579" s="25" t="str">
        <f>IF($B1579="", "", IF(AND($B1579&gt;='Client Report'!$BA$3, $B1579&lt;='Client Report'!$BA$4), "X", ""))</f>
        <v/>
      </c>
      <c r="AC1579" s="25" t="str">
        <f>IF($O1579="", "", IF('Client Report'!$AG$3="", "X", IF(Expenses!$C1579='Client Report'!$AG$3, "X", "")))</f>
        <v/>
      </c>
      <c r="AD1579" s="66" t="str">
        <f t="shared" si="273"/>
        <v/>
      </c>
      <c r="AE1579" s="25" t="str">
        <f>IF($AD1579="", "", COUNTIF($AD$11:$AD$2510, "&lt;"&amp;$AD1579)+1+COUNTIF($AD$11:$AD1579, $AD1579)-1)</f>
        <v/>
      </c>
      <c r="AF1579" s="25" t="str">
        <f t="shared" si="274"/>
        <v/>
      </c>
    </row>
    <row r="1580" spans="1:32" x14ac:dyDescent="0.25">
      <c r="A1580" s="21"/>
      <c r="B1580" s="80"/>
      <c r="C1580" s="81"/>
      <c r="D1580" s="82"/>
      <c r="E1580" s="83"/>
      <c r="F1580" s="83"/>
      <c r="G1580" s="84"/>
      <c r="H1580" s="85"/>
      <c r="I1580" s="21"/>
      <c r="J1580" s="39" t="str">
        <f t="shared" si="264"/>
        <v/>
      </c>
      <c r="K1580" s="21"/>
      <c r="O1580" s="25" t="str">
        <f t="shared" si="265"/>
        <v/>
      </c>
      <c r="P1580" s="25" t="str">
        <f t="shared" si="266"/>
        <v/>
      </c>
      <c r="Q1580" s="25" t="str">
        <f t="shared" si="267"/>
        <v/>
      </c>
      <c r="R1580" s="25" t="str">
        <f>IF(COUNTIF($Q$11:$Q1580, $Q1580)&gt;1, "", $Q1580)</f>
        <v/>
      </c>
      <c r="S1580" s="58" t="str">
        <f t="shared" si="268"/>
        <v/>
      </c>
      <c r="T1580" s="61" t="str">
        <f t="shared" si="269"/>
        <v/>
      </c>
      <c r="U1580" s="58" t="str">
        <f t="shared" si="270"/>
        <v/>
      </c>
      <c r="W1580" s="25" t="str">
        <f>IF(OR($P1580="", NOT($U1580="")), "", IF(COUNTIF($P$11:$P1580, $P1580)&gt;1, "", "X"))</f>
        <v/>
      </c>
      <c r="X1580" s="25" t="str">
        <f t="shared" si="271"/>
        <v/>
      </c>
      <c r="Z1580" s="25" t="str">
        <f t="shared" si="272"/>
        <v/>
      </c>
      <c r="AB1580" s="25" t="str">
        <f>IF($B1580="", "", IF(AND($B1580&gt;='Client Report'!$BA$3, $B1580&lt;='Client Report'!$BA$4), "X", ""))</f>
        <v/>
      </c>
      <c r="AC1580" s="25" t="str">
        <f>IF($O1580="", "", IF('Client Report'!$AG$3="", "X", IF(Expenses!$C1580='Client Report'!$AG$3, "X", "")))</f>
        <v/>
      </c>
      <c r="AD1580" s="66" t="str">
        <f t="shared" si="273"/>
        <v/>
      </c>
      <c r="AE1580" s="25" t="str">
        <f>IF($AD1580="", "", COUNTIF($AD$11:$AD$2510, "&lt;"&amp;$AD1580)+1+COUNTIF($AD$11:$AD1580, $AD1580)-1)</f>
        <v/>
      </c>
      <c r="AF1580" s="25" t="str">
        <f t="shared" si="274"/>
        <v/>
      </c>
    </row>
    <row r="1581" spans="1:32" x14ac:dyDescent="0.25">
      <c r="A1581" s="21"/>
      <c r="B1581" s="80"/>
      <c r="C1581" s="81"/>
      <c r="D1581" s="82"/>
      <c r="E1581" s="83"/>
      <c r="F1581" s="83"/>
      <c r="G1581" s="84"/>
      <c r="H1581" s="85"/>
      <c r="I1581" s="21"/>
      <c r="J1581" s="39" t="str">
        <f t="shared" si="264"/>
        <v/>
      </c>
      <c r="K1581" s="21"/>
      <c r="O1581" s="25" t="str">
        <f t="shared" si="265"/>
        <v/>
      </c>
      <c r="P1581" s="25" t="str">
        <f t="shared" si="266"/>
        <v/>
      </c>
      <c r="Q1581" s="25" t="str">
        <f t="shared" si="267"/>
        <v/>
      </c>
      <c r="R1581" s="25" t="str">
        <f>IF(COUNTIF($Q$11:$Q1581, $Q1581)&gt;1, "", $Q1581)</f>
        <v/>
      </c>
      <c r="S1581" s="58" t="str">
        <f t="shared" si="268"/>
        <v/>
      </c>
      <c r="T1581" s="61" t="str">
        <f t="shared" si="269"/>
        <v/>
      </c>
      <c r="U1581" s="58" t="str">
        <f t="shared" si="270"/>
        <v/>
      </c>
      <c r="W1581" s="25" t="str">
        <f>IF(OR($P1581="", NOT($U1581="")), "", IF(COUNTIF($P$11:$P1581, $P1581)&gt;1, "", "X"))</f>
        <v/>
      </c>
      <c r="X1581" s="25" t="str">
        <f t="shared" si="271"/>
        <v/>
      </c>
      <c r="Z1581" s="25" t="str">
        <f t="shared" si="272"/>
        <v/>
      </c>
      <c r="AB1581" s="25" t="str">
        <f>IF($B1581="", "", IF(AND($B1581&gt;='Client Report'!$BA$3, $B1581&lt;='Client Report'!$BA$4), "X", ""))</f>
        <v/>
      </c>
      <c r="AC1581" s="25" t="str">
        <f>IF($O1581="", "", IF('Client Report'!$AG$3="", "X", IF(Expenses!$C1581='Client Report'!$AG$3, "X", "")))</f>
        <v/>
      </c>
      <c r="AD1581" s="66" t="str">
        <f t="shared" si="273"/>
        <v/>
      </c>
      <c r="AE1581" s="25" t="str">
        <f>IF($AD1581="", "", COUNTIF($AD$11:$AD$2510, "&lt;"&amp;$AD1581)+1+COUNTIF($AD$11:$AD1581, $AD1581)-1)</f>
        <v/>
      </c>
      <c r="AF1581" s="25" t="str">
        <f t="shared" si="274"/>
        <v/>
      </c>
    </row>
    <row r="1582" spans="1:32" x14ac:dyDescent="0.25">
      <c r="A1582" s="21"/>
      <c r="B1582" s="80"/>
      <c r="C1582" s="81"/>
      <c r="D1582" s="82"/>
      <c r="E1582" s="83"/>
      <c r="F1582" s="83"/>
      <c r="G1582" s="84"/>
      <c r="H1582" s="85"/>
      <c r="I1582" s="21"/>
      <c r="J1582" s="39" t="str">
        <f t="shared" si="264"/>
        <v/>
      </c>
      <c r="K1582" s="21"/>
      <c r="O1582" s="25" t="str">
        <f t="shared" si="265"/>
        <v/>
      </c>
      <c r="P1582" s="25" t="str">
        <f t="shared" si="266"/>
        <v/>
      </c>
      <c r="Q1582" s="25" t="str">
        <f t="shared" si="267"/>
        <v/>
      </c>
      <c r="R1582" s="25" t="str">
        <f>IF(COUNTIF($Q$11:$Q1582, $Q1582)&gt;1, "", $Q1582)</f>
        <v/>
      </c>
      <c r="S1582" s="58" t="str">
        <f t="shared" si="268"/>
        <v/>
      </c>
      <c r="T1582" s="61" t="str">
        <f t="shared" si="269"/>
        <v/>
      </c>
      <c r="U1582" s="58" t="str">
        <f t="shared" si="270"/>
        <v/>
      </c>
      <c r="W1582" s="25" t="str">
        <f>IF(OR($P1582="", NOT($U1582="")), "", IF(COUNTIF($P$11:$P1582, $P1582)&gt;1, "", "X"))</f>
        <v/>
      </c>
      <c r="X1582" s="25" t="str">
        <f t="shared" si="271"/>
        <v/>
      </c>
      <c r="Z1582" s="25" t="str">
        <f t="shared" si="272"/>
        <v/>
      </c>
      <c r="AB1582" s="25" t="str">
        <f>IF($B1582="", "", IF(AND($B1582&gt;='Client Report'!$BA$3, $B1582&lt;='Client Report'!$BA$4), "X", ""))</f>
        <v/>
      </c>
      <c r="AC1582" s="25" t="str">
        <f>IF($O1582="", "", IF('Client Report'!$AG$3="", "X", IF(Expenses!$C1582='Client Report'!$AG$3, "X", "")))</f>
        <v/>
      </c>
      <c r="AD1582" s="66" t="str">
        <f t="shared" si="273"/>
        <v/>
      </c>
      <c r="AE1582" s="25" t="str">
        <f>IF($AD1582="", "", COUNTIF($AD$11:$AD$2510, "&lt;"&amp;$AD1582)+1+COUNTIF($AD$11:$AD1582, $AD1582)-1)</f>
        <v/>
      </c>
      <c r="AF1582" s="25" t="str">
        <f t="shared" si="274"/>
        <v/>
      </c>
    </row>
    <row r="1583" spans="1:32" x14ac:dyDescent="0.25">
      <c r="A1583" s="21"/>
      <c r="B1583" s="80"/>
      <c r="C1583" s="81"/>
      <c r="D1583" s="82"/>
      <c r="E1583" s="83"/>
      <c r="F1583" s="83"/>
      <c r="G1583" s="84"/>
      <c r="H1583" s="85"/>
      <c r="I1583" s="21"/>
      <c r="J1583" s="39" t="str">
        <f t="shared" si="264"/>
        <v/>
      </c>
      <c r="K1583" s="21"/>
      <c r="O1583" s="25" t="str">
        <f t="shared" si="265"/>
        <v/>
      </c>
      <c r="P1583" s="25" t="str">
        <f t="shared" si="266"/>
        <v/>
      </c>
      <c r="Q1583" s="25" t="str">
        <f t="shared" si="267"/>
        <v/>
      </c>
      <c r="R1583" s="25" t="str">
        <f>IF(COUNTIF($Q$11:$Q1583, $Q1583)&gt;1, "", $Q1583)</f>
        <v/>
      </c>
      <c r="S1583" s="58" t="str">
        <f t="shared" si="268"/>
        <v/>
      </c>
      <c r="T1583" s="61" t="str">
        <f t="shared" si="269"/>
        <v/>
      </c>
      <c r="U1583" s="58" t="str">
        <f t="shared" si="270"/>
        <v/>
      </c>
      <c r="W1583" s="25" t="str">
        <f>IF(OR($P1583="", NOT($U1583="")), "", IF(COUNTIF($P$11:$P1583, $P1583)&gt;1, "", "X"))</f>
        <v/>
      </c>
      <c r="X1583" s="25" t="str">
        <f t="shared" si="271"/>
        <v/>
      </c>
      <c r="Z1583" s="25" t="str">
        <f t="shared" si="272"/>
        <v/>
      </c>
      <c r="AB1583" s="25" t="str">
        <f>IF($B1583="", "", IF(AND($B1583&gt;='Client Report'!$BA$3, $B1583&lt;='Client Report'!$BA$4), "X", ""))</f>
        <v/>
      </c>
      <c r="AC1583" s="25" t="str">
        <f>IF($O1583="", "", IF('Client Report'!$AG$3="", "X", IF(Expenses!$C1583='Client Report'!$AG$3, "X", "")))</f>
        <v/>
      </c>
      <c r="AD1583" s="66" t="str">
        <f t="shared" si="273"/>
        <v/>
      </c>
      <c r="AE1583" s="25" t="str">
        <f>IF($AD1583="", "", COUNTIF($AD$11:$AD$2510, "&lt;"&amp;$AD1583)+1+COUNTIF($AD$11:$AD1583, $AD1583)-1)</f>
        <v/>
      </c>
      <c r="AF1583" s="25" t="str">
        <f t="shared" si="274"/>
        <v/>
      </c>
    </row>
    <row r="1584" spans="1:32" x14ac:dyDescent="0.25">
      <c r="A1584" s="21"/>
      <c r="B1584" s="80"/>
      <c r="C1584" s="81"/>
      <c r="D1584" s="82"/>
      <c r="E1584" s="83"/>
      <c r="F1584" s="83"/>
      <c r="G1584" s="84"/>
      <c r="H1584" s="85"/>
      <c r="I1584" s="21"/>
      <c r="J1584" s="39" t="str">
        <f t="shared" si="264"/>
        <v/>
      </c>
      <c r="K1584" s="21"/>
      <c r="O1584" s="25" t="str">
        <f t="shared" si="265"/>
        <v/>
      </c>
      <c r="P1584" s="25" t="str">
        <f t="shared" si="266"/>
        <v/>
      </c>
      <c r="Q1584" s="25" t="str">
        <f t="shared" si="267"/>
        <v/>
      </c>
      <c r="R1584" s="25" t="str">
        <f>IF(COUNTIF($Q$11:$Q1584, $Q1584)&gt;1, "", $Q1584)</f>
        <v/>
      </c>
      <c r="S1584" s="58" t="str">
        <f t="shared" si="268"/>
        <v/>
      </c>
      <c r="T1584" s="61" t="str">
        <f t="shared" si="269"/>
        <v/>
      </c>
      <c r="U1584" s="58" t="str">
        <f t="shared" si="270"/>
        <v/>
      </c>
      <c r="W1584" s="25" t="str">
        <f>IF(OR($P1584="", NOT($U1584="")), "", IF(COUNTIF($P$11:$P1584, $P1584)&gt;1, "", "X"))</f>
        <v/>
      </c>
      <c r="X1584" s="25" t="str">
        <f t="shared" si="271"/>
        <v/>
      </c>
      <c r="Z1584" s="25" t="str">
        <f t="shared" si="272"/>
        <v/>
      </c>
      <c r="AB1584" s="25" t="str">
        <f>IF($B1584="", "", IF(AND($B1584&gt;='Client Report'!$BA$3, $B1584&lt;='Client Report'!$BA$4), "X", ""))</f>
        <v/>
      </c>
      <c r="AC1584" s="25" t="str">
        <f>IF($O1584="", "", IF('Client Report'!$AG$3="", "X", IF(Expenses!$C1584='Client Report'!$AG$3, "X", "")))</f>
        <v/>
      </c>
      <c r="AD1584" s="66" t="str">
        <f t="shared" si="273"/>
        <v/>
      </c>
      <c r="AE1584" s="25" t="str">
        <f>IF($AD1584="", "", COUNTIF($AD$11:$AD$2510, "&lt;"&amp;$AD1584)+1+COUNTIF($AD$11:$AD1584, $AD1584)-1)</f>
        <v/>
      </c>
      <c r="AF1584" s="25" t="str">
        <f t="shared" si="274"/>
        <v/>
      </c>
    </row>
    <row r="1585" spans="1:32" x14ac:dyDescent="0.25">
      <c r="A1585" s="21"/>
      <c r="B1585" s="80"/>
      <c r="C1585" s="81"/>
      <c r="D1585" s="82"/>
      <c r="E1585" s="83"/>
      <c r="F1585" s="83"/>
      <c r="G1585" s="84"/>
      <c r="H1585" s="85"/>
      <c r="I1585" s="21"/>
      <c r="J1585" s="39" t="str">
        <f t="shared" si="264"/>
        <v/>
      </c>
      <c r="K1585" s="21"/>
      <c r="O1585" s="25" t="str">
        <f t="shared" si="265"/>
        <v/>
      </c>
      <c r="P1585" s="25" t="str">
        <f t="shared" si="266"/>
        <v/>
      </c>
      <c r="Q1585" s="25" t="str">
        <f t="shared" si="267"/>
        <v/>
      </c>
      <c r="R1585" s="25" t="str">
        <f>IF(COUNTIF($Q$11:$Q1585, $Q1585)&gt;1, "", $Q1585)</f>
        <v/>
      </c>
      <c r="S1585" s="58" t="str">
        <f t="shared" si="268"/>
        <v/>
      </c>
      <c r="T1585" s="61" t="str">
        <f t="shared" si="269"/>
        <v/>
      </c>
      <c r="U1585" s="58" t="str">
        <f t="shared" si="270"/>
        <v/>
      </c>
      <c r="W1585" s="25" t="str">
        <f>IF(OR($P1585="", NOT($U1585="")), "", IF(COUNTIF($P$11:$P1585, $P1585)&gt;1, "", "X"))</f>
        <v/>
      </c>
      <c r="X1585" s="25" t="str">
        <f t="shared" si="271"/>
        <v/>
      </c>
      <c r="Z1585" s="25" t="str">
        <f t="shared" si="272"/>
        <v/>
      </c>
      <c r="AB1585" s="25" t="str">
        <f>IF($B1585="", "", IF(AND($B1585&gt;='Client Report'!$BA$3, $B1585&lt;='Client Report'!$BA$4), "X", ""))</f>
        <v/>
      </c>
      <c r="AC1585" s="25" t="str">
        <f>IF($O1585="", "", IF('Client Report'!$AG$3="", "X", IF(Expenses!$C1585='Client Report'!$AG$3, "X", "")))</f>
        <v/>
      </c>
      <c r="AD1585" s="66" t="str">
        <f t="shared" si="273"/>
        <v/>
      </c>
      <c r="AE1585" s="25" t="str">
        <f>IF($AD1585="", "", COUNTIF($AD$11:$AD$2510, "&lt;"&amp;$AD1585)+1+COUNTIF($AD$11:$AD1585, $AD1585)-1)</f>
        <v/>
      </c>
      <c r="AF1585" s="25" t="str">
        <f t="shared" si="274"/>
        <v/>
      </c>
    </row>
    <row r="1586" spans="1:32" x14ac:dyDescent="0.25">
      <c r="A1586" s="21"/>
      <c r="B1586" s="80"/>
      <c r="C1586" s="81"/>
      <c r="D1586" s="82"/>
      <c r="E1586" s="83"/>
      <c r="F1586" s="83"/>
      <c r="G1586" s="84"/>
      <c r="H1586" s="85"/>
      <c r="I1586" s="21"/>
      <c r="J1586" s="39" t="str">
        <f t="shared" si="264"/>
        <v/>
      </c>
      <c r="K1586" s="21"/>
      <c r="O1586" s="25" t="str">
        <f t="shared" si="265"/>
        <v/>
      </c>
      <c r="P1586" s="25" t="str">
        <f t="shared" si="266"/>
        <v/>
      </c>
      <c r="Q1586" s="25" t="str">
        <f t="shared" si="267"/>
        <v/>
      </c>
      <c r="R1586" s="25" t="str">
        <f>IF(COUNTIF($Q$11:$Q1586, $Q1586)&gt;1, "", $Q1586)</f>
        <v/>
      </c>
      <c r="S1586" s="58" t="str">
        <f t="shared" si="268"/>
        <v/>
      </c>
      <c r="T1586" s="61" t="str">
        <f t="shared" si="269"/>
        <v/>
      </c>
      <c r="U1586" s="58" t="str">
        <f t="shared" si="270"/>
        <v/>
      </c>
      <c r="W1586" s="25" t="str">
        <f>IF(OR($P1586="", NOT($U1586="")), "", IF(COUNTIF($P$11:$P1586, $P1586)&gt;1, "", "X"))</f>
        <v/>
      </c>
      <c r="X1586" s="25" t="str">
        <f t="shared" si="271"/>
        <v/>
      </c>
      <c r="Z1586" s="25" t="str">
        <f t="shared" si="272"/>
        <v/>
      </c>
      <c r="AB1586" s="25" t="str">
        <f>IF($B1586="", "", IF(AND($B1586&gt;='Client Report'!$BA$3, $B1586&lt;='Client Report'!$BA$4), "X", ""))</f>
        <v/>
      </c>
      <c r="AC1586" s="25" t="str">
        <f>IF($O1586="", "", IF('Client Report'!$AG$3="", "X", IF(Expenses!$C1586='Client Report'!$AG$3, "X", "")))</f>
        <v/>
      </c>
      <c r="AD1586" s="66" t="str">
        <f t="shared" si="273"/>
        <v/>
      </c>
      <c r="AE1586" s="25" t="str">
        <f>IF($AD1586="", "", COUNTIF($AD$11:$AD$2510, "&lt;"&amp;$AD1586)+1+COUNTIF($AD$11:$AD1586, $AD1586)-1)</f>
        <v/>
      </c>
      <c r="AF1586" s="25" t="str">
        <f t="shared" si="274"/>
        <v/>
      </c>
    </row>
    <row r="1587" spans="1:32" x14ac:dyDescent="0.25">
      <c r="A1587" s="21"/>
      <c r="B1587" s="80"/>
      <c r="C1587" s="81"/>
      <c r="D1587" s="82"/>
      <c r="E1587" s="83"/>
      <c r="F1587" s="83"/>
      <c r="G1587" s="84"/>
      <c r="H1587" s="85"/>
      <c r="I1587" s="21"/>
      <c r="J1587" s="39" t="str">
        <f t="shared" si="264"/>
        <v/>
      </c>
      <c r="K1587" s="21"/>
      <c r="O1587" s="25" t="str">
        <f t="shared" si="265"/>
        <v/>
      </c>
      <c r="P1587" s="25" t="str">
        <f t="shared" si="266"/>
        <v/>
      </c>
      <c r="Q1587" s="25" t="str">
        <f t="shared" si="267"/>
        <v/>
      </c>
      <c r="R1587" s="25" t="str">
        <f>IF(COUNTIF($Q$11:$Q1587, $Q1587)&gt;1, "", $Q1587)</f>
        <v/>
      </c>
      <c r="S1587" s="58" t="str">
        <f t="shared" si="268"/>
        <v/>
      </c>
      <c r="T1587" s="61" t="str">
        <f t="shared" si="269"/>
        <v/>
      </c>
      <c r="U1587" s="58" t="str">
        <f t="shared" si="270"/>
        <v/>
      </c>
      <c r="W1587" s="25" t="str">
        <f>IF(OR($P1587="", NOT($U1587="")), "", IF(COUNTIF($P$11:$P1587, $P1587)&gt;1, "", "X"))</f>
        <v/>
      </c>
      <c r="X1587" s="25" t="str">
        <f t="shared" si="271"/>
        <v/>
      </c>
      <c r="Z1587" s="25" t="str">
        <f t="shared" si="272"/>
        <v/>
      </c>
      <c r="AB1587" s="25" t="str">
        <f>IF($B1587="", "", IF(AND($B1587&gt;='Client Report'!$BA$3, $B1587&lt;='Client Report'!$BA$4), "X", ""))</f>
        <v/>
      </c>
      <c r="AC1587" s="25" t="str">
        <f>IF($O1587="", "", IF('Client Report'!$AG$3="", "X", IF(Expenses!$C1587='Client Report'!$AG$3, "X", "")))</f>
        <v/>
      </c>
      <c r="AD1587" s="66" t="str">
        <f t="shared" si="273"/>
        <v/>
      </c>
      <c r="AE1587" s="25" t="str">
        <f>IF($AD1587="", "", COUNTIF($AD$11:$AD$2510, "&lt;"&amp;$AD1587)+1+COUNTIF($AD$11:$AD1587, $AD1587)-1)</f>
        <v/>
      </c>
      <c r="AF1587" s="25" t="str">
        <f t="shared" si="274"/>
        <v/>
      </c>
    </row>
    <row r="1588" spans="1:32" x14ac:dyDescent="0.25">
      <c r="A1588" s="21"/>
      <c r="B1588" s="80"/>
      <c r="C1588" s="81"/>
      <c r="D1588" s="82"/>
      <c r="E1588" s="83"/>
      <c r="F1588" s="83"/>
      <c r="G1588" s="84"/>
      <c r="H1588" s="85"/>
      <c r="I1588" s="21"/>
      <c r="J1588" s="39" t="str">
        <f t="shared" si="264"/>
        <v/>
      </c>
      <c r="K1588" s="21"/>
      <c r="O1588" s="25" t="str">
        <f t="shared" si="265"/>
        <v/>
      </c>
      <c r="P1588" s="25" t="str">
        <f t="shared" si="266"/>
        <v/>
      </c>
      <c r="Q1588" s="25" t="str">
        <f t="shared" si="267"/>
        <v/>
      </c>
      <c r="R1588" s="25" t="str">
        <f>IF(COUNTIF($Q$11:$Q1588, $Q1588)&gt;1, "", $Q1588)</f>
        <v/>
      </c>
      <c r="S1588" s="58" t="str">
        <f t="shared" si="268"/>
        <v/>
      </c>
      <c r="T1588" s="61" t="str">
        <f t="shared" si="269"/>
        <v/>
      </c>
      <c r="U1588" s="58" t="str">
        <f t="shared" si="270"/>
        <v/>
      </c>
      <c r="W1588" s="25" t="str">
        <f>IF(OR($P1588="", NOT($U1588="")), "", IF(COUNTIF($P$11:$P1588, $P1588)&gt;1, "", "X"))</f>
        <v/>
      </c>
      <c r="X1588" s="25" t="str">
        <f t="shared" si="271"/>
        <v/>
      </c>
      <c r="Z1588" s="25" t="str">
        <f t="shared" si="272"/>
        <v/>
      </c>
      <c r="AB1588" s="25" t="str">
        <f>IF($B1588="", "", IF(AND($B1588&gt;='Client Report'!$BA$3, $B1588&lt;='Client Report'!$BA$4), "X", ""))</f>
        <v/>
      </c>
      <c r="AC1588" s="25" t="str">
        <f>IF($O1588="", "", IF('Client Report'!$AG$3="", "X", IF(Expenses!$C1588='Client Report'!$AG$3, "X", "")))</f>
        <v/>
      </c>
      <c r="AD1588" s="66" t="str">
        <f t="shared" si="273"/>
        <v/>
      </c>
      <c r="AE1588" s="25" t="str">
        <f>IF($AD1588="", "", COUNTIF($AD$11:$AD$2510, "&lt;"&amp;$AD1588)+1+COUNTIF($AD$11:$AD1588, $AD1588)-1)</f>
        <v/>
      </c>
      <c r="AF1588" s="25" t="str">
        <f t="shared" si="274"/>
        <v/>
      </c>
    </row>
    <row r="1589" spans="1:32" x14ac:dyDescent="0.25">
      <c r="A1589" s="21"/>
      <c r="B1589" s="80"/>
      <c r="C1589" s="81"/>
      <c r="D1589" s="82"/>
      <c r="E1589" s="83"/>
      <c r="F1589" s="83"/>
      <c r="G1589" s="84"/>
      <c r="H1589" s="85"/>
      <c r="I1589" s="21"/>
      <c r="J1589" s="39" t="str">
        <f t="shared" si="264"/>
        <v/>
      </c>
      <c r="K1589" s="21"/>
      <c r="O1589" s="25" t="str">
        <f t="shared" si="265"/>
        <v/>
      </c>
      <c r="P1589" s="25" t="str">
        <f t="shared" si="266"/>
        <v/>
      </c>
      <c r="Q1589" s="25" t="str">
        <f t="shared" si="267"/>
        <v/>
      </c>
      <c r="R1589" s="25" t="str">
        <f>IF(COUNTIF($Q$11:$Q1589, $Q1589)&gt;1, "", $Q1589)</f>
        <v/>
      </c>
      <c r="S1589" s="58" t="str">
        <f t="shared" si="268"/>
        <v/>
      </c>
      <c r="T1589" s="61" t="str">
        <f t="shared" si="269"/>
        <v/>
      </c>
      <c r="U1589" s="58" t="str">
        <f t="shared" si="270"/>
        <v/>
      </c>
      <c r="W1589" s="25" t="str">
        <f>IF(OR($P1589="", NOT($U1589="")), "", IF(COUNTIF($P$11:$P1589, $P1589)&gt;1, "", "X"))</f>
        <v/>
      </c>
      <c r="X1589" s="25" t="str">
        <f t="shared" si="271"/>
        <v/>
      </c>
      <c r="Z1589" s="25" t="str">
        <f t="shared" si="272"/>
        <v/>
      </c>
      <c r="AB1589" s="25" t="str">
        <f>IF($B1589="", "", IF(AND($B1589&gt;='Client Report'!$BA$3, $B1589&lt;='Client Report'!$BA$4), "X", ""))</f>
        <v/>
      </c>
      <c r="AC1589" s="25" t="str">
        <f>IF($O1589="", "", IF('Client Report'!$AG$3="", "X", IF(Expenses!$C1589='Client Report'!$AG$3, "X", "")))</f>
        <v/>
      </c>
      <c r="AD1589" s="66" t="str">
        <f t="shared" si="273"/>
        <v/>
      </c>
      <c r="AE1589" s="25" t="str">
        <f>IF($AD1589="", "", COUNTIF($AD$11:$AD$2510, "&lt;"&amp;$AD1589)+1+COUNTIF($AD$11:$AD1589, $AD1589)-1)</f>
        <v/>
      </c>
      <c r="AF1589" s="25" t="str">
        <f t="shared" si="274"/>
        <v/>
      </c>
    </row>
    <row r="1590" spans="1:32" x14ac:dyDescent="0.25">
      <c r="A1590" s="21"/>
      <c r="B1590" s="80"/>
      <c r="C1590" s="81"/>
      <c r="D1590" s="82"/>
      <c r="E1590" s="83"/>
      <c r="F1590" s="83"/>
      <c r="G1590" s="84"/>
      <c r="H1590" s="85"/>
      <c r="I1590" s="21"/>
      <c r="J1590" s="39" t="str">
        <f t="shared" si="264"/>
        <v/>
      </c>
      <c r="K1590" s="21"/>
      <c r="O1590" s="25" t="str">
        <f t="shared" si="265"/>
        <v/>
      </c>
      <c r="P1590" s="25" t="str">
        <f t="shared" si="266"/>
        <v/>
      </c>
      <c r="Q1590" s="25" t="str">
        <f t="shared" si="267"/>
        <v/>
      </c>
      <c r="R1590" s="25" t="str">
        <f>IF(COUNTIF($Q$11:$Q1590, $Q1590)&gt;1, "", $Q1590)</f>
        <v/>
      </c>
      <c r="S1590" s="58" t="str">
        <f t="shared" si="268"/>
        <v/>
      </c>
      <c r="T1590" s="61" t="str">
        <f t="shared" si="269"/>
        <v/>
      </c>
      <c r="U1590" s="58" t="str">
        <f t="shared" si="270"/>
        <v/>
      </c>
      <c r="W1590" s="25" t="str">
        <f>IF(OR($P1590="", NOT($U1590="")), "", IF(COUNTIF($P$11:$P1590, $P1590)&gt;1, "", "X"))</f>
        <v/>
      </c>
      <c r="X1590" s="25" t="str">
        <f t="shared" si="271"/>
        <v/>
      </c>
      <c r="Z1590" s="25" t="str">
        <f t="shared" si="272"/>
        <v/>
      </c>
      <c r="AB1590" s="25" t="str">
        <f>IF($B1590="", "", IF(AND($B1590&gt;='Client Report'!$BA$3, $B1590&lt;='Client Report'!$BA$4), "X", ""))</f>
        <v/>
      </c>
      <c r="AC1590" s="25" t="str">
        <f>IF($O1590="", "", IF('Client Report'!$AG$3="", "X", IF(Expenses!$C1590='Client Report'!$AG$3, "X", "")))</f>
        <v/>
      </c>
      <c r="AD1590" s="66" t="str">
        <f t="shared" si="273"/>
        <v/>
      </c>
      <c r="AE1590" s="25" t="str">
        <f>IF($AD1590="", "", COUNTIF($AD$11:$AD$2510, "&lt;"&amp;$AD1590)+1+COUNTIF($AD$11:$AD1590, $AD1590)-1)</f>
        <v/>
      </c>
      <c r="AF1590" s="25" t="str">
        <f t="shared" si="274"/>
        <v/>
      </c>
    </row>
    <row r="1591" spans="1:32" x14ac:dyDescent="0.25">
      <c r="A1591" s="21"/>
      <c r="B1591" s="80"/>
      <c r="C1591" s="81"/>
      <c r="D1591" s="82"/>
      <c r="E1591" s="83"/>
      <c r="F1591" s="83"/>
      <c r="G1591" s="84"/>
      <c r="H1591" s="85"/>
      <c r="I1591" s="21"/>
      <c r="J1591" s="39" t="str">
        <f t="shared" si="264"/>
        <v/>
      </c>
      <c r="K1591" s="21"/>
      <c r="O1591" s="25" t="str">
        <f t="shared" si="265"/>
        <v/>
      </c>
      <c r="P1591" s="25" t="str">
        <f t="shared" si="266"/>
        <v/>
      </c>
      <c r="Q1591" s="25" t="str">
        <f t="shared" si="267"/>
        <v/>
      </c>
      <c r="R1591" s="25" t="str">
        <f>IF(COUNTIF($Q$11:$Q1591, $Q1591)&gt;1, "", $Q1591)</f>
        <v/>
      </c>
      <c r="S1591" s="58" t="str">
        <f t="shared" si="268"/>
        <v/>
      </c>
      <c r="T1591" s="61" t="str">
        <f t="shared" si="269"/>
        <v/>
      </c>
      <c r="U1591" s="58" t="str">
        <f t="shared" si="270"/>
        <v/>
      </c>
      <c r="W1591" s="25" t="str">
        <f>IF(OR($P1591="", NOT($U1591="")), "", IF(COUNTIF($P$11:$P1591, $P1591)&gt;1, "", "X"))</f>
        <v/>
      </c>
      <c r="X1591" s="25" t="str">
        <f t="shared" si="271"/>
        <v/>
      </c>
      <c r="Z1591" s="25" t="str">
        <f t="shared" si="272"/>
        <v/>
      </c>
      <c r="AB1591" s="25" t="str">
        <f>IF($B1591="", "", IF(AND($B1591&gt;='Client Report'!$BA$3, $B1591&lt;='Client Report'!$BA$4), "X", ""))</f>
        <v/>
      </c>
      <c r="AC1591" s="25" t="str">
        <f>IF($O1591="", "", IF('Client Report'!$AG$3="", "X", IF(Expenses!$C1591='Client Report'!$AG$3, "X", "")))</f>
        <v/>
      </c>
      <c r="AD1591" s="66" t="str">
        <f t="shared" si="273"/>
        <v/>
      </c>
      <c r="AE1591" s="25" t="str">
        <f>IF($AD1591="", "", COUNTIF($AD$11:$AD$2510, "&lt;"&amp;$AD1591)+1+COUNTIF($AD$11:$AD1591, $AD1591)-1)</f>
        <v/>
      </c>
      <c r="AF1591" s="25" t="str">
        <f t="shared" si="274"/>
        <v/>
      </c>
    </row>
    <row r="1592" spans="1:32" x14ac:dyDescent="0.25">
      <c r="A1592" s="21"/>
      <c r="B1592" s="80"/>
      <c r="C1592" s="81"/>
      <c r="D1592" s="82"/>
      <c r="E1592" s="83"/>
      <c r="F1592" s="83"/>
      <c r="G1592" s="84"/>
      <c r="H1592" s="85"/>
      <c r="I1592" s="21"/>
      <c r="J1592" s="39" t="str">
        <f t="shared" si="264"/>
        <v/>
      </c>
      <c r="K1592" s="21"/>
      <c r="O1592" s="25" t="str">
        <f t="shared" si="265"/>
        <v/>
      </c>
      <c r="P1592" s="25" t="str">
        <f t="shared" si="266"/>
        <v/>
      </c>
      <c r="Q1592" s="25" t="str">
        <f t="shared" si="267"/>
        <v/>
      </c>
      <c r="R1592" s="25" t="str">
        <f>IF(COUNTIF($Q$11:$Q1592, $Q1592)&gt;1, "", $Q1592)</f>
        <v/>
      </c>
      <c r="S1592" s="58" t="str">
        <f t="shared" si="268"/>
        <v/>
      </c>
      <c r="T1592" s="61" t="str">
        <f t="shared" si="269"/>
        <v/>
      </c>
      <c r="U1592" s="58" t="str">
        <f t="shared" si="270"/>
        <v/>
      </c>
      <c r="W1592" s="25" t="str">
        <f>IF(OR($P1592="", NOT($U1592="")), "", IF(COUNTIF($P$11:$P1592, $P1592)&gt;1, "", "X"))</f>
        <v/>
      </c>
      <c r="X1592" s="25" t="str">
        <f t="shared" si="271"/>
        <v/>
      </c>
      <c r="Z1592" s="25" t="str">
        <f t="shared" si="272"/>
        <v/>
      </c>
      <c r="AB1592" s="25" t="str">
        <f>IF($B1592="", "", IF(AND($B1592&gt;='Client Report'!$BA$3, $B1592&lt;='Client Report'!$BA$4), "X", ""))</f>
        <v/>
      </c>
      <c r="AC1592" s="25" t="str">
        <f>IF($O1592="", "", IF('Client Report'!$AG$3="", "X", IF(Expenses!$C1592='Client Report'!$AG$3, "X", "")))</f>
        <v/>
      </c>
      <c r="AD1592" s="66" t="str">
        <f t="shared" si="273"/>
        <v/>
      </c>
      <c r="AE1592" s="25" t="str">
        <f>IF($AD1592="", "", COUNTIF($AD$11:$AD$2510, "&lt;"&amp;$AD1592)+1+COUNTIF($AD$11:$AD1592, $AD1592)-1)</f>
        <v/>
      </c>
      <c r="AF1592" s="25" t="str">
        <f t="shared" si="274"/>
        <v/>
      </c>
    </row>
    <row r="1593" spans="1:32" x14ac:dyDescent="0.25">
      <c r="A1593" s="21"/>
      <c r="B1593" s="80"/>
      <c r="C1593" s="81"/>
      <c r="D1593" s="82"/>
      <c r="E1593" s="83"/>
      <c r="F1593" s="83"/>
      <c r="G1593" s="84"/>
      <c r="H1593" s="85"/>
      <c r="I1593" s="21"/>
      <c r="J1593" s="39" t="str">
        <f t="shared" si="264"/>
        <v/>
      </c>
      <c r="K1593" s="21"/>
      <c r="O1593" s="25" t="str">
        <f t="shared" si="265"/>
        <v/>
      </c>
      <c r="P1593" s="25" t="str">
        <f t="shared" si="266"/>
        <v/>
      </c>
      <c r="Q1593" s="25" t="str">
        <f t="shared" si="267"/>
        <v/>
      </c>
      <c r="R1593" s="25" t="str">
        <f>IF(COUNTIF($Q$11:$Q1593, $Q1593)&gt;1, "", $Q1593)</f>
        <v/>
      </c>
      <c r="S1593" s="58" t="str">
        <f t="shared" si="268"/>
        <v/>
      </c>
      <c r="T1593" s="61" t="str">
        <f t="shared" si="269"/>
        <v/>
      </c>
      <c r="U1593" s="58" t="str">
        <f t="shared" si="270"/>
        <v/>
      </c>
      <c r="W1593" s="25" t="str">
        <f>IF(OR($P1593="", NOT($U1593="")), "", IF(COUNTIF($P$11:$P1593, $P1593)&gt;1, "", "X"))</f>
        <v/>
      </c>
      <c r="X1593" s="25" t="str">
        <f t="shared" si="271"/>
        <v/>
      </c>
      <c r="Z1593" s="25" t="str">
        <f t="shared" si="272"/>
        <v/>
      </c>
      <c r="AB1593" s="25" t="str">
        <f>IF($B1593="", "", IF(AND($B1593&gt;='Client Report'!$BA$3, $B1593&lt;='Client Report'!$BA$4), "X", ""))</f>
        <v/>
      </c>
      <c r="AC1593" s="25" t="str">
        <f>IF($O1593="", "", IF('Client Report'!$AG$3="", "X", IF(Expenses!$C1593='Client Report'!$AG$3, "X", "")))</f>
        <v/>
      </c>
      <c r="AD1593" s="66" t="str">
        <f t="shared" si="273"/>
        <v/>
      </c>
      <c r="AE1593" s="25" t="str">
        <f>IF($AD1593="", "", COUNTIF($AD$11:$AD$2510, "&lt;"&amp;$AD1593)+1+COUNTIF($AD$11:$AD1593, $AD1593)-1)</f>
        <v/>
      </c>
      <c r="AF1593" s="25" t="str">
        <f t="shared" si="274"/>
        <v/>
      </c>
    </row>
    <row r="1594" spans="1:32" x14ac:dyDescent="0.25">
      <c r="A1594" s="21"/>
      <c r="B1594" s="80"/>
      <c r="C1594" s="81"/>
      <c r="D1594" s="82"/>
      <c r="E1594" s="83"/>
      <c r="F1594" s="83"/>
      <c r="G1594" s="84"/>
      <c r="H1594" s="85"/>
      <c r="I1594" s="21"/>
      <c r="J1594" s="39" t="str">
        <f t="shared" si="264"/>
        <v/>
      </c>
      <c r="K1594" s="21"/>
      <c r="O1594" s="25" t="str">
        <f t="shared" si="265"/>
        <v/>
      </c>
      <c r="P1594" s="25" t="str">
        <f t="shared" si="266"/>
        <v/>
      </c>
      <c r="Q1594" s="25" t="str">
        <f t="shared" si="267"/>
        <v/>
      </c>
      <c r="R1594" s="25" t="str">
        <f>IF(COUNTIF($Q$11:$Q1594, $Q1594)&gt;1, "", $Q1594)</f>
        <v/>
      </c>
      <c r="S1594" s="58" t="str">
        <f t="shared" si="268"/>
        <v/>
      </c>
      <c r="T1594" s="61" t="str">
        <f t="shared" si="269"/>
        <v/>
      </c>
      <c r="U1594" s="58" t="str">
        <f t="shared" si="270"/>
        <v/>
      </c>
      <c r="W1594" s="25" t="str">
        <f>IF(OR($P1594="", NOT($U1594="")), "", IF(COUNTIF($P$11:$P1594, $P1594)&gt;1, "", "X"))</f>
        <v/>
      </c>
      <c r="X1594" s="25" t="str">
        <f t="shared" si="271"/>
        <v/>
      </c>
      <c r="Z1594" s="25" t="str">
        <f t="shared" si="272"/>
        <v/>
      </c>
      <c r="AB1594" s="25" t="str">
        <f>IF($B1594="", "", IF(AND($B1594&gt;='Client Report'!$BA$3, $B1594&lt;='Client Report'!$BA$4), "X", ""))</f>
        <v/>
      </c>
      <c r="AC1594" s="25" t="str">
        <f>IF($O1594="", "", IF('Client Report'!$AG$3="", "X", IF(Expenses!$C1594='Client Report'!$AG$3, "X", "")))</f>
        <v/>
      </c>
      <c r="AD1594" s="66" t="str">
        <f t="shared" si="273"/>
        <v/>
      </c>
      <c r="AE1594" s="25" t="str">
        <f>IF($AD1594="", "", COUNTIF($AD$11:$AD$2510, "&lt;"&amp;$AD1594)+1+COUNTIF($AD$11:$AD1594, $AD1594)-1)</f>
        <v/>
      </c>
      <c r="AF1594" s="25" t="str">
        <f t="shared" si="274"/>
        <v/>
      </c>
    </row>
    <row r="1595" spans="1:32" x14ac:dyDescent="0.25">
      <c r="A1595" s="21"/>
      <c r="B1595" s="80"/>
      <c r="C1595" s="81"/>
      <c r="D1595" s="82"/>
      <c r="E1595" s="83"/>
      <c r="F1595" s="83"/>
      <c r="G1595" s="84"/>
      <c r="H1595" s="85"/>
      <c r="I1595" s="21"/>
      <c r="J1595" s="39" t="str">
        <f t="shared" si="264"/>
        <v/>
      </c>
      <c r="K1595" s="21"/>
      <c r="O1595" s="25" t="str">
        <f t="shared" si="265"/>
        <v/>
      </c>
      <c r="P1595" s="25" t="str">
        <f t="shared" si="266"/>
        <v/>
      </c>
      <c r="Q1595" s="25" t="str">
        <f t="shared" si="267"/>
        <v/>
      </c>
      <c r="R1595" s="25" t="str">
        <f>IF(COUNTIF($Q$11:$Q1595, $Q1595)&gt;1, "", $Q1595)</f>
        <v/>
      </c>
      <c r="S1595" s="58" t="str">
        <f t="shared" si="268"/>
        <v/>
      </c>
      <c r="T1595" s="61" t="str">
        <f t="shared" si="269"/>
        <v/>
      </c>
      <c r="U1595" s="58" t="str">
        <f t="shared" si="270"/>
        <v/>
      </c>
      <c r="W1595" s="25" t="str">
        <f>IF(OR($P1595="", NOT($U1595="")), "", IF(COUNTIF($P$11:$P1595, $P1595)&gt;1, "", "X"))</f>
        <v/>
      </c>
      <c r="X1595" s="25" t="str">
        <f t="shared" si="271"/>
        <v/>
      </c>
      <c r="Z1595" s="25" t="str">
        <f t="shared" si="272"/>
        <v/>
      </c>
      <c r="AB1595" s="25" t="str">
        <f>IF($B1595="", "", IF(AND($B1595&gt;='Client Report'!$BA$3, $B1595&lt;='Client Report'!$BA$4), "X", ""))</f>
        <v/>
      </c>
      <c r="AC1595" s="25" t="str">
        <f>IF($O1595="", "", IF('Client Report'!$AG$3="", "X", IF(Expenses!$C1595='Client Report'!$AG$3, "X", "")))</f>
        <v/>
      </c>
      <c r="AD1595" s="66" t="str">
        <f t="shared" si="273"/>
        <v/>
      </c>
      <c r="AE1595" s="25" t="str">
        <f>IF($AD1595="", "", COUNTIF($AD$11:$AD$2510, "&lt;"&amp;$AD1595)+1+COUNTIF($AD$11:$AD1595, $AD1595)-1)</f>
        <v/>
      </c>
      <c r="AF1595" s="25" t="str">
        <f t="shared" si="274"/>
        <v/>
      </c>
    </row>
    <row r="1596" spans="1:32" x14ac:dyDescent="0.25">
      <c r="A1596" s="21"/>
      <c r="B1596" s="80"/>
      <c r="C1596" s="81"/>
      <c r="D1596" s="82"/>
      <c r="E1596" s="83"/>
      <c r="F1596" s="83"/>
      <c r="G1596" s="84"/>
      <c r="H1596" s="85"/>
      <c r="I1596" s="21"/>
      <c r="J1596" s="39" t="str">
        <f t="shared" si="264"/>
        <v/>
      </c>
      <c r="K1596" s="21"/>
      <c r="O1596" s="25" t="str">
        <f t="shared" si="265"/>
        <v/>
      </c>
      <c r="P1596" s="25" t="str">
        <f t="shared" si="266"/>
        <v/>
      </c>
      <c r="Q1596" s="25" t="str">
        <f t="shared" si="267"/>
        <v/>
      </c>
      <c r="R1596" s="25" t="str">
        <f>IF(COUNTIF($Q$11:$Q1596, $Q1596)&gt;1, "", $Q1596)</f>
        <v/>
      </c>
      <c r="S1596" s="58" t="str">
        <f t="shared" si="268"/>
        <v/>
      </c>
      <c r="T1596" s="61" t="str">
        <f t="shared" si="269"/>
        <v/>
      </c>
      <c r="U1596" s="58" t="str">
        <f t="shared" si="270"/>
        <v/>
      </c>
      <c r="W1596" s="25" t="str">
        <f>IF(OR($P1596="", NOT($U1596="")), "", IF(COUNTIF($P$11:$P1596, $P1596)&gt;1, "", "X"))</f>
        <v/>
      </c>
      <c r="X1596" s="25" t="str">
        <f t="shared" si="271"/>
        <v/>
      </c>
      <c r="Z1596" s="25" t="str">
        <f t="shared" si="272"/>
        <v/>
      </c>
      <c r="AB1596" s="25" t="str">
        <f>IF($B1596="", "", IF(AND($B1596&gt;='Client Report'!$BA$3, $B1596&lt;='Client Report'!$BA$4), "X", ""))</f>
        <v/>
      </c>
      <c r="AC1596" s="25" t="str">
        <f>IF($O1596="", "", IF('Client Report'!$AG$3="", "X", IF(Expenses!$C1596='Client Report'!$AG$3, "X", "")))</f>
        <v/>
      </c>
      <c r="AD1596" s="66" t="str">
        <f t="shared" si="273"/>
        <v/>
      </c>
      <c r="AE1596" s="25" t="str">
        <f>IF($AD1596="", "", COUNTIF($AD$11:$AD$2510, "&lt;"&amp;$AD1596)+1+COUNTIF($AD$11:$AD1596, $AD1596)-1)</f>
        <v/>
      </c>
      <c r="AF1596" s="25" t="str">
        <f t="shared" si="274"/>
        <v/>
      </c>
    </row>
    <row r="1597" spans="1:32" x14ac:dyDescent="0.25">
      <c r="A1597" s="21"/>
      <c r="B1597" s="80"/>
      <c r="C1597" s="81"/>
      <c r="D1597" s="82"/>
      <c r="E1597" s="83"/>
      <c r="F1597" s="83"/>
      <c r="G1597" s="84"/>
      <c r="H1597" s="85"/>
      <c r="I1597" s="21"/>
      <c r="J1597" s="39" t="str">
        <f t="shared" si="264"/>
        <v/>
      </c>
      <c r="K1597" s="21"/>
      <c r="O1597" s="25" t="str">
        <f t="shared" si="265"/>
        <v/>
      </c>
      <c r="P1597" s="25" t="str">
        <f t="shared" si="266"/>
        <v/>
      </c>
      <c r="Q1597" s="25" t="str">
        <f t="shared" si="267"/>
        <v/>
      </c>
      <c r="R1597" s="25" t="str">
        <f>IF(COUNTIF($Q$11:$Q1597, $Q1597)&gt;1, "", $Q1597)</f>
        <v/>
      </c>
      <c r="S1597" s="58" t="str">
        <f t="shared" si="268"/>
        <v/>
      </c>
      <c r="T1597" s="61" t="str">
        <f t="shared" si="269"/>
        <v/>
      </c>
      <c r="U1597" s="58" t="str">
        <f t="shared" si="270"/>
        <v/>
      </c>
      <c r="W1597" s="25" t="str">
        <f>IF(OR($P1597="", NOT($U1597="")), "", IF(COUNTIF($P$11:$P1597, $P1597)&gt;1, "", "X"))</f>
        <v/>
      </c>
      <c r="X1597" s="25" t="str">
        <f t="shared" si="271"/>
        <v/>
      </c>
      <c r="Z1597" s="25" t="str">
        <f t="shared" si="272"/>
        <v/>
      </c>
      <c r="AB1597" s="25" t="str">
        <f>IF($B1597="", "", IF(AND($B1597&gt;='Client Report'!$BA$3, $B1597&lt;='Client Report'!$BA$4), "X", ""))</f>
        <v/>
      </c>
      <c r="AC1597" s="25" t="str">
        <f>IF($O1597="", "", IF('Client Report'!$AG$3="", "X", IF(Expenses!$C1597='Client Report'!$AG$3, "X", "")))</f>
        <v/>
      </c>
      <c r="AD1597" s="66" t="str">
        <f t="shared" si="273"/>
        <v/>
      </c>
      <c r="AE1597" s="25" t="str">
        <f>IF($AD1597="", "", COUNTIF($AD$11:$AD$2510, "&lt;"&amp;$AD1597)+1+COUNTIF($AD$11:$AD1597, $AD1597)-1)</f>
        <v/>
      </c>
      <c r="AF1597" s="25" t="str">
        <f t="shared" si="274"/>
        <v/>
      </c>
    </row>
    <row r="1598" spans="1:32" x14ac:dyDescent="0.25">
      <c r="A1598" s="21"/>
      <c r="B1598" s="80"/>
      <c r="C1598" s="81"/>
      <c r="D1598" s="82"/>
      <c r="E1598" s="83"/>
      <c r="F1598" s="83"/>
      <c r="G1598" s="84"/>
      <c r="H1598" s="85"/>
      <c r="I1598" s="21"/>
      <c r="J1598" s="39" t="str">
        <f t="shared" si="264"/>
        <v/>
      </c>
      <c r="K1598" s="21"/>
      <c r="O1598" s="25" t="str">
        <f t="shared" si="265"/>
        <v/>
      </c>
      <c r="P1598" s="25" t="str">
        <f t="shared" si="266"/>
        <v/>
      </c>
      <c r="Q1598" s="25" t="str">
        <f t="shared" si="267"/>
        <v/>
      </c>
      <c r="R1598" s="25" t="str">
        <f>IF(COUNTIF($Q$11:$Q1598, $Q1598)&gt;1, "", $Q1598)</f>
        <v/>
      </c>
      <c r="S1598" s="58" t="str">
        <f t="shared" si="268"/>
        <v/>
      </c>
      <c r="T1598" s="61" t="str">
        <f t="shared" si="269"/>
        <v/>
      </c>
      <c r="U1598" s="58" t="str">
        <f t="shared" si="270"/>
        <v/>
      </c>
      <c r="W1598" s="25" t="str">
        <f>IF(OR($P1598="", NOT($U1598="")), "", IF(COUNTIF($P$11:$P1598, $P1598)&gt;1, "", "X"))</f>
        <v/>
      </c>
      <c r="X1598" s="25" t="str">
        <f t="shared" si="271"/>
        <v/>
      </c>
      <c r="Z1598" s="25" t="str">
        <f t="shared" si="272"/>
        <v/>
      </c>
      <c r="AB1598" s="25" t="str">
        <f>IF($B1598="", "", IF(AND($B1598&gt;='Client Report'!$BA$3, $B1598&lt;='Client Report'!$BA$4), "X", ""))</f>
        <v/>
      </c>
      <c r="AC1598" s="25" t="str">
        <f>IF($O1598="", "", IF('Client Report'!$AG$3="", "X", IF(Expenses!$C1598='Client Report'!$AG$3, "X", "")))</f>
        <v/>
      </c>
      <c r="AD1598" s="66" t="str">
        <f t="shared" si="273"/>
        <v/>
      </c>
      <c r="AE1598" s="25" t="str">
        <f>IF($AD1598="", "", COUNTIF($AD$11:$AD$2510, "&lt;"&amp;$AD1598)+1+COUNTIF($AD$11:$AD1598, $AD1598)-1)</f>
        <v/>
      </c>
      <c r="AF1598" s="25" t="str">
        <f t="shared" si="274"/>
        <v/>
      </c>
    </row>
    <row r="1599" spans="1:32" x14ac:dyDescent="0.25">
      <c r="A1599" s="21"/>
      <c r="B1599" s="80"/>
      <c r="C1599" s="81"/>
      <c r="D1599" s="82"/>
      <c r="E1599" s="83"/>
      <c r="F1599" s="83"/>
      <c r="G1599" s="84"/>
      <c r="H1599" s="85"/>
      <c r="I1599" s="21"/>
      <c r="J1599" s="39" t="str">
        <f t="shared" si="264"/>
        <v/>
      </c>
      <c r="K1599" s="21"/>
      <c r="O1599" s="25" t="str">
        <f t="shared" si="265"/>
        <v/>
      </c>
      <c r="P1599" s="25" t="str">
        <f t="shared" si="266"/>
        <v/>
      </c>
      <c r="Q1599" s="25" t="str">
        <f t="shared" si="267"/>
        <v/>
      </c>
      <c r="R1599" s="25" t="str">
        <f>IF(COUNTIF($Q$11:$Q1599, $Q1599)&gt;1, "", $Q1599)</f>
        <v/>
      </c>
      <c r="S1599" s="58" t="str">
        <f t="shared" si="268"/>
        <v/>
      </c>
      <c r="T1599" s="61" t="str">
        <f t="shared" si="269"/>
        <v/>
      </c>
      <c r="U1599" s="58" t="str">
        <f t="shared" si="270"/>
        <v/>
      </c>
      <c r="W1599" s="25" t="str">
        <f>IF(OR($P1599="", NOT($U1599="")), "", IF(COUNTIF($P$11:$P1599, $P1599)&gt;1, "", "X"))</f>
        <v/>
      </c>
      <c r="X1599" s="25" t="str">
        <f t="shared" si="271"/>
        <v/>
      </c>
      <c r="Z1599" s="25" t="str">
        <f t="shared" si="272"/>
        <v/>
      </c>
      <c r="AB1599" s="25" t="str">
        <f>IF($B1599="", "", IF(AND($B1599&gt;='Client Report'!$BA$3, $B1599&lt;='Client Report'!$BA$4), "X", ""))</f>
        <v/>
      </c>
      <c r="AC1599" s="25" t="str">
        <f>IF($O1599="", "", IF('Client Report'!$AG$3="", "X", IF(Expenses!$C1599='Client Report'!$AG$3, "X", "")))</f>
        <v/>
      </c>
      <c r="AD1599" s="66" t="str">
        <f t="shared" si="273"/>
        <v/>
      </c>
      <c r="AE1599" s="25" t="str">
        <f>IF($AD1599="", "", COUNTIF($AD$11:$AD$2510, "&lt;"&amp;$AD1599)+1+COUNTIF($AD$11:$AD1599, $AD1599)-1)</f>
        <v/>
      </c>
      <c r="AF1599" s="25" t="str">
        <f t="shared" si="274"/>
        <v/>
      </c>
    </row>
    <row r="1600" spans="1:32" x14ac:dyDescent="0.25">
      <c r="A1600" s="21"/>
      <c r="B1600" s="80"/>
      <c r="C1600" s="81"/>
      <c r="D1600" s="82"/>
      <c r="E1600" s="83"/>
      <c r="F1600" s="83"/>
      <c r="G1600" s="84"/>
      <c r="H1600" s="85"/>
      <c r="I1600" s="21"/>
      <c r="J1600" s="39" t="str">
        <f t="shared" si="264"/>
        <v/>
      </c>
      <c r="K1600" s="21"/>
      <c r="O1600" s="25" t="str">
        <f t="shared" si="265"/>
        <v/>
      </c>
      <c r="P1600" s="25" t="str">
        <f t="shared" si="266"/>
        <v/>
      </c>
      <c r="Q1600" s="25" t="str">
        <f t="shared" si="267"/>
        <v/>
      </c>
      <c r="R1600" s="25" t="str">
        <f>IF(COUNTIF($Q$11:$Q1600, $Q1600)&gt;1, "", $Q1600)</f>
        <v/>
      </c>
      <c r="S1600" s="58" t="str">
        <f t="shared" si="268"/>
        <v/>
      </c>
      <c r="T1600" s="61" t="str">
        <f t="shared" si="269"/>
        <v/>
      </c>
      <c r="U1600" s="58" t="str">
        <f t="shared" si="270"/>
        <v/>
      </c>
      <c r="W1600" s="25" t="str">
        <f>IF(OR($P1600="", NOT($U1600="")), "", IF(COUNTIF($P$11:$P1600, $P1600)&gt;1, "", "X"))</f>
        <v/>
      </c>
      <c r="X1600" s="25" t="str">
        <f t="shared" si="271"/>
        <v/>
      </c>
      <c r="Z1600" s="25" t="str">
        <f t="shared" si="272"/>
        <v/>
      </c>
      <c r="AB1600" s="25" t="str">
        <f>IF($B1600="", "", IF(AND($B1600&gt;='Client Report'!$BA$3, $B1600&lt;='Client Report'!$BA$4), "X", ""))</f>
        <v/>
      </c>
      <c r="AC1600" s="25" t="str">
        <f>IF($O1600="", "", IF('Client Report'!$AG$3="", "X", IF(Expenses!$C1600='Client Report'!$AG$3, "X", "")))</f>
        <v/>
      </c>
      <c r="AD1600" s="66" t="str">
        <f t="shared" si="273"/>
        <v/>
      </c>
      <c r="AE1600" s="25" t="str">
        <f>IF($AD1600="", "", COUNTIF($AD$11:$AD$2510, "&lt;"&amp;$AD1600)+1+COUNTIF($AD$11:$AD1600, $AD1600)-1)</f>
        <v/>
      </c>
      <c r="AF1600" s="25" t="str">
        <f t="shared" si="274"/>
        <v/>
      </c>
    </row>
    <row r="1601" spans="1:32" x14ac:dyDescent="0.25">
      <c r="A1601" s="21"/>
      <c r="B1601" s="80"/>
      <c r="C1601" s="81"/>
      <c r="D1601" s="82"/>
      <c r="E1601" s="83"/>
      <c r="F1601" s="83"/>
      <c r="G1601" s="84"/>
      <c r="H1601" s="85"/>
      <c r="I1601" s="21"/>
      <c r="J1601" s="39" t="str">
        <f t="shared" si="264"/>
        <v/>
      </c>
      <c r="K1601" s="21"/>
      <c r="O1601" s="25" t="str">
        <f t="shared" si="265"/>
        <v/>
      </c>
      <c r="P1601" s="25" t="str">
        <f t="shared" si="266"/>
        <v/>
      </c>
      <c r="Q1601" s="25" t="str">
        <f t="shared" si="267"/>
        <v/>
      </c>
      <c r="R1601" s="25" t="str">
        <f>IF(COUNTIF($Q$11:$Q1601, $Q1601)&gt;1, "", $Q1601)</f>
        <v/>
      </c>
      <c r="S1601" s="58" t="str">
        <f t="shared" si="268"/>
        <v/>
      </c>
      <c r="T1601" s="61" t="str">
        <f t="shared" si="269"/>
        <v/>
      </c>
      <c r="U1601" s="58" t="str">
        <f t="shared" si="270"/>
        <v/>
      </c>
      <c r="W1601" s="25" t="str">
        <f>IF(OR($P1601="", NOT($U1601="")), "", IF(COUNTIF($P$11:$P1601, $P1601)&gt;1, "", "X"))</f>
        <v/>
      </c>
      <c r="X1601" s="25" t="str">
        <f t="shared" si="271"/>
        <v/>
      </c>
      <c r="Z1601" s="25" t="str">
        <f t="shared" si="272"/>
        <v/>
      </c>
      <c r="AB1601" s="25" t="str">
        <f>IF($B1601="", "", IF(AND($B1601&gt;='Client Report'!$BA$3, $B1601&lt;='Client Report'!$BA$4), "X", ""))</f>
        <v/>
      </c>
      <c r="AC1601" s="25" t="str">
        <f>IF($O1601="", "", IF('Client Report'!$AG$3="", "X", IF(Expenses!$C1601='Client Report'!$AG$3, "X", "")))</f>
        <v/>
      </c>
      <c r="AD1601" s="66" t="str">
        <f t="shared" si="273"/>
        <v/>
      </c>
      <c r="AE1601" s="25" t="str">
        <f>IF($AD1601="", "", COUNTIF($AD$11:$AD$2510, "&lt;"&amp;$AD1601)+1+COUNTIF($AD$11:$AD1601, $AD1601)-1)</f>
        <v/>
      </c>
      <c r="AF1601" s="25" t="str">
        <f t="shared" si="274"/>
        <v/>
      </c>
    </row>
    <row r="1602" spans="1:32" x14ac:dyDescent="0.25">
      <c r="A1602" s="21"/>
      <c r="B1602" s="80"/>
      <c r="C1602" s="81"/>
      <c r="D1602" s="82"/>
      <c r="E1602" s="83"/>
      <c r="F1602" s="83"/>
      <c r="G1602" s="84"/>
      <c r="H1602" s="85"/>
      <c r="I1602" s="21"/>
      <c r="J1602" s="39" t="str">
        <f t="shared" si="264"/>
        <v/>
      </c>
      <c r="K1602" s="21"/>
      <c r="O1602" s="25" t="str">
        <f t="shared" si="265"/>
        <v/>
      </c>
      <c r="P1602" s="25" t="str">
        <f t="shared" si="266"/>
        <v/>
      </c>
      <c r="Q1602" s="25" t="str">
        <f t="shared" si="267"/>
        <v/>
      </c>
      <c r="R1602" s="25" t="str">
        <f>IF(COUNTIF($Q$11:$Q1602, $Q1602)&gt;1, "", $Q1602)</f>
        <v/>
      </c>
      <c r="S1602" s="58" t="str">
        <f t="shared" si="268"/>
        <v/>
      </c>
      <c r="T1602" s="61" t="str">
        <f t="shared" si="269"/>
        <v/>
      </c>
      <c r="U1602" s="58" t="str">
        <f t="shared" si="270"/>
        <v/>
      </c>
      <c r="W1602" s="25" t="str">
        <f>IF(OR($P1602="", NOT($U1602="")), "", IF(COUNTIF($P$11:$P1602, $P1602)&gt;1, "", "X"))</f>
        <v/>
      </c>
      <c r="X1602" s="25" t="str">
        <f t="shared" si="271"/>
        <v/>
      </c>
      <c r="Z1602" s="25" t="str">
        <f t="shared" si="272"/>
        <v/>
      </c>
      <c r="AB1602" s="25" t="str">
        <f>IF($B1602="", "", IF(AND($B1602&gt;='Client Report'!$BA$3, $B1602&lt;='Client Report'!$BA$4), "X", ""))</f>
        <v/>
      </c>
      <c r="AC1602" s="25" t="str">
        <f>IF($O1602="", "", IF('Client Report'!$AG$3="", "X", IF(Expenses!$C1602='Client Report'!$AG$3, "X", "")))</f>
        <v/>
      </c>
      <c r="AD1602" s="66" t="str">
        <f t="shared" si="273"/>
        <v/>
      </c>
      <c r="AE1602" s="25" t="str">
        <f>IF($AD1602="", "", COUNTIF($AD$11:$AD$2510, "&lt;"&amp;$AD1602)+1+COUNTIF($AD$11:$AD1602, $AD1602)-1)</f>
        <v/>
      </c>
      <c r="AF1602" s="25" t="str">
        <f t="shared" si="274"/>
        <v/>
      </c>
    </row>
    <row r="1603" spans="1:32" x14ac:dyDescent="0.25">
      <c r="A1603" s="21"/>
      <c r="B1603" s="80"/>
      <c r="C1603" s="81"/>
      <c r="D1603" s="82"/>
      <c r="E1603" s="83"/>
      <c r="F1603" s="83"/>
      <c r="G1603" s="84"/>
      <c r="H1603" s="85"/>
      <c r="I1603" s="21"/>
      <c r="J1603" s="39" t="str">
        <f t="shared" si="264"/>
        <v/>
      </c>
      <c r="K1603" s="21"/>
      <c r="O1603" s="25" t="str">
        <f t="shared" si="265"/>
        <v/>
      </c>
      <c r="P1603" s="25" t="str">
        <f t="shared" si="266"/>
        <v/>
      </c>
      <c r="Q1603" s="25" t="str">
        <f t="shared" si="267"/>
        <v/>
      </c>
      <c r="R1603" s="25" t="str">
        <f>IF(COUNTIF($Q$11:$Q1603, $Q1603)&gt;1, "", $Q1603)</f>
        <v/>
      </c>
      <c r="S1603" s="58" t="str">
        <f t="shared" si="268"/>
        <v/>
      </c>
      <c r="T1603" s="61" t="str">
        <f t="shared" si="269"/>
        <v/>
      </c>
      <c r="U1603" s="58" t="str">
        <f t="shared" si="270"/>
        <v/>
      </c>
      <c r="W1603" s="25" t="str">
        <f>IF(OR($P1603="", NOT($U1603="")), "", IF(COUNTIF($P$11:$P1603, $P1603)&gt;1, "", "X"))</f>
        <v/>
      </c>
      <c r="X1603" s="25" t="str">
        <f t="shared" si="271"/>
        <v/>
      </c>
      <c r="Z1603" s="25" t="str">
        <f t="shared" si="272"/>
        <v/>
      </c>
      <c r="AB1603" s="25" t="str">
        <f>IF($B1603="", "", IF(AND($B1603&gt;='Client Report'!$BA$3, $B1603&lt;='Client Report'!$BA$4), "X", ""))</f>
        <v/>
      </c>
      <c r="AC1603" s="25" t="str">
        <f>IF($O1603="", "", IF('Client Report'!$AG$3="", "X", IF(Expenses!$C1603='Client Report'!$AG$3, "X", "")))</f>
        <v/>
      </c>
      <c r="AD1603" s="66" t="str">
        <f t="shared" si="273"/>
        <v/>
      </c>
      <c r="AE1603" s="25" t="str">
        <f>IF($AD1603="", "", COUNTIF($AD$11:$AD$2510, "&lt;"&amp;$AD1603)+1+COUNTIF($AD$11:$AD1603, $AD1603)-1)</f>
        <v/>
      </c>
      <c r="AF1603" s="25" t="str">
        <f t="shared" si="274"/>
        <v/>
      </c>
    </row>
    <row r="1604" spans="1:32" x14ac:dyDescent="0.25">
      <c r="A1604" s="21"/>
      <c r="B1604" s="80"/>
      <c r="C1604" s="81"/>
      <c r="D1604" s="82"/>
      <c r="E1604" s="83"/>
      <c r="F1604" s="83"/>
      <c r="G1604" s="84"/>
      <c r="H1604" s="85"/>
      <c r="I1604" s="21"/>
      <c r="J1604" s="39" t="str">
        <f t="shared" si="264"/>
        <v/>
      </c>
      <c r="K1604" s="21"/>
      <c r="O1604" s="25" t="str">
        <f t="shared" si="265"/>
        <v/>
      </c>
      <c r="P1604" s="25" t="str">
        <f t="shared" si="266"/>
        <v/>
      </c>
      <c r="Q1604" s="25" t="str">
        <f t="shared" si="267"/>
        <v/>
      </c>
      <c r="R1604" s="25" t="str">
        <f>IF(COUNTIF($Q$11:$Q1604, $Q1604)&gt;1, "", $Q1604)</f>
        <v/>
      </c>
      <c r="S1604" s="58" t="str">
        <f t="shared" si="268"/>
        <v/>
      </c>
      <c r="T1604" s="61" t="str">
        <f t="shared" si="269"/>
        <v/>
      </c>
      <c r="U1604" s="58" t="str">
        <f t="shared" si="270"/>
        <v/>
      </c>
      <c r="W1604" s="25" t="str">
        <f>IF(OR($P1604="", NOT($U1604="")), "", IF(COUNTIF($P$11:$P1604, $P1604)&gt;1, "", "X"))</f>
        <v/>
      </c>
      <c r="X1604" s="25" t="str">
        <f t="shared" si="271"/>
        <v/>
      </c>
      <c r="Z1604" s="25" t="str">
        <f t="shared" si="272"/>
        <v/>
      </c>
      <c r="AB1604" s="25" t="str">
        <f>IF($B1604="", "", IF(AND($B1604&gt;='Client Report'!$BA$3, $B1604&lt;='Client Report'!$BA$4), "X", ""))</f>
        <v/>
      </c>
      <c r="AC1604" s="25" t="str">
        <f>IF($O1604="", "", IF('Client Report'!$AG$3="", "X", IF(Expenses!$C1604='Client Report'!$AG$3, "X", "")))</f>
        <v/>
      </c>
      <c r="AD1604" s="66" t="str">
        <f t="shared" si="273"/>
        <v/>
      </c>
      <c r="AE1604" s="25" t="str">
        <f>IF($AD1604="", "", COUNTIF($AD$11:$AD$2510, "&lt;"&amp;$AD1604)+1+COUNTIF($AD$11:$AD1604, $AD1604)-1)</f>
        <v/>
      </c>
      <c r="AF1604" s="25" t="str">
        <f t="shared" si="274"/>
        <v/>
      </c>
    </row>
    <row r="1605" spans="1:32" x14ac:dyDescent="0.25">
      <c r="A1605" s="21"/>
      <c r="B1605" s="80"/>
      <c r="C1605" s="81"/>
      <c r="D1605" s="82"/>
      <c r="E1605" s="83"/>
      <c r="F1605" s="83"/>
      <c r="G1605" s="84"/>
      <c r="H1605" s="85"/>
      <c r="I1605" s="21"/>
      <c r="J1605" s="39" t="str">
        <f t="shared" si="264"/>
        <v/>
      </c>
      <c r="K1605" s="21"/>
      <c r="O1605" s="25" t="str">
        <f t="shared" si="265"/>
        <v/>
      </c>
      <c r="P1605" s="25" t="str">
        <f t="shared" si="266"/>
        <v/>
      </c>
      <c r="Q1605" s="25" t="str">
        <f t="shared" si="267"/>
        <v/>
      </c>
      <c r="R1605" s="25" t="str">
        <f>IF(COUNTIF($Q$11:$Q1605, $Q1605)&gt;1, "", $Q1605)</f>
        <v/>
      </c>
      <c r="S1605" s="58" t="str">
        <f t="shared" si="268"/>
        <v/>
      </c>
      <c r="T1605" s="61" t="str">
        <f t="shared" si="269"/>
        <v/>
      </c>
      <c r="U1605" s="58" t="str">
        <f t="shared" si="270"/>
        <v/>
      </c>
      <c r="W1605" s="25" t="str">
        <f>IF(OR($P1605="", NOT($U1605="")), "", IF(COUNTIF($P$11:$P1605, $P1605)&gt;1, "", "X"))</f>
        <v/>
      </c>
      <c r="X1605" s="25" t="str">
        <f t="shared" si="271"/>
        <v/>
      </c>
      <c r="Z1605" s="25" t="str">
        <f t="shared" si="272"/>
        <v/>
      </c>
      <c r="AB1605" s="25" t="str">
        <f>IF($B1605="", "", IF(AND($B1605&gt;='Client Report'!$BA$3, $B1605&lt;='Client Report'!$BA$4), "X", ""))</f>
        <v/>
      </c>
      <c r="AC1605" s="25" t="str">
        <f>IF($O1605="", "", IF('Client Report'!$AG$3="", "X", IF(Expenses!$C1605='Client Report'!$AG$3, "X", "")))</f>
        <v/>
      </c>
      <c r="AD1605" s="66" t="str">
        <f t="shared" si="273"/>
        <v/>
      </c>
      <c r="AE1605" s="25" t="str">
        <f>IF($AD1605="", "", COUNTIF($AD$11:$AD$2510, "&lt;"&amp;$AD1605)+1+COUNTIF($AD$11:$AD1605, $AD1605)-1)</f>
        <v/>
      </c>
      <c r="AF1605" s="25" t="str">
        <f t="shared" si="274"/>
        <v/>
      </c>
    </row>
    <row r="1606" spans="1:32" x14ac:dyDescent="0.25">
      <c r="A1606" s="21"/>
      <c r="B1606" s="80"/>
      <c r="C1606" s="81"/>
      <c r="D1606" s="82"/>
      <c r="E1606" s="83"/>
      <c r="F1606" s="83"/>
      <c r="G1606" s="84"/>
      <c r="H1606" s="85"/>
      <c r="I1606" s="21"/>
      <c r="J1606" s="39" t="str">
        <f t="shared" si="264"/>
        <v/>
      </c>
      <c r="K1606" s="21"/>
      <c r="O1606" s="25" t="str">
        <f t="shared" si="265"/>
        <v/>
      </c>
      <c r="P1606" s="25" t="str">
        <f t="shared" si="266"/>
        <v/>
      </c>
      <c r="Q1606" s="25" t="str">
        <f t="shared" si="267"/>
        <v/>
      </c>
      <c r="R1606" s="25" t="str">
        <f>IF(COUNTIF($Q$11:$Q1606, $Q1606)&gt;1, "", $Q1606)</f>
        <v/>
      </c>
      <c r="S1606" s="58" t="str">
        <f t="shared" si="268"/>
        <v/>
      </c>
      <c r="T1606" s="61" t="str">
        <f t="shared" si="269"/>
        <v/>
      </c>
      <c r="U1606" s="58" t="str">
        <f t="shared" si="270"/>
        <v/>
      </c>
      <c r="W1606" s="25" t="str">
        <f>IF(OR($P1606="", NOT($U1606="")), "", IF(COUNTIF($P$11:$P1606, $P1606)&gt;1, "", "X"))</f>
        <v/>
      </c>
      <c r="X1606" s="25" t="str">
        <f t="shared" si="271"/>
        <v/>
      </c>
      <c r="Z1606" s="25" t="str">
        <f t="shared" si="272"/>
        <v/>
      </c>
      <c r="AB1606" s="25" t="str">
        <f>IF($B1606="", "", IF(AND($B1606&gt;='Client Report'!$BA$3, $B1606&lt;='Client Report'!$BA$4), "X", ""))</f>
        <v/>
      </c>
      <c r="AC1606" s="25" t="str">
        <f>IF($O1606="", "", IF('Client Report'!$AG$3="", "X", IF(Expenses!$C1606='Client Report'!$AG$3, "X", "")))</f>
        <v/>
      </c>
      <c r="AD1606" s="66" t="str">
        <f t="shared" si="273"/>
        <v/>
      </c>
      <c r="AE1606" s="25" t="str">
        <f>IF($AD1606="", "", COUNTIF($AD$11:$AD$2510, "&lt;"&amp;$AD1606)+1+COUNTIF($AD$11:$AD1606, $AD1606)-1)</f>
        <v/>
      </c>
      <c r="AF1606" s="25" t="str">
        <f t="shared" si="274"/>
        <v/>
      </c>
    </row>
    <row r="1607" spans="1:32" x14ac:dyDescent="0.25">
      <c r="A1607" s="21"/>
      <c r="B1607" s="80"/>
      <c r="C1607" s="81"/>
      <c r="D1607" s="82"/>
      <c r="E1607" s="83"/>
      <c r="F1607" s="83"/>
      <c r="G1607" s="84"/>
      <c r="H1607" s="85"/>
      <c r="I1607" s="21"/>
      <c r="J1607" s="39" t="str">
        <f t="shared" si="264"/>
        <v/>
      </c>
      <c r="K1607" s="21"/>
      <c r="O1607" s="25" t="str">
        <f t="shared" si="265"/>
        <v/>
      </c>
      <c r="P1607" s="25" t="str">
        <f t="shared" si="266"/>
        <v/>
      </c>
      <c r="Q1607" s="25" t="str">
        <f t="shared" si="267"/>
        <v/>
      </c>
      <c r="R1607" s="25" t="str">
        <f>IF(COUNTIF($Q$11:$Q1607, $Q1607)&gt;1, "", $Q1607)</f>
        <v/>
      </c>
      <c r="S1607" s="58" t="str">
        <f t="shared" si="268"/>
        <v/>
      </c>
      <c r="T1607" s="61" t="str">
        <f t="shared" si="269"/>
        <v/>
      </c>
      <c r="U1607" s="58" t="str">
        <f t="shared" si="270"/>
        <v/>
      </c>
      <c r="W1607" s="25" t="str">
        <f>IF(OR($P1607="", NOT($U1607="")), "", IF(COUNTIF($P$11:$P1607, $P1607)&gt;1, "", "X"))</f>
        <v/>
      </c>
      <c r="X1607" s="25" t="str">
        <f t="shared" si="271"/>
        <v/>
      </c>
      <c r="Z1607" s="25" t="str">
        <f t="shared" si="272"/>
        <v/>
      </c>
      <c r="AB1607" s="25" t="str">
        <f>IF($B1607="", "", IF(AND($B1607&gt;='Client Report'!$BA$3, $B1607&lt;='Client Report'!$BA$4), "X", ""))</f>
        <v/>
      </c>
      <c r="AC1607" s="25" t="str">
        <f>IF($O1607="", "", IF('Client Report'!$AG$3="", "X", IF(Expenses!$C1607='Client Report'!$AG$3, "X", "")))</f>
        <v/>
      </c>
      <c r="AD1607" s="66" t="str">
        <f t="shared" si="273"/>
        <v/>
      </c>
      <c r="AE1607" s="25" t="str">
        <f>IF($AD1607="", "", COUNTIF($AD$11:$AD$2510, "&lt;"&amp;$AD1607)+1+COUNTIF($AD$11:$AD1607, $AD1607)-1)</f>
        <v/>
      </c>
      <c r="AF1607" s="25" t="str">
        <f t="shared" si="274"/>
        <v/>
      </c>
    </row>
    <row r="1608" spans="1:32" x14ac:dyDescent="0.25">
      <c r="A1608" s="21"/>
      <c r="B1608" s="80"/>
      <c r="C1608" s="81"/>
      <c r="D1608" s="82"/>
      <c r="E1608" s="83"/>
      <c r="F1608" s="83"/>
      <c r="G1608" s="84"/>
      <c r="H1608" s="85"/>
      <c r="I1608" s="21"/>
      <c r="J1608" s="39" t="str">
        <f t="shared" si="264"/>
        <v/>
      </c>
      <c r="K1608" s="21"/>
      <c r="O1608" s="25" t="str">
        <f t="shared" si="265"/>
        <v/>
      </c>
      <c r="P1608" s="25" t="str">
        <f t="shared" si="266"/>
        <v/>
      </c>
      <c r="Q1608" s="25" t="str">
        <f t="shared" si="267"/>
        <v/>
      </c>
      <c r="R1608" s="25" t="str">
        <f>IF(COUNTIF($Q$11:$Q1608, $Q1608)&gt;1, "", $Q1608)</f>
        <v/>
      </c>
      <c r="S1608" s="58" t="str">
        <f t="shared" si="268"/>
        <v/>
      </c>
      <c r="T1608" s="61" t="str">
        <f t="shared" si="269"/>
        <v/>
      </c>
      <c r="U1608" s="58" t="str">
        <f t="shared" si="270"/>
        <v/>
      </c>
      <c r="W1608" s="25" t="str">
        <f>IF(OR($P1608="", NOT($U1608="")), "", IF(COUNTIF($P$11:$P1608, $P1608)&gt;1, "", "X"))</f>
        <v/>
      </c>
      <c r="X1608" s="25" t="str">
        <f t="shared" si="271"/>
        <v/>
      </c>
      <c r="Z1608" s="25" t="str">
        <f t="shared" si="272"/>
        <v/>
      </c>
      <c r="AB1608" s="25" t="str">
        <f>IF($B1608="", "", IF(AND($B1608&gt;='Client Report'!$BA$3, $B1608&lt;='Client Report'!$BA$4), "X", ""))</f>
        <v/>
      </c>
      <c r="AC1608" s="25" t="str">
        <f>IF($O1608="", "", IF('Client Report'!$AG$3="", "X", IF(Expenses!$C1608='Client Report'!$AG$3, "X", "")))</f>
        <v/>
      </c>
      <c r="AD1608" s="66" t="str">
        <f t="shared" si="273"/>
        <v/>
      </c>
      <c r="AE1608" s="25" t="str">
        <f>IF($AD1608="", "", COUNTIF($AD$11:$AD$2510, "&lt;"&amp;$AD1608)+1+COUNTIF($AD$11:$AD1608, $AD1608)-1)</f>
        <v/>
      </c>
      <c r="AF1608" s="25" t="str">
        <f t="shared" si="274"/>
        <v/>
      </c>
    </row>
    <row r="1609" spans="1:32" x14ac:dyDescent="0.25">
      <c r="A1609" s="21"/>
      <c r="B1609" s="80"/>
      <c r="C1609" s="81"/>
      <c r="D1609" s="82"/>
      <c r="E1609" s="83"/>
      <c r="F1609" s="83"/>
      <c r="G1609" s="84"/>
      <c r="H1609" s="85"/>
      <c r="I1609" s="21"/>
      <c r="J1609" s="39" t="str">
        <f t="shared" si="264"/>
        <v/>
      </c>
      <c r="K1609" s="21"/>
      <c r="O1609" s="25" t="str">
        <f t="shared" si="265"/>
        <v/>
      </c>
      <c r="P1609" s="25" t="str">
        <f t="shared" si="266"/>
        <v/>
      </c>
      <c r="Q1609" s="25" t="str">
        <f t="shared" si="267"/>
        <v/>
      </c>
      <c r="R1609" s="25" t="str">
        <f>IF(COUNTIF($Q$11:$Q1609, $Q1609)&gt;1, "", $Q1609)</f>
        <v/>
      </c>
      <c r="S1609" s="58" t="str">
        <f t="shared" si="268"/>
        <v/>
      </c>
      <c r="T1609" s="61" t="str">
        <f t="shared" si="269"/>
        <v/>
      </c>
      <c r="U1609" s="58" t="str">
        <f t="shared" si="270"/>
        <v/>
      </c>
      <c r="W1609" s="25" t="str">
        <f>IF(OR($P1609="", NOT($U1609="")), "", IF(COUNTIF($P$11:$P1609, $P1609)&gt;1, "", "X"))</f>
        <v/>
      </c>
      <c r="X1609" s="25" t="str">
        <f t="shared" si="271"/>
        <v/>
      </c>
      <c r="Z1609" s="25" t="str">
        <f t="shared" si="272"/>
        <v/>
      </c>
      <c r="AB1609" s="25" t="str">
        <f>IF($B1609="", "", IF(AND($B1609&gt;='Client Report'!$BA$3, $B1609&lt;='Client Report'!$BA$4), "X", ""))</f>
        <v/>
      </c>
      <c r="AC1609" s="25" t="str">
        <f>IF($O1609="", "", IF('Client Report'!$AG$3="", "X", IF(Expenses!$C1609='Client Report'!$AG$3, "X", "")))</f>
        <v/>
      </c>
      <c r="AD1609" s="66" t="str">
        <f t="shared" si="273"/>
        <v/>
      </c>
      <c r="AE1609" s="25" t="str">
        <f>IF($AD1609="", "", COUNTIF($AD$11:$AD$2510, "&lt;"&amp;$AD1609)+1+COUNTIF($AD$11:$AD1609, $AD1609)-1)</f>
        <v/>
      </c>
      <c r="AF1609" s="25" t="str">
        <f t="shared" si="274"/>
        <v/>
      </c>
    </row>
    <row r="1610" spans="1:32" x14ac:dyDescent="0.25">
      <c r="A1610" s="21"/>
      <c r="B1610" s="80"/>
      <c r="C1610" s="81"/>
      <c r="D1610" s="82"/>
      <c r="E1610" s="83"/>
      <c r="F1610" s="83"/>
      <c r="G1610" s="84"/>
      <c r="H1610" s="85"/>
      <c r="I1610" s="21"/>
      <c r="J1610" s="39" t="str">
        <f t="shared" si="264"/>
        <v/>
      </c>
      <c r="K1610" s="21"/>
      <c r="O1610" s="25" t="str">
        <f t="shared" si="265"/>
        <v/>
      </c>
      <c r="P1610" s="25" t="str">
        <f t="shared" si="266"/>
        <v/>
      </c>
      <c r="Q1610" s="25" t="str">
        <f t="shared" si="267"/>
        <v/>
      </c>
      <c r="R1610" s="25" t="str">
        <f>IF(COUNTIF($Q$11:$Q1610, $Q1610)&gt;1, "", $Q1610)</f>
        <v/>
      </c>
      <c r="S1610" s="58" t="str">
        <f t="shared" si="268"/>
        <v/>
      </c>
      <c r="T1610" s="61" t="str">
        <f t="shared" si="269"/>
        <v/>
      </c>
      <c r="U1610" s="58" t="str">
        <f t="shared" si="270"/>
        <v/>
      </c>
      <c r="W1610" s="25" t="str">
        <f>IF(OR($P1610="", NOT($U1610="")), "", IF(COUNTIF($P$11:$P1610, $P1610)&gt;1, "", "X"))</f>
        <v/>
      </c>
      <c r="X1610" s="25" t="str">
        <f t="shared" si="271"/>
        <v/>
      </c>
      <c r="Z1610" s="25" t="str">
        <f t="shared" si="272"/>
        <v/>
      </c>
      <c r="AB1610" s="25" t="str">
        <f>IF($B1610="", "", IF(AND($B1610&gt;='Client Report'!$BA$3, $B1610&lt;='Client Report'!$BA$4), "X", ""))</f>
        <v/>
      </c>
      <c r="AC1610" s="25" t="str">
        <f>IF($O1610="", "", IF('Client Report'!$AG$3="", "X", IF(Expenses!$C1610='Client Report'!$AG$3, "X", "")))</f>
        <v/>
      </c>
      <c r="AD1610" s="66" t="str">
        <f t="shared" si="273"/>
        <v/>
      </c>
      <c r="AE1610" s="25" t="str">
        <f>IF($AD1610="", "", COUNTIF($AD$11:$AD$2510, "&lt;"&amp;$AD1610)+1+COUNTIF($AD$11:$AD1610, $AD1610)-1)</f>
        <v/>
      </c>
      <c r="AF1610" s="25" t="str">
        <f t="shared" si="274"/>
        <v/>
      </c>
    </row>
    <row r="1611" spans="1:32" x14ac:dyDescent="0.25">
      <c r="A1611" s="21"/>
      <c r="B1611" s="80"/>
      <c r="C1611" s="81"/>
      <c r="D1611" s="82"/>
      <c r="E1611" s="83"/>
      <c r="F1611" s="83"/>
      <c r="G1611" s="84"/>
      <c r="H1611" s="85"/>
      <c r="I1611" s="21"/>
      <c r="J1611" s="39" t="str">
        <f t="shared" si="264"/>
        <v/>
      </c>
      <c r="K1611" s="21"/>
      <c r="O1611" s="25" t="str">
        <f t="shared" si="265"/>
        <v/>
      </c>
      <c r="P1611" s="25" t="str">
        <f t="shared" si="266"/>
        <v/>
      </c>
      <c r="Q1611" s="25" t="str">
        <f t="shared" si="267"/>
        <v/>
      </c>
      <c r="R1611" s="25" t="str">
        <f>IF(COUNTIF($Q$11:$Q1611, $Q1611)&gt;1, "", $Q1611)</f>
        <v/>
      </c>
      <c r="S1611" s="58" t="str">
        <f t="shared" si="268"/>
        <v/>
      </c>
      <c r="T1611" s="61" t="str">
        <f t="shared" si="269"/>
        <v/>
      </c>
      <c r="U1611" s="58" t="str">
        <f t="shared" si="270"/>
        <v/>
      </c>
      <c r="W1611" s="25" t="str">
        <f>IF(OR($P1611="", NOT($U1611="")), "", IF(COUNTIF($P$11:$P1611, $P1611)&gt;1, "", "X"))</f>
        <v/>
      </c>
      <c r="X1611" s="25" t="str">
        <f t="shared" si="271"/>
        <v/>
      </c>
      <c r="Z1611" s="25" t="str">
        <f t="shared" si="272"/>
        <v/>
      </c>
      <c r="AB1611" s="25" t="str">
        <f>IF($B1611="", "", IF(AND($B1611&gt;='Client Report'!$BA$3, $B1611&lt;='Client Report'!$BA$4), "X", ""))</f>
        <v/>
      </c>
      <c r="AC1611" s="25" t="str">
        <f>IF($O1611="", "", IF('Client Report'!$AG$3="", "X", IF(Expenses!$C1611='Client Report'!$AG$3, "X", "")))</f>
        <v/>
      </c>
      <c r="AD1611" s="66" t="str">
        <f t="shared" si="273"/>
        <v/>
      </c>
      <c r="AE1611" s="25" t="str">
        <f>IF($AD1611="", "", COUNTIF($AD$11:$AD$2510, "&lt;"&amp;$AD1611)+1+COUNTIF($AD$11:$AD1611, $AD1611)-1)</f>
        <v/>
      </c>
      <c r="AF1611" s="25" t="str">
        <f t="shared" si="274"/>
        <v/>
      </c>
    </row>
    <row r="1612" spans="1:32" x14ac:dyDescent="0.25">
      <c r="A1612" s="21"/>
      <c r="B1612" s="80"/>
      <c r="C1612" s="81"/>
      <c r="D1612" s="82"/>
      <c r="E1612" s="83"/>
      <c r="F1612" s="83"/>
      <c r="G1612" s="84"/>
      <c r="H1612" s="85"/>
      <c r="I1612" s="21"/>
      <c r="J1612" s="39" t="str">
        <f t="shared" ref="J1612:J1675" si="275">IFERROR(IF($G1612="", "", IF($F1612="", $G1612, ROUND($G1612*$U1612, 2))), "")</f>
        <v/>
      </c>
      <c r="K1612" s="21"/>
      <c r="O1612" s="25" t="str">
        <f t="shared" ref="O1612:O1675" si="276">IF(COUNTIF($B1612:$H1612, "")&lt;7, "X", "")</f>
        <v/>
      </c>
      <c r="P1612" s="25" t="str">
        <f t="shared" ref="P1612:P1675" si="277">IF(AND(NOT($B1612=""), NOT($F1612="")), _xlfn.CONCAT($B1612, " - ", $F1612), "")</f>
        <v/>
      </c>
      <c r="Q1612" s="25" t="str">
        <f t="shared" ref="Q1612:Q1675" si="278">IF(AND(NOT($B1612=""), NOT($F1612=""), NOT($H1612="")), _xlfn.CONCAT($B1612, " - ", $F1612), "")</f>
        <v/>
      </c>
      <c r="R1612" s="25" t="str">
        <f>IF(COUNTIF($Q$11:$Q1612, $Q1612)&gt;1, "", $Q1612)</f>
        <v/>
      </c>
      <c r="S1612" s="58" t="str">
        <f t="shared" ref="S1612:S1675" si="279">IF($R1612="", "", $H1612)</f>
        <v/>
      </c>
      <c r="T1612" s="61" t="str">
        <f t="shared" ref="T1612:T1675" si="280">IF(P1612="", "", IFERROR(INDEX($S$11:$S$2510, MATCH($P1612, $R$11:$R$2510, 0)), ""))</f>
        <v/>
      </c>
      <c r="U1612" s="58" t="str">
        <f t="shared" ref="U1612:U1675" si="281">IF($P1612="", "", IF($H1612="", $T1612, $H1612))</f>
        <v/>
      </c>
      <c r="W1612" s="25" t="str">
        <f>IF(OR($P1612="", NOT($U1612="")), "", IF(COUNTIF($P$11:$P1612, $P1612)&gt;1, "", "X"))</f>
        <v/>
      </c>
      <c r="X1612" s="25" t="str">
        <f t="shared" ref="X1612:X1675" si="282">IF(T1612=U1612, "", "X")</f>
        <v/>
      </c>
      <c r="Z1612" s="25" t="str">
        <f t="shared" ref="Z1612:Z1675" si="283">IF(OR($B1612="", $C1612=""), "", _xlfn.CONCAT($C1612, " - ", TEXT($B1612, "mmm yyyy")))</f>
        <v/>
      </c>
      <c r="AB1612" s="25" t="str">
        <f>IF($B1612="", "", IF(AND($B1612&gt;='Client Report'!$BA$3, $B1612&lt;='Client Report'!$BA$4), "X", ""))</f>
        <v/>
      </c>
      <c r="AC1612" s="25" t="str">
        <f>IF($O1612="", "", IF('Client Report'!$AG$3="", "X", IF(Expenses!$C1612='Client Report'!$AG$3, "X", "")))</f>
        <v/>
      </c>
      <c r="AD1612" s="66" t="str">
        <f t="shared" ref="AD1612:AD1675" si="284">IF(OR($AB1612="", $AC1612=""), "", $B1612)</f>
        <v/>
      </c>
      <c r="AE1612" s="25" t="str">
        <f>IF($AD1612="", "", COUNTIF($AD$11:$AD$2510, "&lt;"&amp;$AD1612)+1+COUNTIF($AD$11:$AD1612, $AD1612)-1)</f>
        <v/>
      </c>
      <c r="AF1612" s="25" t="str">
        <f t="shared" ref="AF1612:AF1675" si="285">IF($AE1612="", "", "X")</f>
        <v/>
      </c>
    </row>
    <row r="1613" spans="1:32" x14ac:dyDescent="0.25">
      <c r="A1613" s="21"/>
      <c r="B1613" s="80"/>
      <c r="C1613" s="81"/>
      <c r="D1613" s="82"/>
      <c r="E1613" s="83"/>
      <c r="F1613" s="83"/>
      <c r="G1613" s="84"/>
      <c r="H1613" s="85"/>
      <c r="I1613" s="21"/>
      <c r="J1613" s="39" t="str">
        <f t="shared" si="275"/>
        <v/>
      </c>
      <c r="K1613" s="21"/>
      <c r="O1613" s="25" t="str">
        <f t="shared" si="276"/>
        <v/>
      </c>
      <c r="P1613" s="25" t="str">
        <f t="shared" si="277"/>
        <v/>
      </c>
      <c r="Q1613" s="25" t="str">
        <f t="shared" si="278"/>
        <v/>
      </c>
      <c r="R1613" s="25" t="str">
        <f>IF(COUNTIF($Q$11:$Q1613, $Q1613)&gt;1, "", $Q1613)</f>
        <v/>
      </c>
      <c r="S1613" s="58" t="str">
        <f t="shared" si="279"/>
        <v/>
      </c>
      <c r="T1613" s="61" t="str">
        <f t="shared" si="280"/>
        <v/>
      </c>
      <c r="U1613" s="58" t="str">
        <f t="shared" si="281"/>
        <v/>
      </c>
      <c r="W1613" s="25" t="str">
        <f>IF(OR($P1613="", NOT($U1613="")), "", IF(COUNTIF($P$11:$P1613, $P1613)&gt;1, "", "X"))</f>
        <v/>
      </c>
      <c r="X1613" s="25" t="str">
        <f t="shared" si="282"/>
        <v/>
      </c>
      <c r="Z1613" s="25" t="str">
        <f t="shared" si="283"/>
        <v/>
      </c>
      <c r="AB1613" s="25" t="str">
        <f>IF($B1613="", "", IF(AND($B1613&gt;='Client Report'!$BA$3, $B1613&lt;='Client Report'!$BA$4), "X", ""))</f>
        <v/>
      </c>
      <c r="AC1613" s="25" t="str">
        <f>IF($O1613="", "", IF('Client Report'!$AG$3="", "X", IF(Expenses!$C1613='Client Report'!$AG$3, "X", "")))</f>
        <v/>
      </c>
      <c r="AD1613" s="66" t="str">
        <f t="shared" si="284"/>
        <v/>
      </c>
      <c r="AE1613" s="25" t="str">
        <f>IF($AD1613="", "", COUNTIF($AD$11:$AD$2510, "&lt;"&amp;$AD1613)+1+COUNTIF($AD$11:$AD1613, $AD1613)-1)</f>
        <v/>
      </c>
      <c r="AF1613" s="25" t="str">
        <f t="shared" si="285"/>
        <v/>
      </c>
    </row>
    <row r="1614" spans="1:32" x14ac:dyDescent="0.25">
      <c r="A1614" s="21"/>
      <c r="B1614" s="80"/>
      <c r="C1614" s="81"/>
      <c r="D1614" s="82"/>
      <c r="E1614" s="83"/>
      <c r="F1614" s="83"/>
      <c r="G1614" s="84"/>
      <c r="H1614" s="85"/>
      <c r="I1614" s="21"/>
      <c r="J1614" s="39" t="str">
        <f t="shared" si="275"/>
        <v/>
      </c>
      <c r="K1614" s="21"/>
      <c r="O1614" s="25" t="str">
        <f t="shared" si="276"/>
        <v/>
      </c>
      <c r="P1614" s="25" t="str">
        <f t="shared" si="277"/>
        <v/>
      </c>
      <c r="Q1614" s="25" t="str">
        <f t="shared" si="278"/>
        <v/>
      </c>
      <c r="R1614" s="25" t="str">
        <f>IF(COUNTIF($Q$11:$Q1614, $Q1614)&gt;1, "", $Q1614)</f>
        <v/>
      </c>
      <c r="S1614" s="58" t="str">
        <f t="shared" si="279"/>
        <v/>
      </c>
      <c r="T1614" s="61" t="str">
        <f t="shared" si="280"/>
        <v/>
      </c>
      <c r="U1614" s="58" t="str">
        <f t="shared" si="281"/>
        <v/>
      </c>
      <c r="W1614" s="25" t="str">
        <f>IF(OR($P1614="", NOT($U1614="")), "", IF(COUNTIF($P$11:$P1614, $P1614)&gt;1, "", "X"))</f>
        <v/>
      </c>
      <c r="X1614" s="25" t="str">
        <f t="shared" si="282"/>
        <v/>
      </c>
      <c r="Z1614" s="25" t="str">
        <f t="shared" si="283"/>
        <v/>
      </c>
      <c r="AB1614" s="25" t="str">
        <f>IF($B1614="", "", IF(AND($B1614&gt;='Client Report'!$BA$3, $B1614&lt;='Client Report'!$BA$4), "X", ""))</f>
        <v/>
      </c>
      <c r="AC1614" s="25" t="str">
        <f>IF($O1614="", "", IF('Client Report'!$AG$3="", "X", IF(Expenses!$C1614='Client Report'!$AG$3, "X", "")))</f>
        <v/>
      </c>
      <c r="AD1614" s="66" t="str">
        <f t="shared" si="284"/>
        <v/>
      </c>
      <c r="AE1614" s="25" t="str">
        <f>IF($AD1614="", "", COUNTIF($AD$11:$AD$2510, "&lt;"&amp;$AD1614)+1+COUNTIF($AD$11:$AD1614, $AD1614)-1)</f>
        <v/>
      </c>
      <c r="AF1614" s="25" t="str">
        <f t="shared" si="285"/>
        <v/>
      </c>
    </row>
    <row r="1615" spans="1:32" x14ac:dyDescent="0.25">
      <c r="A1615" s="21"/>
      <c r="B1615" s="80"/>
      <c r="C1615" s="81"/>
      <c r="D1615" s="82"/>
      <c r="E1615" s="83"/>
      <c r="F1615" s="83"/>
      <c r="G1615" s="84"/>
      <c r="H1615" s="85"/>
      <c r="I1615" s="21"/>
      <c r="J1615" s="39" t="str">
        <f t="shared" si="275"/>
        <v/>
      </c>
      <c r="K1615" s="21"/>
      <c r="O1615" s="25" t="str">
        <f t="shared" si="276"/>
        <v/>
      </c>
      <c r="P1615" s="25" t="str">
        <f t="shared" si="277"/>
        <v/>
      </c>
      <c r="Q1615" s="25" t="str">
        <f t="shared" si="278"/>
        <v/>
      </c>
      <c r="R1615" s="25" t="str">
        <f>IF(COUNTIF($Q$11:$Q1615, $Q1615)&gt;1, "", $Q1615)</f>
        <v/>
      </c>
      <c r="S1615" s="58" t="str">
        <f t="shared" si="279"/>
        <v/>
      </c>
      <c r="T1615" s="61" t="str">
        <f t="shared" si="280"/>
        <v/>
      </c>
      <c r="U1615" s="58" t="str">
        <f t="shared" si="281"/>
        <v/>
      </c>
      <c r="W1615" s="25" t="str">
        <f>IF(OR($P1615="", NOT($U1615="")), "", IF(COUNTIF($P$11:$P1615, $P1615)&gt;1, "", "X"))</f>
        <v/>
      </c>
      <c r="X1615" s="25" t="str">
        <f t="shared" si="282"/>
        <v/>
      </c>
      <c r="Z1615" s="25" t="str">
        <f t="shared" si="283"/>
        <v/>
      </c>
      <c r="AB1615" s="25" t="str">
        <f>IF($B1615="", "", IF(AND($B1615&gt;='Client Report'!$BA$3, $B1615&lt;='Client Report'!$BA$4), "X", ""))</f>
        <v/>
      </c>
      <c r="AC1615" s="25" t="str">
        <f>IF($O1615="", "", IF('Client Report'!$AG$3="", "X", IF(Expenses!$C1615='Client Report'!$AG$3, "X", "")))</f>
        <v/>
      </c>
      <c r="AD1615" s="66" t="str">
        <f t="shared" si="284"/>
        <v/>
      </c>
      <c r="AE1615" s="25" t="str">
        <f>IF($AD1615="", "", COUNTIF($AD$11:$AD$2510, "&lt;"&amp;$AD1615)+1+COUNTIF($AD$11:$AD1615, $AD1615)-1)</f>
        <v/>
      </c>
      <c r="AF1615" s="25" t="str">
        <f t="shared" si="285"/>
        <v/>
      </c>
    </row>
    <row r="1616" spans="1:32" x14ac:dyDescent="0.25">
      <c r="A1616" s="21"/>
      <c r="B1616" s="80"/>
      <c r="C1616" s="81"/>
      <c r="D1616" s="82"/>
      <c r="E1616" s="83"/>
      <c r="F1616" s="83"/>
      <c r="G1616" s="84"/>
      <c r="H1616" s="85"/>
      <c r="I1616" s="21"/>
      <c r="J1616" s="39" t="str">
        <f t="shared" si="275"/>
        <v/>
      </c>
      <c r="K1616" s="21"/>
      <c r="O1616" s="25" t="str">
        <f t="shared" si="276"/>
        <v/>
      </c>
      <c r="P1616" s="25" t="str">
        <f t="shared" si="277"/>
        <v/>
      </c>
      <c r="Q1616" s="25" t="str">
        <f t="shared" si="278"/>
        <v/>
      </c>
      <c r="R1616" s="25" t="str">
        <f>IF(COUNTIF($Q$11:$Q1616, $Q1616)&gt;1, "", $Q1616)</f>
        <v/>
      </c>
      <c r="S1616" s="58" t="str">
        <f t="shared" si="279"/>
        <v/>
      </c>
      <c r="T1616" s="61" t="str">
        <f t="shared" si="280"/>
        <v/>
      </c>
      <c r="U1616" s="58" t="str">
        <f t="shared" si="281"/>
        <v/>
      </c>
      <c r="W1616" s="25" t="str">
        <f>IF(OR($P1616="", NOT($U1616="")), "", IF(COUNTIF($P$11:$P1616, $P1616)&gt;1, "", "X"))</f>
        <v/>
      </c>
      <c r="X1616" s="25" t="str">
        <f t="shared" si="282"/>
        <v/>
      </c>
      <c r="Z1616" s="25" t="str">
        <f t="shared" si="283"/>
        <v/>
      </c>
      <c r="AB1616" s="25" t="str">
        <f>IF($B1616="", "", IF(AND($B1616&gt;='Client Report'!$BA$3, $B1616&lt;='Client Report'!$BA$4), "X", ""))</f>
        <v/>
      </c>
      <c r="AC1616" s="25" t="str">
        <f>IF($O1616="", "", IF('Client Report'!$AG$3="", "X", IF(Expenses!$C1616='Client Report'!$AG$3, "X", "")))</f>
        <v/>
      </c>
      <c r="AD1616" s="66" t="str">
        <f t="shared" si="284"/>
        <v/>
      </c>
      <c r="AE1616" s="25" t="str">
        <f>IF($AD1616="", "", COUNTIF($AD$11:$AD$2510, "&lt;"&amp;$AD1616)+1+COUNTIF($AD$11:$AD1616, $AD1616)-1)</f>
        <v/>
      </c>
      <c r="AF1616" s="25" t="str">
        <f t="shared" si="285"/>
        <v/>
      </c>
    </row>
    <row r="1617" spans="1:32" x14ac:dyDescent="0.25">
      <c r="A1617" s="21"/>
      <c r="B1617" s="80"/>
      <c r="C1617" s="81"/>
      <c r="D1617" s="82"/>
      <c r="E1617" s="83"/>
      <c r="F1617" s="83"/>
      <c r="G1617" s="84"/>
      <c r="H1617" s="85"/>
      <c r="I1617" s="21"/>
      <c r="J1617" s="39" t="str">
        <f t="shared" si="275"/>
        <v/>
      </c>
      <c r="K1617" s="21"/>
      <c r="O1617" s="25" t="str">
        <f t="shared" si="276"/>
        <v/>
      </c>
      <c r="P1617" s="25" t="str">
        <f t="shared" si="277"/>
        <v/>
      </c>
      <c r="Q1617" s="25" t="str">
        <f t="shared" si="278"/>
        <v/>
      </c>
      <c r="R1617" s="25" t="str">
        <f>IF(COUNTIF($Q$11:$Q1617, $Q1617)&gt;1, "", $Q1617)</f>
        <v/>
      </c>
      <c r="S1617" s="58" t="str">
        <f t="shared" si="279"/>
        <v/>
      </c>
      <c r="T1617" s="61" t="str">
        <f t="shared" si="280"/>
        <v/>
      </c>
      <c r="U1617" s="58" t="str">
        <f t="shared" si="281"/>
        <v/>
      </c>
      <c r="W1617" s="25" t="str">
        <f>IF(OR($P1617="", NOT($U1617="")), "", IF(COUNTIF($P$11:$P1617, $P1617)&gt;1, "", "X"))</f>
        <v/>
      </c>
      <c r="X1617" s="25" t="str">
        <f t="shared" si="282"/>
        <v/>
      </c>
      <c r="Z1617" s="25" t="str">
        <f t="shared" si="283"/>
        <v/>
      </c>
      <c r="AB1617" s="25" t="str">
        <f>IF($B1617="", "", IF(AND($B1617&gt;='Client Report'!$BA$3, $B1617&lt;='Client Report'!$BA$4), "X", ""))</f>
        <v/>
      </c>
      <c r="AC1617" s="25" t="str">
        <f>IF($O1617="", "", IF('Client Report'!$AG$3="", "X", IF(Expenses!$C1617='Client Report'!$AG$3, "X", "")))</f>
        <v/>
      </c>
      <c r="AD1617" s="66" t="str">
        <f t="shared" si="284"/>
        <v/>
      </c>
      <c r="AE1617" s="25" t="str">
        <f>IF($AD1617="", "", COUNTIF($AD$11:$AD$2510, "&lt;"&amp;$AD1617)+1+COUNTIF($AD$11:$AD1617, $AD1617)-1)</f>
        <v/>
      </c>
      <c r="AF1617" s="25" t="str">
        <f t="shared" si="285"/>
        <v/>
      </c>
    </row>
    <row r="1618" spans="1:32" x14ac:dyDescent="0.25">
      <c r="A1618" s="21"/>
      <c r="B1618" s="80"/>
      <c r="C1618" s="81"/>
      <c r="D1618" s="82"/>
      <c r="E1618" s="83"/>
      <c r="F1618" s="83"/>
      <c r="G1618" s="84"/>
      <c r="H1618" s="85"/>
      <c r="I1618" s="21"/>
      <c r="J1618" s="39" t="str">
        <f t="shared" si="275"/>
        <v/>
      </c>
      <c r="K1618" s="21"/>
      <c r="O1618" s="25" t="str">
        <f t="shared" si="276"/>
        <v/>
      </c>
      <c r="P1618" s="25" t="str">
        <f t="shared" si="277"/>
        <v/>
      </c>
      <c r="Q1618" s="25" t="str">
        <f t="shared" si="278"/>
        <v/>
      </c>
      <c r="R1618" s="25" t="str">
        <f>IF(COUNTIF($Q$11:$Q1618, $Q1618)&gt;1, "", $Q1618)</f>
        <v/>
      </c>
      <c r="S1618" s="58" t="str">
        <f t="shared" si="279"/>
        <v/>
      </c>
      <c r="T1618" s="61" t="str">
        <f t="shared" si="280"/>
        <v/>
      </c>
      <c r="U1618" s="58" t="str">
        <f t="shared" si="281"/>
        <v/>
      </c>
      <c r="W1618" s="25" t="str">
        <f>IF(OR($P1618="", NOT($U1618="")), "", IF(COUNTIF($P$11:$P1618, $P1618)&gt;1, "", "X"))</f>
        <v/>
      </c>
      <c r="X1618" s="25" t="str">
        <f t="shared" si="282"/>
        <v/>
      </c>
      <c r="Z1618" s="25" t="str">
        <f t="shared" si="283"/>
        <v/>
      </c>
      <c r="AB1618" s="25" t="str">
        <f>IF($B1618="", "", IF(AND($B1618&gt;='Client Report'!$BA$3, $B1618&lt;='Client Report'!$BA$4), "X", ""))</f>
        <v/>
      </c>
      <c r="AC1618" s="25" t="str">
        <f>IF($O1618="", "", IF('Client Report'!$AG$3="", "X", IF(Expenses!$C1618='Client Report'!$AG$3, "X", "")))</f>
        <v/>
      </c>
      <c r="AD1618" s="66" t="str">
        <f t="shared" si="284"/>
        <v/>
      </c>
      <c r="AE1618" s="25" t="str">
        <f>IF($AD1618="", "", COUNTIF($AD$11:$AD$2510, "&lt;"&amp;$AD1618)+1+COUNTIF($AD$11:$AD1618, $AD1618)-1)</f>
        <v/>
      </c>
      <c r="AF1618" s="25" t="str">
        <f t="shared" si="285"/>
        <v/>
      </c>
    </row>
    <row r="1619" spans="1:32" x14ac:dyDescent="0.25">
      <c r="A1619" s="21"/>
      <c r="B1619" s="80"/>
      <c r="C1619" s="81"/>
      <c r="D1619" s="82"/>
      <c r="E1619" s="83"/>
      <c r="F1619" s="83"/>
      <c r="G1619" s="84"/>
      <c r="H1619" s="85"/>
      <c r="I1619" s="21"/>
      <c r="J1619" s="39" t="str">
        <f t="shared" si="275"/>
        <v/>
      </c>
      <c r="K1619" s="21"/>
      <c r="O1619" s="25" t="str">
        <f t="shared" si="276"/>
        <v/>
      </c>
      <c r="P1619" s="25" t="str">
        <f t="shared" si="277"/>
        <v/>
      </c>
      <c r="Q1619" s="25" t="str">
        <f t="shared" si="278"/>
        <v/>
      </c>
      <c r="R1619" s="25" t="str">
        <f>IF(COUNTIF($Q$11:$Q1619, $Q1619)&gt;1, "", $Q1619)</f>
        <v/>
      </c>
      <c r="S1619" s="58" t="str">
        <f t="shared" si="279"/>
        <v/>
      </c>
      <c r="T1619" s="61" t="str">
        <f t="shared" si="280"/>
        <v/>
      </c>
      <c r="U1619" s="58" t="str">
        <f t="shared" si="281"/>
        <v/>
      </c>
      <c r="W1619" s="25" t="str">
        <f>IF(OR($P1619="", NOT($U1619="")), "", IF(COUNTIF($P$11:$P1619, $P1619)&gt;1, "", "X"))</f>
        <v/>
      </c>
      <c r="X1619" s="25" t="str">
        <f t="shared" si="282"/>
        <v/>
      </c>
      <c r="Z1619" s="25" t="str">
        <f t="shared" si="283"/>
        <v/>
      </c>
      <c r="AB1619" s="25" t="str">
        <f>IF($B1619="", "", IF(AND($B1619&gt;='Client Report'!$BA$3, $B1619&lt;='Client Report'!$BA$4), "X", ""))</f>
        <v/>
      </c>
      <c r="AC1619" s="25" t="str">
        <f>IF($O1619="", "", IF('Client Report'!$AG$3="", "X", IF(Expenses!$C1619='Client Report'!$AG$3, "X", "")))</f>
        <v/>
      </c>
      <c r="AD1619" s="66" t="str">
        <f t="shared" si="284"/>
        <v/>
      </c>
      <c r="AE1619" s="25" t="str">
        <f>IF($AD1619="", "", COUNTIF($AD$11:$AD$2510, "&lt;"&amp;$AD1619)+1+COUNTIF($AD$11:$AD1619, $AD1619)-1)</f>
        <v/>
      </c>
      <c r="AF1619" s="25" t="str">
        <f t="shared" si="285"/>
        <v/>
      </c>
    </row>
    <row r="1620" spans="1:32" x14ac:dyDescent="0.25">
      <c r="A1620" s="21"/>
      <c r="B1620" s="80"/>
      <c r="C1620" s="81"/>
      <c r="D1620" s="82"/>
      <c r="E1620" s="83"/>
      <c r="F1620" s="83"/>
      <c r="G1620" s="84"/>
      <c r="H1620" s="85"/>
      <c r="I1620" s="21"/>
      <c r="J1620" s="39" t="str">
        <f t="shared" si="275"/>
        <v/>
      </c>
      <c r="K1620" s="21"/>
      <c r="O1620" s="25" t="str">
        <f t="shared" si="276"/>
        <v/>
      </c>
      <c r="P1620" s="25" t="str">
        <f t="shared" si="277"/>
        <v/>
      </c>
      <c r="Q1620" s="25" t="str">
        <f t="shared" si="278"/>
        <v/>
      </c>
      <c r="R1620" s="25" t="str">
        <f>IF(COUNTIF($Q$11:$Q1620, $Q1620)&gt;1, "", $Q1620)</f>
        <v/>
      </c>
      <c r="S1620" s="58" t="str">
        <f t="shared" si="279"/>
        <v/>
      </c>
      <c r="T1620" s="61" t="str">
        <f t="shared" si="280"/>
        <v/>
      </c>
      <c r="U1620" s="58" t="str">
        <f t="shared" si="281"/>
        <v/>
      </c>
      <c r="W1620" s="25" t="str">
        <f>IF(OR($P1620="", NOT($U1620="")), "", IF(COUNTIF($P$11:$P1620, $P1620)&gt;1, "", "X"))</f>
        <v/>
      </c>
      <c r="X1620" s="25" t="str">
        <f t="shared" si="282"/>
        <v/>
      </c>
      <c r="Z1620" s="25" t="str">
        <f t="shared" si="283"/>
        <v/>
      </c>
      <c r="AB1620" s="25" t="str">
        <f>IF($B1620="", "", IF(AND($B1620&gt;='Client Report'!$BA$3, $B1620&lt;='Client Report'!$BA$4), "X", ""))</f>
        <v/>
      </c>
      <c r="AC1620" s="25" t="str">
        <f>IF($O1620="", "", IF('Client Report'!$AG$3="", "X", IF(Expenses!$C1620='Client Report'!$AG$3, "X", "")))</f>
        <v/>
      </c>
      <c r="AD1620" s="66" t="str">
        <f t="shared" si="284"/>
        <v/>
      </c>
      <c r="AE1620" s="25" t="str">
        <f>IF($AD1620="", "", COUNTIF($AD$11:$AD$2510, "&lt;"&amp;$AD1620)+1+COUNTIF($AD$11:$AD1620, $AD1620)-1)</f>
        <v/>
      </c>
      <c r="AF1620" s="25" t="str">
        <f t="shared" si="285"/>
        <v/>
      </c>
    </row>
    <row r="1621" spans="1:32" x14ac:dyDescent="0.25">
      <c r="A1621" s="21"/>
      <c r="B1621" s="80"/>
      <c r="C1621" s="81"/>
      <c r="D1621" s="82"/>
      <c r="E1621" s="83"/>
      <c r="F1621" s="83"/>
      <c r="G1621" s="84"/>
      <c r="H1621" s="85"/>
      <c r="I1621" s="21"/>
      <c r="J1621" s="39" t="str">
        <f t="shared" si="275"/>
        <v/>
      </c>
      <c r="K1621" s="21"/>
      <c r="O1621" s="25" t="str">
        <f t="shared" si="276"/>
        <v/>
      </c>
      <c r="P1621" s="25" t="str">
        <f t="shared" si="277"/>
        <v/>
      </c>
      <c r="Q1621" s="25" t="str">
        <f t="shared" si="278"/>
        <v/>
      </c>
      <c r="R1621" s="25" t="str">
        <f>IF(COUNTIF($Q$11:$Q1621, $Q1621)&gt;1, "", $Q1621)</f>
        <v/>
      </c>
      <c r="S1621" s="58" t="str">
        <f t="shared" si="279"/>
        <v/>
      </c>
      <c r="T1621" s="61" t="str">
        <f t="shared" si="280"/>
        <v/>
      </c>
      <c r="U1621" s="58" t="str">
        <f t="shared" si="281"/>
        <v/>
      </c>
      <c r="W1621" s="25" t="str">
        <f>IF(OR($P1621="", NOT($U1621="")), "", IF(COUNTIF($P$11:$P1621, $P1621)&gt;1, "", "X"))</f>
        <v/>
      </c>
      <c r="X1621" s="25" t="str">
        <f t="shared" si="282"/>
        <v/>
      </c>
      <c r="Z1621" s="25" t="str">
        <f t="shared" si="283"/>
        <v/>
      </c>
      <c r="AB1621" s="25" t="str">
        <f>IF($B1621="", "", IF(AND($B1621&gt;='Client Report'!$BA$3, $B1621&lt;='Client Report'!$BA$4), "X", ""))</f>
        <v/>
      </c>
      <c r="AC1621" s="25" t="str">
        <f>IF($O1621="", "", IF('Client Report'!$AG$3="", "X", IF(Expenses!$C1621='Client Report'!$AG$3, "X", "")))</f>
        <v/>
      </c>
      <c r="AD1621" s="66" t="str">
        <f t="shared" si="284"/>
        <v/>
      </c>
      <c r="AE1621" s="25" t="str">
        <f>IF($AD1621="", "", COUNTIF($AD$11:$AD$2510, "&lt;"&amp;$AD1621)+1+COUNTIF($AD$11:$AD1621, $AD1621)-1)</f>
        <v/>
      </c>
      <c r="AF1621" s="25" t="str">
        <f t="shared" si="285"/>
        <v/>
      </c>
    </row>
    <row r="1622" spans="1:32" x14ac:dyDescent="0.25">
      <c r="A1622" s="21"/>
      <c r="B1622" s="80"/>
      <c r="C1622" s="81"/>
      <c r="D1622" s="82"/>
      <c r="E1622" s="83"/>
      <c r="F1622" s="83"/>
      <c r="G1622" s="84"/>
      <c r="H1622" s="85"/>
      <c r="I1622" s="21"/>
      <c r="J1622" s="39" t="str">
        <f t="shared" si="275"/>
        <v/>
      </c>
      <c r="K1622" s="21"/>
      <c r="O1622" s="25" t="str">
        <f t="shared" si="276"/>
        <v/>
      </c>
      <c r="P1622" s="25" t="str">
        <f t="shared" si="277"/>
        <v/>
      </c>
      <c r="Q1622" s="25" t="str">
        <f t="shared" si="278"/>
        <v/>
      </c>
      <c r="R1622" s="25" t="str">
        <f>IF(COUNTIF($Q$11:$Q1622, $Q1622)&gt;1, "", $Q1622)</f>
        <v/>
      </c>
      <c r="S1622" s="58" t="str">
        <f t="shared" si="279"/>
        <v/>
      </c>
      <c r="T1622" s="61" t="str">
        <f t="shared" si="280"/>
        <v/>
      </c>
      <c r="U1622" s="58" t="str">
        <f t="shared" si="281"/>
        <v/>
      </c>
      <c r="W1622" s="25" t="str">
        <f>IF(OR($P1622="", NOT($U1622="")), "", IF(COUNTIF($P$11:$P1622, $P1622)&gt;1, "", "X"))</f>
        <v/>
      </c>
      <c r="X1622" s="25" t="str">
        <f t="shared" si="282"/>
        <v/>
      </c>
      <c r="Z1622" s="25" t="str">
        <f t="shared" si="283"/>
        <v/>
      </c>
      <c r="AB1622" s="25" t="str">
        <f>IF($B1622="", "", IF(AND($B1622&gt;='Client Report'!$BA$3, $B1622&lt;='Client Report'!$BA$4), "X", ""))</f>
        <v/>
      </c>
      <c r="AC1622" s="25" t="str">
        <f>IF($O1622="", "", IF('Client Report'!$AG$3="", "X", IF(Expenses!$C1622='Client Report'!$AG$3, "X", "")))</f>
        <v/>
      </c>
      <c r="AD1622" s="66" t="str">
        <f t="shared" si="284"/>
        <v/>
      </c>
      <c r="AE1622" s="25" t="str">
        <f>IF($AD1622="", "", COUNTIF($AD$11:$AD$2510, "&lt;"&amp;$AD1622)+1+COUNTIF($AD$11:$AD1622, $AD1622)-1)</f>
        <v/>
      </c>
      <c r="AF1622" s="25" t="str">
        <f t="shared" si="285"/>
        <v/>
      </c>
    </row>
    <row r="1623" spans="1:32" x14ac:dyDescent="0.25">
      <c r="A1623" s="21"/>
      <c r="B1623" s="80"/>
      <c r="C1623" s="81"/>
      <c r="D1623" s="82"/>
      <c r="E1623" s="83"/>
      <c r="F1623" s="83"/>
      <c r="G1623" s="84"/>
      <c r="H1623" s="85"/>
      <c r="I1623" s="21"/>
      <c r="J1623" s="39" t="str">
        <f t="shared" si="275"/>
        <v/>
      </c>
      <c r="K1623" s="21"/>
      <c r="O1623" s="25" t="str">
        <f t="shared" si="276"/>
        <v/>
      </c>
      <c r="P1623" s="25" t="str">
        <f t="shared" si="277"/>
        <v/>
      </c>
      <c r="Q1623" s="25" t="str">
        <f t="shared" si="278"/>
        <v/>
      </c>
      <c r="R1623" s="25" t="str">
        <f>IF(COUNTIF($Q$11:$Q1623, $Q1623)&gt;1, "", $Q1623)</f>
        <v/>
      </c>
      <c r="S1623" s="58" t="str">
        <f t="shared" si="279"/>
        <v/>
      </c>
      <c r="T1623" s="61" t="str">
        <f t="shared" si="280"/>
        <v/>
      </c>
      <c r="U1623" s="58" t="str">
        <f t="shared" si="281"/>
        <v/>
      </c>
      <c r="W1623" s="25" t="str">
        <f>IF(OR($P1623="", NOT($U1623="")), "", IF(COUNTIF($P$11:$P1623, $P1623)&gt;1, "", "X"))</f>
        <v/>
      </c>
      <c r="X1623" s="25" t="str">
        <f t="shared" si="282"/>
        <v/>
      </c>
      <c r="Z1623" s="25" t="str">
        <f t="shared" si="283"/>
        <v/>
      </c>
      <c r="AB1623" s="25" t="str">
        <f>IF($B1623="", "", IF(AND($B1623&gt;='Client Report'!$BA$3, $B1623&lt;='Client Report'!$BA$4), "X", ""))</f>
        <v/>
      </c>
      <c r="AC1623" s="25" t="str">
        <f>IF($O1623="", "", IF('Client Report'!$AG$3="", "X", IF(Expenses!$C1623='Client Report'!$AG$3, "X", "")))</f>
        <v/>
      </c>
      <c r="AD1623" s="66" t="str">
        <f t="shared" si="284"/>
        <v/>
      </c>
      <c r="AE1623" s="25" t="str">
        <f>IF($AD1623="", "", COUNTIF($AD$11:$AD$2510, "&lt;"&amp;$AD1623)+1+COUNTIF($AD$11:$AD1623, $AD1623)-1)</f>
        <v/>
      </c>
      <c r="AF1623" s="25" t="str">
        <f t="shared" si="285"/>
        <v/>
      </c>
    </row>
    <row r="1624" spans="1:32" x14ac:dyDescent="0.25">
      <c r="A1624" s="21"/>
      <c r="B1624" s="80"/>
      <c r="C1624" s="81"/>
      <c r="D1624" s="82"/>
      <c r="E1624" s="83"/>
      <c r="F1624" s="83"/>
      <c r="G1624" s="84"/>
      <c r="H1624" s="85"/>
      <c r="I1624" s="21"/>
      <c r="J1624" s="39" t="str">
        <f t="shared" si="275"/>
        <v/>
      </c>
      <c r="K1624" s="21"/>
      <c r="O1624" s="25" t="str">
        <f t="shared" si="276"/>
        <v/>
      </c>
      <c r="P1624" s="25" t="str">
        <f t="shared" si="277"/>
        <v/>
      </c>
      <c r="Q1624" s="25" t="str">
        <f t="shared" si="278"/>
        <v/>
      </c>
      <c r="R1624" s="25" t="str">
        <f>IF(COUNTIF($Q$11:$Q1624, $Q1624)&gt;1, "", $Q1624)</f>
        <v/>
      </c>
      <c r="S1624" s="58" t="str">
        <f t="shared" si="279"/>
        <v/>
      </c>
      <c r="T1624" s="61" t="str">
        <f t="shared" si="280"/>
        <v/>
      </c>
      <c r="U1624" s="58" t="str">
        <f t="shared" si="281"/>
        <v/>
      </c>
      <c r="W1624" s="25" t="str">
        <f>IF(OR($P1624="", NOT($U1624="")), "", IF(COUNTIF($P$11:$P1624, $P1624)&gt;1, "", "X"))</f>
        <v/>
      </c>
      <c r="X1624" s="25" t="str">
        <f t="shared" si="282"/>
        <v/>
      </c>
      <c r="Z1624" s="25" t="str">
        <f t="shared" si="283"/>
        <v/>
      </c>
      <c r="AB1624" s="25" t="str">
        <f>IF($B1624="", "", IF(AND($B1624&gt;='Client Report'!$BA$3, $B1624&lt;='Client Report'!$BA$4), "X", ""))</f>
        <v/>
      </c>
      <c r="AC1624" s="25" t="str">
        <f>IF($O1624="", "", IF('Client Report'!$AG$3="", "X", IF(Expenses!$C1624='Client Report'!$AG$3, "X", "")))</f>
        <v/>
      </c>
      <c r="AD1624" s="66" t="str">
        <f t="shared" si="284"/>
        <v/>
      </c>
      <c r="AE1624" s="25" t="str">
        <f>IF($AD1624="", "", COUNTIF($AD$11:$AD$2510, "&lt;"&amp;$AD1624)+1+COUNTIF($AD$11:$AD1624, $AD1624)-1)</f>
        <v/>
      </c>
      <c r="AF1624" s="25" t="str">
        <f t="shared" si="285"/>
        <v/>
      </c>
    </row>
    <row r="1625" spans="1:32" x14ac:dyDescent="0.25">
      <c r="A1625" s="21"/>
      <c r="B1625" s="80"/>
      <c r="C1625" s="81"/>
      <c r="D1625" s="82"/>
      <c r="E1625" s="83"/>
      <c r="F1625" s="83"/>
      <c r="G1625" s="84"/>
      <c r="H1625" s="85"/>
      <c r="I1625" s="21"/>
      <c r="J1625" s="39" t="str">
        <f t="shared" si="275"/>
        <v/>
      </c>
      <c r="K1625" s="21"/>
      <c r="O1625" s="25" t="str">
        <f t="shared" si="276"/>
        <v/>
      </c>
      <c r="P1625" s="25" t="str">
        <f t="shared" si="277"/>
        <v/>
      </c>
      <c r="Q1625" s="25" t="str">
        <f t="shared" si="278"/>
        <v/>
      </c>
      <c r="R1625" s="25" t="str">
        <f>IF(COUNTIF($Q$11:$Q1625, $Q1625)&gt;1, "", $Q1625)</f>
        <v/>
      </c>
      <c r="S1625" s="58" t="str">
        <f t="shared" si="279"/>
        <v/>
      </c>
      <c r="T1625" s="61" t="str">
        <f t="shared" si="280"/>
        <v/>
      </c>
      <c r="U1625" s="58" t="str">
        <f t="shared" si="281"/>
        <v/>
      </c>
      <c r="W1625" s="25" t="str">
        <f>IF(OR($P1625="", NOT($U1625="")), "", IF(COUNTIF($P$11:$P1625, $P1625)&gt;1, "", "X"))</f>
        <v/>
      </c>
      <c r="X1625" s="25" t="str">
        <f t="shared" si="282"/>
        <v/>
      </c>
      <c r="Z1625" s="25" t="str">
        <f t="shared" si="283"/>
        <v/>
      </c>
      <c r="AB1625" s="25" t="str">
        <f>IF($B1625="", "", IF(AND($B1625&gt;='Client Report'!$BA$3, $B1625&lt;='Client Report'!$BA$4), "X", ""))</f>
        <v/>
      </c>
      <c r="AC1625" s="25" t="str">
        <f>IF($O1625="", "", IF('Client Report'!$AG$3="", "X", IF(Expenses!$C1625='Client Report'!$AG$3, "X", "")))</f>
        <v/>
      </c>
      <c r="AD1625" s="66" t="str">
        <f t="shared" si="284"/>
        <v/>
      </c>
      <c r="AE1625" s="25" t="str">
        <f>IF($AD1625="", "", COUNTIF($AD$11:$AD$2510, "&lt;"&amp;$AD1625)+1+COUNTIF($AD$11:$AD1625, $AD1625)-1)</f>
        <v/>
      </c>
      <c r="AF1625" s="25" t="str">
        <f t="shared" si="285"/>
        <v/>
      </c>
    </row>
    <row r="1626" spans="1:32" x14ac:dyDescent="0.25">
      <c r="A1626" s="21"/>
      <c r="B1626" s="80"/>
      <c r="C1626" s="81"/>
      <c r="D1626" s="82"/>
      <c r="E1626" s="83"/>
      <c r="F1626" s="83"/>
      <c r="G1626" s="84"/>
      <c r="H1626" s="85"/>
      <c r="I1626" s="21"/>
      <c r="J1626" s="39" t="str">
        <f t="shared" si="275"/>
        <v/>
      </c>
      <c r="K1626" s="21"/>
      <c r="O1626" s="25" t="str">
        <f t="shared" si="276"/>
        <v/>
      </c>
      <c r="P1626" s="25" t="str">
        <f t="shared" si="277"/>
        <v/>
      </c>
      <c r="Q1626" s="25" t="str">
        <f t="shared" si="278"/>
        <v/>
      </c>
      <c r="R1626" s="25" t="str">
        <f>IF(COUNTIF($Q$11:$Q1626, $Q1626)&gt;1, "", $Q1626)</f>
        <v/>
      </c>
      <c r="S1626" s="58" t="str">
        <f t="shared" si="279"/>
        <v/>
      </c>
      <c r="T1626" s="61" t="str">
        <f t="shared" si="280"/>
        <v/>
      </c>
      <c r="U1626" s="58" t="str">
        <f t="shared" si="281"/>
        <v/>
      </c>
      <c r="W1626" s="25" t="str">
        <f>IF(OR($P1626="", NOT($U1626="")), "", IF(COUNTIF($P$11:$P1626, $P1626)&gt;1, "", "X"))</f>
        <v/>
      </c>
      <c r="X1626" s="25" t="str">
        <f t="shared" si="282"/>
        <v/>
      </c>
      <c r="Z1626" s="25" t="str">
        <f t="shared" si="283"/>
        <v/>
      </c>
      <c r="AB1626" s="25" t="str">
        <f>IF($B1626="", "", IF(AND($B1626&gt;='Client Report'!$BA$3, $B1626&lt;='Client Report'!$BA$4), "X", ""))</f>
        <v/>
      </c>
      <c r="AC1626" s="25" t="str">
        <f>IF($O1626="", "", IF('Client Report'!$AG$3="", "X", IF(Expenses!$C1626='Client Report'!$AG$3, "X", "")))</f>
        <v/>
      </c>
      <c r="AD1626" s="66" t="str">
        <f t="shared" si="284"/>
        <v/>
      </c>
      <c r="AE1626" s="25" t="str">
        <f>IF($AD1626="", "", COUNTIF($AD$11:$AD$2510, "&lt;"&amp;$AD1626)+1+COUNTIF($AD$11:$AD1626, $AD1626)-1)</f>
        <v/>
      </c>
      <c r="AF1626" s="25" t="str">
        <f t="shared" si="285"/>
        <v/>
      </c>
    </row>
    <row r="1627" spans="1:32" x14ac:dyDescent="0.25">
      <c r="A1627" s="21"/>
      <c r="B1627" s="80"/>
      <c r="C1627" s="81"/>
      <c r="D1627" s="82"/>
      <c r="E1627" s="83"/>
      <c r="F1627" s="83"/>
      <c r="G1627" s="84"/>
      <c r="H1627" s="85"/>
      <c r="I1627" s="21"/>
      <c r="J1627" s="39" t="str">
        <f t="shared" si="275"/>
        <v/>
      </c>
      <c r="K1627" s="21"/>
      <c r="O1627" s="25" t="str">
        <f t="shared" si="276"/>
        <v/>
      </c>
      <c r="P1627" s="25" t="str">
        <f t="shared" si="277"/>
        <v/>
      </c>
      <c r="Q1627" s="25" t="str">
        <f t="shared" si="278"/>
        <v/>
      </c>
      <c r="R1627" s="25" t="str">
        <f>IF(COUNTIF($Q$11:$Q1627, $Q1627)&gt;1, "", $Q1627)</f>
        <v/>
      </c>
      <c r="S1627" s="58" t="str">
        <f t="shared" si="279"/>
        <v/>
      </c>
      <c r="T1627" s="61" t="str">
        <f t="shared" si="280"/>
        <v/>
      </c>
      <c r="U1627" s="58" t="str">
        <f t="shared" si="281"/>
        <v/>
      </c>
      <c r="W1627" s="25" t="str">
        <f>IF(OR($P1627="", NOT($U1627="")), "", IF(COUNTIF($P$11:$P1627, $P1627)&gt;1, "", "X"))</f>
        <v/>
      </c>
      <c r="X1627" s="25" t="str">
        <f t="shared" si="282"/>
        <v/>
      </c>
      <c r="Z1627" s="25" t="str">
        <f t="shared" si="283"/>
        <v/>
      </c>
      <c r="AB1627" s="25" t="str">
        <f>IF($B1627="", "", IF(AND($B1627&gt;='Client Report'!$BA$3, $B1627&lt;='Client Report'!$BA$4), "X", ""))</f>
        <v/>
      </c>
      <c r="AC1627" s="25" t="str">
        <f>IF($O1627="", "", IF('Client Report'!$AG$3="", "X", IF(Expenses!$C1627='Client Report'!$AG$3, "X", "")))</f>
        <v/>
      </c>
      <c r="AD1627" s="66" t="str">
        <f t="shared" si="284"/>
        <v/>
      </c>
      <c r="AE1627" s="25" t="str">
        <f>IF($AD1627="", "", COUNTIF($AD$11:$AD$2510, "&lt;"&amp;$AD1627)+1+COUNTIF($AD$11:$AD1627, $AD1627)-1)</f>
        <v/>
      </c>
      <c r="AF1627" s="25" t="str">
        <f t="shared" si="285"/>
        <v/>
      </c>
    </row>
    <row r="1628" spans="1:32" x14ac:dyDescent="0.25">
      <c r="A1628" s="21"/>
      <c r="B1628" s="80"/>
      <c r="C1628" s="81"/>
      <c r="D1628" s="82"/>
      <c r="E1628" s="83"/>
      <c r="F1628" s="83"/>
      <c r="G1628" s="84"/>
      <c r="H1628" s="85"/>
      <c r="I1628" s="21"/>
      <c r="J1628" s="39" t="str">
        <f t="shared" si="275"/>
        <v/>
      </c>
      <c r="K1628" s="21"/>
      <c r="O1628" s="25" t="str">
        <f t="shared" si="276"/>
        <v/>
      </c>
      <c r="P1628" s="25" t="str">
        <f t="shared" si="277"/>
        <v/>
      </c>
      <c r="Q1628" s="25" t="str">
        <f t="shared" si="278"/>
        <v/>
      </c>
      <c r="R1628" s="25" t="str">
        <f>IF(COUNTIF($Q$11:$Q1628, $Q1628)&gt;1, "", $Q1628)</f>
        <v/>
      </c>
      <c r="S1628" s="58" t="str">
        <f t="shared" si="279"/>
        <v/>
      </c>
      <c r="T1628" s="61" t="str">
        <f t="shared" si="280"/>
        <v/>
      </c>
      <c r="U1628" s="58" t="str">
        <f t="shared" si="281"/>
        <v/>
      </c>
      <c r="W1628" s="25" t="str">
        <f>IF(OR($P1628="", NOT($U1628="")), "", IF(COUNTIF($P$11:$P1628, $P1628)&gt;1, "", "X"))</f>
        <v/>
      </c>
      <c r="X1628" s="25" t="str">
        <f t="shared" si="282"/>
        <v/>
      </c>
      <c r="Z1628" s="25" t="str">
        <f t="shared" si="283"/>
        <v/>
      </c>
      <c r="AB1628" s="25" t="str">
        <f>IF($B1628="", "", IF(AND($B1628&gt;='Client Report'!$BA$3, $B1628&lt;='Client Report'!$BA$4), "X", ""))</f>
        <v/>
      </c>
      <c r="AC1628" s="25" t="str">
        <f>IF($O1628="", "", IF('Client Report'!$AG$3="", "X", IF(Expenses!$C1628='Client Report'!$AG$3, "X", "")))</f>
        <v/>
      </c>
      <c r="AD1628" s="66" t="str">
        <f t="shared" si="284"/>
        <v/>
      </c>
      <c r="AE1628" s="25" t="str">
        <f>IF($AD1628="", "", COUNTIF($AD$11:$AD$2510, "&lt;"&amp;$AD1628)+1+COUNTIF($AD$11:$AD1628, $AD1628)-1)</f>
        <v/>
      </c>
      <c r="AF1628" s="25" t="str">
        <f t="shared" si="285"/>
        <v/>
      </c>
    </row>
    <row r="1629" spans="1:32" x14ac:dyDescent="0.25">
      <c r="A1629" s="21"/>
      <c r="B1629" s="80"/>
      <c r="C1629" s="81"/>
      <c r="D1629" s="82"/>
      <c r="E1629" s="83"/>
      <c r="F1629" s="83"/>
      <c r="G1629" s="84"/>
      <c r="H1629" s="85"/>
      <c r="I1629" s="21"/>
      <c r="J1629" s="39" t="str">
        <f t="shared" si="275"/>
        <v/>
      </c>
      <c r="K1629" s="21"/>
      <c r="O1629" s="25" t="str">
        <f t="shared" si="276"/>
        <v/>
      </c>
      <c r="P1629" s="25" t="str">
        <f t="shared" si="277"/>
        <v/>
      </c>
      <c r="Q1629" s="25" t="str">
        <f t="shared" si="278"/>
        <v/>
      </c>
      <c r="R1629" s="25" t="str">
        <f>IF(COUNTIF($Q$11:$Q1629, $Q1629)&gt;1, "", $Q1629)</f>
        <v/>
      </c>
      <c r="S1629" s="58" t="str">
        <f t="shared" si="279"/>
        <v/>
      </c>
      <c r="T1629" s="61" t="str">
        <f t="shared" si="280"/>
        <v/>
      </c>
      <c r="U1629" s="58" t="str">
        <f t="shared" si="281"/>
        <v/>
      </c>
      <c r="W1629" s="25" t="str">
        <f>IF(OR($P1629="", NOT($U1629="")), "", IF(COUNTIF($P$11:$P1629, $P1629)&gt;1, "", "X"))</f>
        <v/>
      </c>
      <c r="X1629" s="25" t="str">
        <f t="shared" si="282"/>
        <v/>
      </c>
      <c r="Z1629" s="25" t="str">
        <f t="shared" si="283"/>
        <v/>
      </c>
      <c r="AB1629" s="25" t="str">
        <f>IF($B1629="", "", IF(AND($B1629&gt;='Client Report'!$BA$3, $B1629&lt;='Client Report'!$BA$4), "X", ""))</f>
        <v/>
      </c>
      <c r="AC1629" s="25" t="str">
        <f>IF($O1629="", "", IF('Client Report'!$AG$3="", "X", IF(Expenses!$C1629='Client Report'!$AG$3, "X", "")))</f>
        <v/>
      </c>
      <c r="AD1629" s="66" t="str">
        <f t="shared" si="284"/>
        <v/>
      </c>
      <c r="AE1629" s="25" t="str">
        <f>IF($AD1629="", "", COUNTIF($AD$11:$AD$2510, "&lt;"&amp;$AD1629)+1+COUNTIF($AD$11:$AD1629, $AD1629)-1)</f>
        <v/>
      </c>
      <c r="AF1629" s="25" t="str">
        <f t="shared" si="285"/>
        <v/>
      </c>
    </row>
    <row r="1630" spans="1:32" x14ac:dyDescent="0.25">
      <c r="A1630" s="21"/>
      <c r="B1630" s="80"/>
      <c r="C1630" s="81"/>
      <c r="D1630" s="82"/>
      <c r="E1630" s="83"/>
      <c r="F1630" s="83"/>
      <c r="G1630" s="84"/>
      <c r="H1630" s="85"/>
      <c r="I1630" s="21"/>
      <c r="J1630" s="39" t="str">
        <f t="shared" si="275"/>
        <v/>
      </c>
      <c r="K1630" s="21"/>
      <c r="O1630" s="25" t="str">
        <f t="shared" si="276"/>
        <v/>
      </c>
      <c r="P1630" s="25" t="str">
        <f t="shared" si="277"/>
        <v/>
      </c>
      <c r="Q1630" s="25" t="str">
        <f t="shared" si="278"/>
        <v/>
      </c>
      <c r="R1630" s="25" t="str">
        <f>IF(COUNTIF($Q$11:$Q1630, $Q1630)&gt;1, "", $Q1630)</f>
        <v/>
      </c>
      <c r="S1630" s="58" t="str">
        <f t="shared" si="279"/>
        <v/>
      </c>
      <c r="T1630" s="61" t="str">
        <f t="shared" si="280"/>
        <v/>
      </c>
      <c r="U1630" s="58" t="str">
        <f t="shared" si="281"/>
        <v/>
      </c>
      <c r="W1630" s="25" t="str">
        <f>IF(OR($P1630="", NOT($U1630="")), "", IF(COUNTIF($P$11:$P1630, $P1630)&gt;1, "", "X"))</f>
        <v/>
      </c>
      <c r="X1630" s="25" t="str">
        <f t="shared" si="282"/>
        <v/>
      </c>
      <c r="Z1630" s="25" t="str">
        <f t="shared" si="283"/>
        <v/>
      </c>
      <c r="AB1630" s="25" t="str">
        <f>IF($B1630="", "", IF(AND($B1630&gt;='Client Report'!$BA$3, $B1630&lt;='Client Report'!$BA$4), "X", ""))</f>
        <v/>
      </c>
      <c r="AC1630" s="25" t="str">
        <f>IF($O1630="", "", IF('Client Report'!$AG$3="", "X", IF(Expenses!$C1630='Client Report'!$AG$3, "X", "")))</f>
        <v/>
      </c>
      <c r="AD1630" s="66" t="str">
        <f t="shared" si="284"/>
        <v/>
      </c>
      <c r="AE1630" s="25" t="str">
        <f>IF($AD1630="", "", COUNTIF($AD$11:$AD$2510, "&lt;"&amp;$AD1630)+1+COUNTIF($AD$11:$AD1630, $AD1630)-1)</f>
        <v/>
      </c>
      <c r="AF1630" s="25" t="str">
        <f t="shared" si="285"/>
        <v/>
      </c>
    </row>
    <row r="1631" spans="1:32" x14ac:dyDescent="0.25">
      <c r="A1631" s="21"/>
      <c r="B1631" s="80"/>
      <c r="C1631" s="81"/>
      <c r="D1631" s="82"/>
      <c r="E1631" s="83"/>
      <c r="F1631" s="83"/>
      <c r="G1631" s="84"/>
      <c r="H1631" s="85"/>
      <c r="I1631" s="21"/>
      <c r="J1631" s="39" t="str">
        <f t="shared" si="275"/>
        <v/>
      </c>
      <c r="K1631" s="21"/>
      <c r="O1631" s="25" t="str">
        <f t="shared" si="276"/>
        <v/>
      </c>
      <c r="P1631" s="25" t="str">
        <f t="shared" si="277"/>
        <v/>
      </c>
      <c r="Q1631" s="25" t="str">
        <f t="shared" si="278"/>
        <v/>
      </c>
      <c r="R1631" s="25" t="str">
        <f>IF(COUNTIF($Q$11:$Q1631, $Q1631)&gt;1, "", $Q1631)</f>
        <v/>
      </c>
      <c r="S1631" s="58" t="str">
        <f t="shared" si="279"/>
        <v/>
      </c>
      <c r="T1631" s="61" t="str">
        <f t="shared" si="280"/>
        <v/>
      </c>
      <c r="U1631" s="58" t="str">
        <f t="shared" si="281"/>
        <v/>
      </c>
      <c r="W1631" s="25" t="str">
        <f>IF(OR($P1631="", NOT($U1631="")), "", IF(COUNTIF($P$11:$P1631, $P1631)&gt;1, "", "X"))</f>
        <v/>
      </c>
      <c r="X1631" s="25" t="str">
        <f t="shared" si="282"/>
        <v/>
      </c>
      <c r="Z1631" s="25" t="str">
        <f t="shared" si="283"/>
        <v/>
      </c>
      <c r="AB1631" s="25" t="str">
        <f>IF($B1631="", "", IF(AND($B1631&gt;='Client Report'!$BA$3, $B1631&lt;='Client Report'!$BA$4), "X", ""))</f>
        <v/>
      </c>
      <c r="AC1631" s="25" t="str">
        <f>IF($O1631="", "", IF('Client Report'!$AG$3="", "X", IF(Expenses!$C1631='Client Report'!$AG$3, "X", "")))</f>
        <v/>
      </c>
      <c r="AD1631" s="66" t="str">
        <f t="shared" si="284"/>
        <v/>
      </c>
      <c r="AE1631" s="25" t="str">
        <f>IF($AD1631="", "", COUNTIF($AD$11:$AD$2510, "&lt;"&amp;$AD1631)+1+COUNTIF($AD$11:$AD1631, $AD1631)-1)</f>
        <v/>
      </c>
      <c r="AF1631" s="25" t="str">
        <f t="shared" si="285"/>
        <v/>
      </c>
    </row>
    <row r="1632" spans="1:32" x14ac:dyDescent="0.25">
      <c r="A1632" s="21"/>
      <c r="B1632" s="80"/>
      <c r="C1632" s="81"/>
      <c r="D1632" s="82"/>
      <c r="E1632" s="83"/>
      <c r="F1632" s="83"/>
      <c r="G1632" s="84"/>
      <c r="H1632" s="85"/>
      <c r="I1632" s="21"/>
      <c r="J1632" s="39" t="str">
        <f t="shared" si="275"/>
        <v/>
      </c>
      <c r="K1632" s="21"/>
      <c r="O1632" s="25" t="str">
        <f t="shared" si="276"/>
        <v/>
      </c>
      <c r="P1632" s="25" t="str">
        <f t="shared" si="277"/>
        <v/>
      </c>
      <c r="Q1632" s="25" t="str">
        <f t="shared" si="278"/>
        <v/>
      </c>
      <c r="R1632" s="25" t="str">
        <f>IF(COUNTIF($Q$11:$Q1632, $Q1632)&gt;1, "", $Q1632)</f>
        <v/>
      </c>
      <c r="S1632" s="58" t="str">
        <f t="shared" si="279"/>
        <v/>
      </c>
      <c r="T1632" s="61" t="str">
        <f t="shared" si="280"/>
        <v/>
      </c>
      <c r="U1632" s="58" t="str">
        <f t="shared" si="281"/>
        <v/>
      </c>
      <c r="W1632" s="25" t="str">
        <f>IF(OR($P1632="", NOT($U1632="")), "", IF(COUNTIF($P$11:$P1632, $P1632)&gt;1, "", "X"))</f>
        <v/>
      </c>
      <c r="X1632" s="25" t="str">
        <f t="shared" si="282"/>
        <v/>
      </c>
      <c r="Z1632" s="25" t="str">
        <f t="shared" si="283"/>
        <v/>
      </c>
      <c r="AB1632" s="25" t="str">
        <f>IF($B1632="", "", IF(AND($B1632&gt;='Client Report'!$BA$3, $B1632&lt;='Client Report'!$BA$4), "X", ""))</f>
        <v/>
      </c>
      <c r="AC1632" s="25" t="str">
        <f>IF($O1632="", "", IF('Client Report'!$AG$3="", "X", IF(Expenses!$C1632='Client Report'!$AG$3, "X", "")))</f>
        <v/>
      </c>
      <c r="AD1632" s="66" t="str">
        <f t="shared" si="284"/>
        <v/>
      </c>
      <c r="AE1632" s="25" t="str">
        <f>IF($AD1632="", "", COUNTIF($AD$11:$AD$2510, "&lt;"&amp;$AD1632)+1+COUNTIF($AD$11:$AD1632, $AD1632)-1)</f>
        <v/>
      </c>
      <c r="AF1632" s="25" t="str">
        <f t="shared" si="285"/>
        <v/>
      </c>
    </row>
    <row r="1633" spans="1:32" x14ac:dyDescent="0.25">
      <c r="A1633" s="21"/>
      <c r="B1633" s="80"/>
      <c r="C1633" s="81"/>
      <c r="D1633" s="82"/>
      <c r="E1633" s="83"/>
      <c r="F1633" s="83"/>
      <c r="G1633" s="84"/>
      <c r="H1633" s="85"/>
      <c r="I1633" s="21"/>
      <c r="J1633" s="39" t="str">
        <f t="shared" si="275"/>
        <v/>
      </c>
      <c r="K1633" s="21"/>
      <c r="O1633" s="25" t="str">
        <f t="shared" si="276"/>
        <v/>
      </c>
      <c r="P1633" s="25" t="str">
        <f t="shared" si="277"/>
        <v/>
      </c>
      <c r="Q1633" s="25" t="str">
        <f t="shared" si="278"/>
        <v/>
      </c>
      <c r="R1633" s="25" t="str">
        <f>IF(COUNTIF($Q$11:$Q1633, $Q1633)&gt;1, "", $Q1633)</f>
        <v/>
      </c>
      <c r="S1633" s="58" t="str">
        <f t="shared" si="279"/>
        <v/>
      </c>
      <c r="T1633" s="61" t="str">
        <f t="shared" si="280"/>
        <v/>
      </c>
      <c r="U1633" s="58" t="str">
        <f t="shared" si="281"/>
        <v/>
      </c>
      <c r="W1633" s="25" t="str">
        <f>IF(OR($P1633="", NOT($U1633="")), "", IF(COUNTIF($P$11:$P1633, $P1633)&gt;1, "", "X"))</f>
        <v/>
      </c>
      <c r="X1633" s="25" t="str">
        <f t="shared" si="282"/>
        <v/>
      </c>
      <c r="Z1633" s="25" t="str">
        <f t="shared" si="283"/>
        <v/>
      </c>
      <c r="AB1633" s="25" t="str">
        <f>IF($B1633="", "", IF(AND($B1633&gt;='Client Report'!$BA$3, $B1633&lt;='Client Report'!$BA$4), "X", ""))</f>
        <v/>
      </c>
      <c r="AC1633" s="25" t="str">
        <f>IF($O1633="", "", IF('Client Report'!$AG$3="", "X", IF(Expenses!$C1633='Client Report'!$AG$3, "X", "")))</f>
        <v/>
      </c>
      <c r="AD1633" s="66" t="str">
        <f t="shared" si="284"/>
        <v/>
      </c>
      <c r="AE1633" s="25" t="str">
        <f>IF($AD1633="", "", COUNTIF($AD$11:$AD$2510, "&lt;"&amp;$AD1633)+1+COUNTIF($AD$11:$AD1633, $AD1633)-1)</f>
        <v/>
      </c>
      <c r="AF1633" s="25" t="str">
        <f t="shared" si="285"/>
        <v/>
      </c>
    </row>
    <row r="1634" spans="1:32" x14ac:dyDescent="0.25">
      <c r="A1634" s="21"/>
      <c r="B1634" s="80"/>
      <c r="C1634" s="81"/>
      <c r="D1634" s="82"/>
      <c r="E1634" s="83"/>
      <c r="F1634" s="83"/>
      <c r="G1634" s="84"/>
      <c r="H1634" s="85"/>
      <c r="I1634" s="21"/>
      <c r="J1634" s="39" t="str">
        <f t="shared" si="275"/>
        <v/>
      </c>
      <c r="K1634" s="21"/>
      <c r="O1634" s="25" t="str">
        <f t="shared" si="276"/>
        <v/>
      </c>
      <c r="P1634" s="25" t="str">
        <f t="shared" si="277"/>
        <v/>
      </c>
      <c r="Q1634" s="25" t="str">
        <f t="shared" si="278"/>
        <v/>
      </c>
      <c r="R1634" s="25" t="str">
        <f>IF(COUNTIF($Q$11:$Q1634, $Q1634)&gt;1, "", $Q1634)</f>
        <v/>
      </c>
      <c r="S1634" s="58" t="str">
        <f t="shared" si="279"/>
        <v/>
      </c>
      <c r="T1634" s="61" t="str">
        <f t="shared" si="280"/>
        <v/>
      </c>
      <c r="U1634" s="58" t="str">
        <f t="shared" si="281"/>
        <v/>
      </c>
      <c r="W1634" s="25" t="str">
        <f>IF(OR($P1634="", NOT($U1634="")), "", IF(COUNTIF($P$11:$P1634, $P1634)&gt;1, "", "X"))</f>
        <v/>
      </c>
      <c r="X1634" s="25" t="str">
        <f t="shared" si="282"/>
        <v/>
      </c>
      <c r="Z1634" s="25" t="str">
        <f t="shared" si="283"/>
        <v/>
      </c>
      <c r="AB1634" s="25" t="str">
        <f>IF($B1634="", "", IF(AND($B1634&gt;='Client Report'!$BA$3, $B1634&lt;='Client Report'!$BA$4), "X", ""))</f>
        <v/>
      </c>
      <c r="AC1634" s="25" t="str">
        <f>IF($O1634="", "", IF('Client Report'!$AG$3="", "X", IF(Expenses!$C1634='Client Report'!$AG$3, "X", "")))</f>
        <v/>
      </c>
      <c r="AD1634" s="66" t="str">
        <f t="shared" si="284"/>
        <v/>
      </c>
      <c r="AE1634" s="25" t="str">
        <f>IF($AD1634="", "", COUNTIF($AD$11:$AD$2510, "&lt;"&amp;$AD1634)+1+COUNTIF($AD$11:$AD1634, $AD1634)-1)</f>
        <v/>
      </c>
      <c r="AF1634" s="25" t="str">
        <f t="shared" si="285"/>
        <v/>
      </c>
    </row>
    <row r="1635" spans="1:32" x14ac:dyDescent="0.25">
      <c r="A1635" s="21"/>
      <c r="B1635" s="80"/>
      <c r="C1635" s="81"/>
      <c r="D1635" s="82"/>
      <c r="E1635" s="83"/>
      <c r="F1635" s="83"/>
      <c r="G1635" s="84"/>
      <c r="H1635" s="85"/>
      <c r="I1635" s="21"/>
      <c r="J1635" s="39" t="str">
        <f t="shared" si="275"/>
        <v/>
      </c>
      <c r="K1635" s="21"/>
      <c r="O1635" s="25" t="str">
        <f t="shared" si="276"/>
        <v/>
      </c>
      <c r="P1635" s="25" t="str">
        <f t="shared" si="277"/>
        <v/>
      </c>
      <c r="Q1635" s="25" t="str">
        <f t="shared" si="278"/>
        <v/>
      </c>
      <c r="R1635" s="25" t="str">
        <f>IF(COUNTIF($Q$11:$Q1635, $Q1635)&gt;1, "", $Q1635)</f>
        <v/>
      </c>
      <c r="S1635" s="58" t="str">
        <f t="shared" si="279"/>
        <v/>
      </c>
      <c r="T1635" s="61" t="str">
        <f t="shared" si="280"/>
        <v/>
      </c>
      <c r="U1635" s="58" t="str">
        <f t="shared" si="281"/>
        <v/>
      </c>
      <c r="W1635" s="25" t="str">
        <f>IF(OR($P1635="", NOT($U1635="")), "", IF(COUNTIF($P$11:$P1635, $P1635)&gt;1, "", "X"))</f>
        <v/>
      </c>
      <c r="X1635" s="25" t="str">
        <f t="shared" si="282"/>
        <v/>
      </c>
      <c r="Z1635" s="25" t="str">
        <f t="shared" si="283"/>
        <v/>
      </c>
      <c r="AB1635" s="25" t="str">
        <f>IF($B1635="", "", IF(AND($B1635&gt;='Client Report'!$BA$3, $B1635&lt;='Client Report'!$BA$4), "X", ""))</f>
        <v/>
      </c>
      <c r="AC1635" s="25" t="str">
        <f>IF($O1635="", "", IF('Client Report'!$AG$3="", "X", IF(Expenses!$C1635='Client Report'!$AG$3, "X", "")))</f>
        <v/>
      </c>
      <c r="AD1635" s="66" t="str">
        <f t="shared" si="284"/>
        <v/>
      </c>
      <c r="AE1635" s="25" t="str">
        <f>IF($AD1635="", "", COUNTIF($AD$11:$AD$2510, "&lt;"&amp;$AD1635)+1+COUNTIF($AD$11:$AD1635, $AD1635)-1)</f>
        <v/>
      </c>
      <c r="AF1635" s="25" t="str">
        <f t="shared" si="285"/>
        <v/>
      </c>
    </row>
    <row r="1636" spans="1:32" x14ac:dyDescent="0.25">
      <c r="A1636" s="21"/>
      <c r="B1636" s="80"/>
      <c r="C1636" s="81"/>
      <c r="D1636" s="82"/>
      <c r="E1636" s="83"/>
      <c r="F1636" s="83"/>
      <c r="G1636" s="84"/>
      <c r="H1636" s="85"/>
      <c r="I1636" s="21"/>
      <c r="J1636" s="39" t="str">
        <f t="shared" si="275"/>
        <v/>
      </c>
      <c r="K1636" s="21"/>
      <c r="O1636" s="25" t="str">
        <f t="shared" si="276"/>
        <v/>
      </c>
      <c r="P1636" s="25" t="str">
        <f t="shared" si="277"/>
        <v/>
      </c>
      <c r="Q1636" s="25" t="str">
        <f t="shared" si="278"/>
        <v/>
      </c>
      <c r="R1636" s="25" t="str">
        <f>IF(COUNTIF($Q$11:$Q1636, $Q1636)&gt;1, "", $Q1636)</f>
        <v/>
      </c>
      <c r="S1636" s="58" t="str">
        <f t="shared" si="279"/>
        <v/>
      </c>
      <c r="T1636" s="61" t="str">
        <f t="shared" si="280"/>
        <v/>
      </c>
      <c r="U1636" s="58" t="str">
        <f t="shared" si="281"/>
        <v/>
      </c>
      <c r="W1636" s="25" t="str">
        <f>IF(OR($P1636="", NOT($U1636="")), "", IF(COUNTIF($P$11:$P1636, $P1636)&gt;1, "", "X"))</f>
        <v/>
      </c>
      <c r="X1636" s="25" t="str">
        <f t="shared" si="282"/>
        <v/>
      </c>
      <c r="Z1636" s="25" t="str">
        <f t="shared" si="283"/>
        <v/>
      </c>
      <c r="AB1636" s="25" t="str">
        <f>IF($B1636="", "", IF(AND($B1636&gt;='Client Report'!$BA$3, $B1636&lt;='Client Report'!$BA$4), "X", ""))</f>
        <v/>
      </c>
      <c r="AC1636" s="25" t="str">
        <f>IF($O1636="", "", IF('Client Report'!$AG$3="", "X", IF(Expenses!$C1636='Client Report'!$AG$3, "X", "")))</f>
        <v/>
      </c>
      <c r="AD1636" s="66" t="str">
        <f t="shared" si="284"/>
        <v/>
      </c>
      <c r="AE1636" s="25" t="str">
        <f>IF($AD1636="", "", COUNTIF($AD$11:$AD$2510, "&lt;"&amp;$AD1636)+1+COUNTIF($AD$11:$AD1636, $AD1636)-1)</f>
        <v/>
      </c>
      <c r="AF1636" s="25" t="str">
        <f t="shared" si="285"/>
        <v/>
      </c>
    </row>
    <row r="1637" spans="1:32" x14ac:dyDescent="0.25">
      <c r="A1637" s="21"/>
      <c r="B1637" s="80"/>
      <c r="C1637" s="81"/>
      <c r="D1637" s="82"/>
      <c r="E1637" s="83"/>
      <c r="F1637" s="83"/>
      <c r="G1637" s="84"/>
      <c r="H1637" s="85"/>
      <c r="I1637" s="21"/>
      <c r="J1637" s="39" t="str">
        <f t="shared" si="275"/>
        <v/>
      </c>
      <c r="K1637" s="21"/>
      <c r="O1637" s="25" t="str">
        <f t="shared" si="276"/>
        <v/>
      </c>
      <c r="P1637" s="25" t="str">
        <f t="shared" si="277"/>
        <v/>
      </c>
      <c r="Q1637" s="25" t="str">
        <f t="shared" si="278"/>
        <v/>
      </c>
      <c r="R1637" s="25" t="str">
        <f>IF(COUNTIF($Q$11:$Q1637, $Q1637)&gt;1, "", $Q1637)</f>
        <v/>
      </c>
      <c r="S1637" s="58" t="str">
        <f t="shared" si="279"/>
        <v/>
      </c>
      <c r="T1637" s="61" t="str">
        <f t="shared" si="280"/>
        <v/>
      </c>
      <c r="U1637" s="58" t="str">
        <f t="shared" si="281"/>
        <v/>
      </c>
      <c r="W1637" s="25" t="str">
        <f>IF(OR($P1637="", NOT($U1637="")), "", IF(COUNTIF($P$11:$P1637, $P1637)&gt;1, "", "X"))</f>
        <v/>
      </c>
      <c r="X1637" s="25" t="str">
        <f t="shared" si="282"/>
        <v/>
      </c>
      <c r="Z1637" s="25" t="str">
        <f t="shared" si="283"/>
        <v/>
      </c>
      <c r="AB1637" s="25" t="str">
        <f>IF($B1637="", "", IF(AND($B1637&gt;='Client Report'!$BA$3, $B1637&lt;='Client Report'!$BA$4), "X", ""))</f>
        <v/>
      </c>
      <c r="AC1637" s="25" t="str">
        <f>IF($O1637="", "", IF('Client Report'!$AG$3="", "X", IF(Expenses!$C1637='Client Report'!$AG$3, "X", "")))</f>
        <v/>
      </c>
      <c r="AD1637" s="66" t="str">
        <f t="shared" si="284"/>
        <v/>
      </c>
      <c r="AE1637" s="25" t="str">
        <f>IF($AD1637="", "", COUNTIF($AD$11:$AD$2510, "&lt;"&amp;$AD1637)+1+COUNTIF($AD$11:$AD1637, $AD1637)-1)</f>
        <v/>
      </c>
      <c r="AF1637" s="25" t="str">
        <f t="shared" si="285"/>
        <v/>
      </c>
    </row>
    <row r="1638" spans="1:32" x14ac:dyDescent="0.25">
      <c r="A1638" s="21"/>
      <c r="B1638" s="80"/>
      <c r="C1638" s="81"/>
      <c r="D1638" s="82"/>
      <c r="E1638" s="83"/>
      <c r="F1638" s="83"/>
      <c r="G1638" s="84"/>
      <c r="H1638" s="85"/>
      <c r="I1638" s="21"/>
      <c r="J1638" s="39" t="str">
        <f t="shared" si="275"/>
        <v/>
      </c>
      <c r="K1638" s="21"/>
      <c r="O1638" s="25" t="str">
        <f t="shared" si="276"/>
        <v/>
      </c>
      <c r="P1638" s="25" t="str">
        <f t="shared" si="277"/>
        <v/>
      </c>
      <c r="Q1638" s="25" t="str">
        <f t="shared" si="278"/>
        <v/>
      </c>
      <c r="R1638" s="25" t="str">
        <f>IF(COUNTIF($Q$11:$Q1638, $Q1638)&gt;1, "", $Q1638)</f>
        <v/>
      </c>
      <c r="S1638" s="58" t="str">
        <f t="shared" si="279"/>
        <v/>
      </c>
      <c r="T1638" s="61" t="str">
        <f t="shared" si="280"/>
        <v/>
      </c>
      <c r="U1638" s="58" t="str">
        <f t="shared" si="281"/>
        <v/>
      </c>
      <c r="W1638" s="25" t="str">
        <f>IF(OR($P1638="", NOT($U1638="")), "", IF(COUNTIF($P$11:$P1638, $P1638)&gt;1, "", "X"))</f>
        <v/>
      </c>
      <c r="X1638" s="25" t="str">
        <f t="shared" si="282"/>
        <v/>
      </c>
      <c r="Z1638" s="25" t="str">
        <f t="shared" si="283"/>
        <v/>
      </c>
      <c r="AB1638" s="25" t="str">
        <f>IF($B1638="", "", IF(AND($B1638&gt;='Client Report'!$BA$3, $B1638&lt;='Client Report'!$BA$4), "X", ""))</f>
        <v/>
      </c>
      <c r="AC1638" s="25" t="str">
        <f>IF($O1638="", "", IF('Client Report'!$AG$3="", "X", IF(Expenses!$C1638='Client Report'!$AG$3, "X", "")))</f>
        <v/>
      </c>
      <c r="AD1638" s="66" t="str">
        <f t="shared" si="284"/>
        <v/>
      </c>
      <c r="AE1638" s="25" t="str">
        <f>IF($AD1638="", "", COUNTIF($AD$11:$AD$2510, "&lt;"&amp;$AD1638)+1+COUNTIF($AD$11:$AD1638, $AD1638)-1)</f>
        <v/>
      </c>
      <c r="AF1638" s="25" t="str">
        <f t="shared" si="285"/>
        <v/>
      </c>
    </row>
    <row r="1639" spans="1:32" x14ac:dyDescent="0.25">
      <c r="A1639" s="21"/>
      <c r="B1639" s="80"/>
      <c r="C1639" s="81"/>
      <c r="D1639" s="82"/>
      <c r="E1639" s="83"/>
      <c r="F1639" s="83"/>
      <c r="G1639" s="84"/>
      <c r="H1639" s="85"/>
      <c r="I1639" s="21"/>
      <c r="J1639" s="39" t="str">
        <f t="shared" si="275"/>
        <v/>
      </c>
      <c r="K1639" s="21"/>
      <c r="O1639" s="25" t="str">
        <f t="shared" si="276"/>
        <v/>
      </c>
      <c r="P1639" s="25" t="str">
        <f t="shared" si="277"/>
        <v/>
      </c>
      <c r="Q1639" s="25" t="str">
        <f t="shared" si="278"/>
        <v/>
      </c>
      <c r="R1639" s="25" t="str">
        <f>IF(COUNTIF($Q$11:$Q1639, $Q1639)&gt;1, "", $Q1639)</f>
        <v/>
      </c>
      <c r="S1639" s="58" t="str">
        <f t="shared" si="279"/>
        <v/>
      </c>
      <c r="T1639" s="61" t="str">
        <f t="shared" si="280"/>
        <v/>
      </c>
      <c r="U1639" s="58" t="str">
        <f t="shared" si="281"/>
        <v/>
      </c>
      <c r="W1639" s="25" t="str">
        <f>IF(OR($P1639="", NOT($U1639="")), "", IF(COUNTIF($P$11:$P1639, $P1639)&gt;1, "", "X"))</f>
        <v/>
      </c>
      <c r="X1639" s="25" t="str">
        <f t="shared" si="282"/>
        <v/>
      </c>
      <c r="Z1639" s="25" t="str">
        <f t="shared" si="283"/>
        <v/>
      </c>
      <c r="AB1639" s="25" t="str">
        <f>IF($B1639="", "", IF(AND($B1639&gt;='Client Report'!$BA$3, $B1639&lt;='Client Report'!$BA$4), "X", ""))</f>
        <v/>
      </c>
      <c r="AC1639" s="25" t="str">
        <f>IF($O1639="", "", IF('Client Report'!$AG$3="", "X", IF(Expenses!$C1639='Client Report'!$AG$3, "X", "")))</f>
        <v/>
      </c>
      <c r="AD1639" s="66" t="str">
        <f t="shared" si="284"/>
        <v/>
      </c>
      <c r="AE1639" s="25" t="str">
        <f>IF($AD1639="", "", COUNTIF($AD$11:$AD$2510, "&lt;"&amp;$AD1639)+1+COUNTIF($AD$11:$AD1639, $AD1639)-1)</f>
        <v/>
      </c>
      <c r="AF1639" s="25" t="str">
        <f t="shared" si="285"/>
        <v/>
      </c>
    </row>
    <row r="1640" spans="1:32" x14ac:dyDescent="0.25">
      <c r="A1640" s="21"/>
      <c r="B1640" s="80"/>
      <c r="C1640" s="81"/>
      <c r="D1640" s="82"/>
      <c r="E1640" s="83"/>
      <c r="F1640" s="83"/>
      <c r="G1640" s="84"/>
      <c r="H1640" s="85"/>
      <c r="I1640" s="21"/>
      <c r="J1640" s="39" t="str">
        <f t="shared" si="275"/>
        <v/>
      </c>
      <c r="K1640" s="21"/>
      <c r="O1640" s="25" t="str">
        <f t="shared" si="276"/>
        <v/>
      </c>
      <c r="P1640" s="25" t="str">
        <f t="shared" si="277"/>
        <v/>
      </c>
      <c r="Q1640" s="25" t="str">
        <f t="shared" si="278"/>
        <v/>
      </c>
      <c r="R1640" s="25" t="str">
        <f>IF(COUNTIF($Q$11:$Q1640, $Q1640)&gt;1, "", $Q1640)</f>
        <v/>
      </c>
      <c r="S1640" s="58" t="str">
        <f t="shared" si="279"/>
        <v/>
      </c>
      <c r="T1640" s="61" t="str">
        <f t="shared" si="280"/>
        <v/>
      </c>
      <c r="U1640" s="58" t="str">
        <f t="shared" si="281"/>
        <v/>
      </c>
      <c r="W1640" s="25" t="str">
        <f>IF(OR($P1640="", NOT($U1640="")), "", IF(COUNTIF($P$11:$P1640, $P1640)&gt;1, "", "X"))</f>
        <v/>
      </c>
      <c r="X1640" s="25" t="str">
        <f t="shared" si="282"/>
        <v/>
      </c>
      <c r="Z1640" s="25" t="str">
        <f t="shared" si="283"/>
        <v/>
      </c>
      <c r="AB1640" s="25" t="str">
        <f>IF($B1640="", "", IF(AND($B1640&gt;='Client Report'!$BA$3, $B1640&lt;='Client Report'!$BA$4), "X", ""))</f>
        <v/>
      </c>
      <c r="AC1640" s="25" t="str">
        <f>IF($O1640="", "", IF('Client Report'!$AG$3="", "X", IF(Expenses!$C1640='Client Report'!$AG$3, "X", "")))</f>
        <v/>
      </c>
      <c r="AD1640" s="66" t="str">
        <f t="shared" si="284"/>
        <v/>
      </c>
      <c r="AE1640" s="25" t="str">
        <f>IF($AD1640="", "", COUNTIF($AD$11:$AD$2510, "&lt;"&amp;$AD1640)+1+COUNTIF($AD$11:$AD1640, $AD1640)-1)</f>
        <v/>
      </c>
      <c r="AF1640" s="25" t="str">
        <f t="shared" si="285"/>
        <v/>
      </c>
    </row>
    <row r="1641" spans="1:32" x14ac:dyDescent="0.25">
      <c r="A1641" s="21"/>
      <c r="B1641" s="80"/>
      <c r="C1641" s="81"/>
      <c r="D1641" s="82"/>
      <c r="E1641" s="83"/>
      <c r="F1641" s="83"/>
      <c r="G1641" s="84"/>
      <c r="H1641" s="85"/>
      <c r="I1641" s="21"/>
      <c r="J1641" s="39" t="str">
        <f t="shared" si="275"/>
        <v/>
      </c>
      <c r="K1641" s="21"/>
      <c r="O1641" s="25" t="str">
        <f t="shared" si="276"/>
        <v/>
      </c>
      <c r="P1641" s="25" t="str">
        <f t="shared" si="277"/>
        <v/>
      </c>
      <c r="Q1641" s="25" t="str">
        <f t="shared" si="278"/>
        <v/>
      </c>
      <c r="R1641" s="25" t="str">
        <f>IF(COUNTIF($Q$11:$Q1641, $Q1641)&gt;1, "", $Q1641)</f>
        <v/>
      </c>
      <c r="S1641" s="58" t="str">
        <f t="shared" si="279"/>
        <v/>
      </c>
      <c r="T1641" s="61" t="str">
        <f t="shared" si="280"/>
        <v/>
      </c>
      <c r="U1641" s="58" t="str">
        <f t="shared" si="281"/>
        <v/>
      </c>
      <c r="W1641" s="25" t="str">
        <f>IF(OR($P1641="", NOT($U1641="")), "", IF(COUNTIF($P$11:$P1641, $P1641)&gt;1, "", "X"))</f>
        <v/>
      </c>
      <c r="X1641" s="25" t="str">
        <f t="shared" si="282"/>
        <v/>
      </c>
      <c r="Z1641" s="25" t="str">
        <f t="shared" si="283"/>
        <v/>
      </c>
      <c r="AB1641" s="25" t="str">
        <f>IF($B1641="", "", IF(AND($B1641&gt;='Client Report'!$BA$3, $B1641&lt;='Client Report'!$BA$4), "X", ""))</f>
        <v/>
      </c>
      <c r="AC1641" s="25" t="str">
        <f>IF($O1641="", "", IF('Client Report'!$AG$3="", "X", IF(Expenses!$C1641='Client Report'!$AG$3, "X", "")))</f>
        <v/>
      </c>
      <c r="AD1641" s="66" t="str">
        <f t="shared" si="284"/>
        <v/>
      </c>
      <c r="AE1641" s="25" t="str">
        <f>IF($AD1641="", "", COUNTIF($AD$11:$AD$2510, "&lt;"&amp;$AD1641)+1+COUNTIF($AD$11:$AD1641, $AD1641)-1)</f>
        <v/>
      </c>
      <c r="AF1641" s="25" t="str">
        <f t="shared" si="285"/>
        <v/>
      </c>
    </row>
    <row r="1642" spans="1:32" x14ac:dyDescent="0.25">
      <c r="A1642" s="21"/>
      <c r="B1642" s="80"/>
      <c r="C1642" s="81"/>
      <c r="D1642" s="82"/>
      <c r="E1642" s="83"/>
      <c r="F1642" s="83"/>
      <c r="G1642" s="84"/>
      <c r="H1642" s="85"/>
      <c r="I1642" s="21"/>
      <c r="J1642" s="39" t="str">
        <f t="shared" si="275"/>
        <v/>
      </c>
      <c r="K1642" s="21"/>
      <c r="O1642" s="25" t="str">
        <f t="shared" si="276"/>
        <v/>
      </c>
      <c r="P1642" s="25" t="str">
        <f t="shared" si="277"/>
        <v/>
      </c>
      <c r="Q1642" s="25" t="str">
        <f t="shared" si="278"/>
        <v/>
      </c>
      <c r="R1642" s="25" t="str">
        <f>IF(COUNTIF($Q$11:$Q1642, $Q1642)&gt;1, "", $Q1642)</f>
        <v/>
      </c>
      <c r="S1642" s="58" t="str">
        <f t="shared" si="279"/>
        <v/>
      </c>
      <c r="T1642" s="61" t="str">
        <f t="shared" si="280"/>
        <v/>
      </c>
      <c r="U1642" s="58" t="str">
        <f t="shared" si="281"/>
        <v/>
      </c>
      <c r="W1642" s="25" t="str">
        <f>IF(OR($P1642="", NOT($U1642="")), "", IF(COUNTIF($P$11:$P1642, $P1642)&gt;1, "", "X"))</f>
        <v/>
      </c>
      <c r="X1642" s="25" t="str">
        <f t="shared" si="282"/>
        <v/>
      </c>
      <c r="Z1642" s="25" t="str">
        <f t="shared" si="283"/>
        <v/>
      </c>
      <c r="AB1642" s="25" t="str">
        <f>IF($B1642="", "", IF(AND($B1642&gt;='Client Report'!$BA$3, $B1642&lt;='Client Report'!$BA$4), "X", ""))</f>
        <v/>
      </c>
      <c r="AC1642" s="25" t="str">
        <f>IF($O1642="", "", IF('Client Report'!$AG$3="", "X", IF(Expenses!$C1642='Client Report'!$AG$3, "X", "")))</f>
        <v/>
      </c>
      <c r="AD1642" s="66" t="str">
        <f t="shared" si="284"/>
        <v/>
      </c>
      <c r="AE1642" s="25" t="str">
        <f>IF($AD1642="", "", COUNTIF($AD$11:$AD$2510, "&lt;"&amp;$AD1642)+1+COUNTIF($AD$11:$AD1642, $AD1642)-1)</f>
        <v/>
      </c>
      <c r="AF1642" s="25" t="str">
        <f t="shared" si="285"/>
        <v/>
      </c>
    </row>
    <row r="1643" spans="1:32" x14ac:dyDescent="0.25">
      <c r="A1643" s="21"/>
      <c r="B1643" s="80"/>
      <c r="C1643" s="81"/>
      <c r="D1643" s="82"/>
      <c r="E1643" s="83"/>
      <c r="F1643" s="83"/>
      <c r="G1643" s="84"/>
      <c r="H1643" s="85"/>
      <c r="I1643" s="21"/>
      <c r="J1643" s="39" t="str">
        <f t="shared" si="275"/>
        <v/>
      </c>
      <c r="K1643" s="21"/>
      <c r="O1643" s="25" t="str">
        <f t="shared" si="276"/>
        <v/>
      </c>
      <c r="P1643" s="25" t="str">
        <f t="shared" si="277"/>
        <v/>
      </c>
      <c r="Q1643" s="25" t="str">
        <f t="shared" si="278"/>
        <v/>
      </c>
      <c r="R1643" s="25" t="str">
        <f>IF(COUNTIF($Q$11:$Q1643, $Q1643)&gt;1, "", $Q1643)</f>
        <v/>
      </c>
      <c r="S1643" s="58" t="str">
        <f t="shared" si="279"/>
        <v/>
      </c>
      <c r="T1643" s="61" t="str">
        <f t="shared" si="280"/>
        <v/>
      </c>
      <c r="U1643" s="58" t="str">
        <f t="shared" si="281"/>
        <v/>
      </c>
      <c r="W1643" s="25" t="str">
        <f>IF(OR($P1643="", NOT($U1643="")), "", IF(COUNTIF($P$11:$P1643, $P1643)&gt;1, "", "X"))</f>
        <v/>
      </c>
      <c r="X1643" s="25" t="str">
        <f t="shared" si="282"/>
        <v/>
      </c>
      <c r="Z1643" s="25" t="str">
        <f t="shared" si="283"/>
        <v/>
      </c>
      <c r="AB1643" s="25" t="str">
        <f>IF($B1643="", "", IF(AND($B1643&gt;='Client Report'!$BA$3, $B1643&lt;='Client Report'!$BA$4), "X", ""))</f>
        <v/>
      </c>
      <c r="AC1643" s="25" t="str">
        <f>IF($O1643="", "", IF('Client Report'!$AG$3="", "X", IF(Expenses!$C1643='Client Report'!$AG$3, "X", "")))</f>
        <v/>
      </c>
      <c r="AD1643" s="66" t="str">
        <f t="shared" si="284"/>
        <v/>
      </c>
      <c r="AE1643" s="25" t="str">
        <f>IF($AD1643="", "", COUNTIF($AD$11:$AD$2510, "&lt;"&amp;$AD1643)+1+COUNTIF($AD$11:$AD1643, $AD1643)-1)</f>
        <v/>
      </c>
      <c r="AF1643" s="25" t="str">
        <f t="shared" si="285"/>
        <v/>
      </c>
    </row>
    <row r="1644" spans="1:32" x14ac:dyDescent="0.25">
      <c r="A1644" s="21"/>
      <c r="B1644" s="80"/>
      <c r="C1644" s="81"/>
      <c r="D1644" s="82"/>
      <c r="E1644" s="83"/>
      <c r="F1644" s="83"/>
      <c r="G1644" s="84"/>
      <c r="H1644" s="85"/>
      <c r="I1644" s="21"/>
      <c r="J1644" s="39" t="str">
        <f t="shared" si="275"/>
        <v/>
      </c>
      <c r="K1644" s="21"/>
      <c r="O1644" s="25" t="str">
        <f t="shared" si="276"/>
        <v/>
      </c>
      <c r="P1644" s="25" t="str">
        <f t="shared" si="277"/>
        <v/>
      </c>
      <c r="Q1644" s="25" t="str">
        <f t="shared" si="278"/>
        <v/>
      </c>
      <c r="R1644" s="25" t="str">
        <f>IF(COUNTIF($Q$11:$Q1644, $Q1644)&gt;1, "", $Q1644)</f>
        <v/>
      </c>
      <c r="S1644" s="58" t="str">
        <f t="shared" si="279"/>
        <v/>
      </c>
      <c r="T1644" s="61" t="str">
        <f t="shared" si="280"/>
        <v/>
      </c>
      <c r="U1644" s="58" t="str">
        <f t="shared" si="281"/>
        <v/>
      </c>
      <c r="W1644" s="25" t="str">
        <f>IF(OR($P1644="", NOT($U1644="")), "", IF(COUNTIF($P$11:$P1644, $P1644)&gt;1, "", "X"))</f>
        <v/>
      </c>
      <c r="X1644" s="25" t="str">
        <f t="shared" si="282"/>
        <v/>
      </c>
      <c r="Z1644" s="25" t="str">
        <f t="shared" si="283"/>
        <v/>
      </c>
      <c r="AB1644" s="25" t="str">
        <f>IF($B1644="", "", IF(AND($B1644&gt;='Client Report'!$BA$3, $B1644&lt;='Client Report'!$BA$4), "X", ""))</f>
        <v/>
      </c>
      <c r="AC1644" s="25" t="str">
        <f>IF($O1644="", "", IF('Client Report'!$AG$3="", "X", IF(Expenses!$C1644='Client Report'!$AG$3, "X", "")))</f>
        <v/>
      </c>
      <c r="AD1644" s="66" t="str">
        <f t="shared" si="284"/>
        <v/>
      </c>
      <c r="AE1644" s="25" t="str">
        <f>IF($AD1644="", "", COUNTIF($AD$11:$AD$2510, "&lt;"&amp;$AD1644)+1+COUNTIF($AD$11:$AD1644, $AD1644)-1)</f>
        <v/>
      </c>
      <c r="AF1644" s="25" t="str">
        <f t="shared" si="285"/>
        <v/>
      </c>
    </row>
    <row r="1645" spans="1:32" x14ac:dyDescent="0.25">
      <c r="A1645" s="21"/>
      <c r="B1645" s="80"/>
      <c r="C1645" s="81"/>
      <c r="D1645" s="82"/>
      <c r="E1645" s="83"/>
      <c r="F1645" s="83"/>
      <c r="G1645" s="84"/>
      <c r="H1645" s="85"/>
      <c r="I1645" s="21"/>
      <c r="J1645" s="39" t="str">
        <f t="shared" si="275"/>
        <v/>
      </c>
      <c r="K1645" s="21"/>
      <c r="O1645" s="25" t="str">
        <f t="shared" si="276"/>
        <v/>
      </c>
      <c r="P1645" s="25" t="str">
        <f t="shared" si="277"/>
        <v/>
      </c>
      <c r="Q1645" s="25" t="str">
        <f t="shared" si="278"/>
        <v/>
      </c>
      <c r="R1645" s="25" t="str">
        <f>IF(COUNTIF($Q$11:$Q1645, $Q1645)&gt;1, "", $Q1645)</f>
        <v/>
      </c>
      <c r="S1645" s="58" t="str">
        <f t="shared" si="279"/>
        <v/>
      </c>
      <c r="T1645" s="61" t="str">
        <f t="shared" si="280"/>
        <v/>
      </c>
      <c r="U1645" s="58" t="str">
        <f t="shared" si="281"/>
        <v/>
      </c>
      <c r="W1645" s="25" t="str">
        <f>IF(OR($P1645="", NOT($U1645="")), "", IF(COUNTIF($P$11:$P1645, $P1645)&gt;1, "", "X"))</f>
        <v/>
      </c>
      <c r="X1645" s="25" t="str">
        <f t="shared" si="282"/>
        <v/>
      </c>
      <c r="Z1645" s="25" t="str">
        <f t="shared" si="283"/>
        <v/>
      </c>
      <c r="AB1645" s="25" t="str">
        <f>IF($B1645="", "", IF(AND($B1645&gt;='Client Report'!$BA$3, $B1645&lt;='Client Report'!$BA$4), "X", ""))</f>
        <v/>
      </c>
      <c r="AC1645" s="25" t="str">
        <f>IF($O1645="", "", IF('Client Report'!$AG$3="", "X", IF(Expenses!$C1645='Client Report'!$AG$3, "X", "")))</f>
        <v/>
      </c>
      <c r="AD1645" s="66" t="str">
        <f t="shared" si="284"/>
        <v/>
      </c>
      <c r="AE1645" s="25" t="str">
        <f>IF($AD1645="", "", COUNTIF($AD$11:$AD$2510, "&lt;"&amp;$AD1645)+1+COUNTIF($AD$11:$AD1645, $AD1645)-1)</f>
        <v/>
      </c>
      <c r="AF1645" s="25" t="str">
        <f t="shared" si="285"/>
        <v/>
      </c>
    </row>
    <row r="1646" spans="1:32" x14ac:dyDescent="0.25">
      <c r="A1646" s="21"/>
      <c r="B1646" s="80"/>
      <c r="C1646" s="81"/>
      <c r="D1646" s="82"/>
      <c r="E1646" s="83"/>
      <c r="F1646" s="83"/>
      <c r="G1646" s="84"/>
      <c r="H1646" s="85"/>
      <c r="I1646" s="21"/>
      <c r="J1646" s="39" t="str">
        <f t="shared" si="275"/>
        <v/>
      </c>
      <c r="K1646" s="21"/>
      <c r="O1646" s="25" t="str">
        <f t="shared" si="276"/>
        <v/>
      </c>
      <c r="P1646" s="25" t="str">
        <f t="shared" si="277"/>
        <v/>
      </c>
      <c r="Q1646" s="25" t="str">
        <f t="shared" si="278"/>
        <v/>
      </c>
      <c r="R1646" s="25" t="str">
        <f>IF(COUNTIF($Q$11:$Q1646, $Q1646)&gt;1, "", $Q1646)</f>
        <v/>
      </c>
      <c r="S1646" s="58" t="str">
        <f t="shared" si="279"/>
        <v/>
      </c>
      <c r="T1646" s="61" t="str">
        <f t="shared" si="280"/>
        <v/>
      </c>
      <c r="U1646" s="58" t="str">
        <f t="shared" si="281"/>
        <v/>
      </c>
      <c r="W1646" s="25" t="str">
        <f>IF(OR($P1646="", NOT($U1646="")), "", IF(COUNTIF($P$11:$P1646, $P1646)&gt;1, "", "X"))</f>
        <v/>
      </c>
      <c r="X1646" s="25" t="str">
        <f t="shared" si="282"/>
        <v/>
      </c>
      <c r="Z1646" s="25" t="str">
        <f t="shared" si="283"/>
        <v/>
      </c>
      <c r="AB1646" s="25" t="str">
        <f>IF($B1646="", "", IF(AND($B1646&gt;='Client Report'!$BA$3, $B1646&lt;='Client Report'!$BA$4), "X", ""))</f>
        <v/>
      </c>
      <c r="AC1646" s="25" t="str">
        <f>IF($O1646="", "", IF('Client Report'!$AG$3="", "X", IF(Expenses!$C1646='Client Report'!$AG$3, "X", "")))</f>
        <v/>
      </c>
      <c r="AD1646" s="66" t="str">
        <f t="shared" si="284"/>
        <v/>
      </c>
      <c r="AE1646" s="25" t="str">
        <f>IF($AD1646="", "", COUNTIF($AD$11:$AD$2510, "&lt;"&amp;$AD1646)+1+COUNTIF($AD$11:$AD1646, $AD1646)-1)</f>
        <v/>
      </c>
      <c r="AF1646" s="25" t="str">
        <f t="shared" si="285"/>
        <v/>
      </c>
    </row>
    <row r="1647" spans="1:32" x14ac:dyDescent="0.25">
      <c r="A1647" s="21"/>
      <c r="B1647" s="80"/>
      <c r="C1647" s="81"/>
      <c r="D1647" s="82"/>
      <c r="E1647" s="83"/>
      <c r="F1647" s="83"/>
      <c r="G1647" s="84"/>
      <c r="H1647" s="85"/>
      <c r="I1647" s="21"/>
      <c r="J1647" s="39" t="str">
        <f t="shared" si="275"/>
        <v/>
      </c>
      <c r="K1647" s="21"/>
      <c r="O1647" s="25" t="str">
        <f t="shared" si="276"/>
        <v/>
      </c>
      <c r="P1647" s="25" t="str">
        <f t="shared" si="277"/>
        <v/>
      </c>
      <c r="Q1647" s="25" t="str">
        <f t="shared" si="278"/>
        <v/>
      </c>
      <c r="R1647" s="25" t="str">
        <f>IF(COUNTIF($Q$11:$Q1647, $Q1647)&gt;1, "", $Q1647)</f>
        <v/>
      </c>
      <c r="S1647" s="58" t="str">
        <f t="shared" si="279"/>
        <v/>
      </c>
      <c r="T1647" s="61" t="str">
        <f t="shared" si="280"/>
        <v/>
      </c>
      <c r="U1647" s="58" t="str">
        <f t="shared" si="281"/>
        <v/>
      </c>
      <c r="W1647" s="25" t="str">
        <f>IF(OR($P1647="", NOT($U1647="")), "", IF(COUNTIF($P$11:$P1647, $P1647)&gt;1, "", "X"))</f>
        <v/>
      </c>
      <c r="X1647" s="25" t="str">
        <f t="shared" si="282"/>
        <v/>
      </c>
      <c r="Z1647" s="25" t="str">
        <f t="shared" si="283"/>
        <v/>
      </c>
      <c r="AB1647" s="25" t="str">
        <f>IF($B1647="", "", IF(AND($B1647&gt;='Client Report'!$BA$3, $B1647&lt;='Client Report'!$BA$4), "X", ""))</f>
        <v/>
      </c>
      <c r="AC1647" s="25" t="str">
        <f>IF($O1647="", "", IF('Client Report'!$AG$3="", "X", IF(Expenses!$C1647='Client Report'!$AG$3, "X", "")))</f>
        <v/>
      </c>
      <c r="AD1647" s="66" t="str">
        <f t="shared" si="284"/>
        <v/>
      </c>
      <c r="AE1647" s="25" t="str">
        <f>IF($AD1647="", "", COUNTIF($AD$11:$AD$2510, "&lt;"&amp;$AD1647)+1+COUNTIF($AD$11:$AD1647, $AD1647)-1)</f>
        <v/>
      </c>
      <c r="AF1647" s="25" t="str">
        <f t="shared" si="285"/>
        <v/>
      </c>
    </row>
    <row r="1648" spans="1:32" x14ac:dyDescent="0.25">
      <c r="A1648" s="21"/>
      <c r="B1648" s="80"/>
      <c r="C1648" s="81"/>
      <c r="D1648" s="82"/>
      <c r="E1648" s="83"/>
      <c r="F1648" s="83"/>
      <c r="G1648" s="84"/>
      <c r="H1648" s="85"/>
      <c r="I1648" s="21"/>
      <c r="J1648" s="39" t="str">
        <f t="shared" si="275"/>
        <v/>
      </c>
      <c r="K1648" s="21"/>
      <c r="O1648" s="25" t="str">
        <f t="shared" si="276"/>
        <v/>
      </c>
      <c r="P1648" s="25" t="str">
        <f t="shared" si="277"/>
        <v/>
      </c>
      <c r="Q1648" s="25" t="str">
        <f t="shared" si="278"/>
        <v/>
      </c>
      <c r="R1648" s="25" t="str">
        <f>IF(COUNTIF($Q$11:$Q1648, $Q1648)&gt;1, "", $Q1648)</f>
        <v/>
      </c>
      <c r="S1648" s="58" t="str">
        <f t="shared" si="279"/>
        <v/>
      </c>
      <c r="T1648" s="61" t="str">
        <f t="shared" si="280"/>
        <v/>
      </c>
      <c r="U1648" s="58" t="str">
        <f t="shared" si="281"/>
        <v/>
      </c>
      <c r="W1648" s="25" t="str">
        <f>IF(OR($P1648="", NOT($U1648="")), "", IF(COUNTIF($P$11:$P1648, $P1648)&gt;1, "", "X"))</f>
        <v/>
      </c>
      <c r="X1648" s="25" t="str">
        <f t="shared" si="282"/>
        <v/>
      </c>
      <c r="Z1648" s="25" t="str">
        <f t="shared" si="283"/>
        <v/>
      </c>
      <c r="AB1648" s="25" t="str">
        <f>IF($B1648="", "", IF(AND($B1648&gt;='Client Report'!$BA$3, $B1648&lt;='Client Report'!$BA$4), "X", ""))</f>
        <v/>
      </c>
      <c r="AC1648" s="25" t="str">
        <f>IF($O1648="", "", IF('Client Report'!$AG$3="", "X", IF(Expenses!$C1648='Client Report'!$AG$3, "X", "")))</f>
        <v/>
      </c>
      <c r="AD1648" s="66" t="str">
        <f t="shared" si="284"/>
        <v/>
      </c>
      <c r="AE1648" s="25" t="str">
        <f>IF($AD1648="", "", COUNTIF($AD$11:$AD$2510, "&lt;"&amp;$AD1648)+1+COUNTIF($AD$11:$AD1648, $AD1648)-1)</f>
        <v/>
      </c>
      <c r="AF1648" s="25" t="str">
        <f t="shared" si="285"/>
        <v/>
      </c>
    </row>
    <row r="1649" spans="1:32" x14ac:dyDescent="0.25">
      <c r="A1649" s="21"/>
      <c r="B1649" s="80"/>
      <c r="C1649" s="81"/>
      <c r="D1649" s="82"/>
      <c r="E1649" s="83"/>
      <c r="F1649" s="83"/>
      <c r="G1649" s="84"/>
      <c r="H1649" s="85"/>
      <c r="I1649" s="21"/>
      <c r="J1649" s="39" t="str">
        <f t="shared" si="275"/>
        <v/>
      </c>
      <c r="K1649" s="21"/>
      <c r="O1649" s="25" t="str">
        <f t="shared" si="276"/>
        <v/>
      </c>
      <c r="P1649" s="25" t="str">
        <f t="shared" si="277"/>
        <v/>
      </c>
      <c r="Q1649" s="25" t="str">
        <f t="shared" si="278"/>
        <v/>
      </c>
      <c r="R1649" s="25" t="str">
        <f>IF(COUNTIF($Q$11:$Q1649, $Q1649)&gt;1, "", $Q1649)</f>
        <v/>
      </c>
      <c r="S1649" s="58" t="str">
        <f t="shared" si="279"/>
        <v/>
      </c>
      <c r="T1649" s="61" t="str">
        <f t="shared" si="280"/>
        <v/>
      </c>
      <c r="U1649" s="58" t="str">
        <f t="shared" si="281"/>
        <v/>
      </c>
      <c r="W1649" s="25" t="str">
        <f>IF(OR($P1649="", NOT($U1649="")), "", IF(COUNTIF($P$11:$P1649, $P1649)&gt;1, "", "X"))</f>
        <v/>
      </c>
      <c r="X1649" s="25" t="str">
        <f t="shared" si="282"/>
        <v/>
      </c>
      <c r="Z1649" s="25" t="str">
        <f t="shared" si="283"/>
        <v/>
      </c>
      <c r="AB1649" s="25" t="str">
        <f>IF($B1649="", "", IF(AND($B1649&gt;='Client Report'!$BA$3, $B1649&lt;='Client Report'!$BA$4), "X", ""))</f>
        <v/>
      </c>
      <c r="AC1649" s="25" t="str">
        <f>IF($O1649="", "", IF('Client Report'!$AG$3="", "X", IF(Expenses!$C1649='Client Report'!$AG$3, "X", "")))</f>
        <v/>
      </c>
      <c r="AD1649" s="66" t="str">
        <f t="shared" si="284"/>
        <v/>
      </c>
      <c r="AE1649" s="25" t="str">
        <f>IF($AD1649="", "", COUNTIF($AD$11:$AD$2510, "&lt;"&amp;$AD1649)+1+COUNTIF($AD$11:$AD1649, $AD1649)-1)</f>
        <v/>
      </c>
      <c r="AF1649" s="25" t="str">
        <f t="shared" si="285"/>
        <v/>
      </c>
    </row>
    <row r="1650" spans="1:32" x14ac:dyDescent="0.25">
      <c r="A1650" s="21"/>
      <c r="B1650" s="80"/>
      <c r="C1650" s="81"/>
      <c r="D1650" s="82"/>
      <c r="E1650" s="83"/>
      <c r="F1650" s="83"/>
      <c r="G1650" s="84"/>
      <c r="H1650" s="85"/>
      <c r="I1650" s="21"/>
      <c r="J1650" s="39" t="str">
        <f t="shared" si="275"/>
        <v/>
      </c>
      <c r="K1650" s="21"/>
      <c r="O1650" s="25" t="str">
        <f t="shared" si="276"/>
        <v/>
      </c>
      <c r="P1650" s="25" t="str">
        <f t="shared" si="277"/>
        <v/>
      </c>
      <c r="Q1650" s="25" t="str">
        <f t="shared" si="278"/>
        <v/>
      </c>
      <c r="R1650" s="25" t="str">
        <f>IF(COUNTIF($Q$11:$Q1650, $Q1650)&gt;1, "", $Q1650)</f>
        <v/>
      </c>
      <c r="S1650" s="58" t="str">
        <f t="shared" si="279"/>
        <v/>
      </c>
      <c r="T1650" s="61" t="str">
        <f t="shared" si="280"/>
        <v/>
      </c>
      <c r="U1650" s="58" t="str">
        <f t="shared" si="281"/>
        <v/>
      </c>
      <c r="W1650" s="25" t="str">
        <f>IF(OR($P1650="", NOT($U1650="")), "", IF(COUNTIF($P$11:$P1650, $P1650)&gt;1, "", "X"))</f>
        <v/>
      </c>
      <c r="X1650" s="25" t="str">
        <f t="shared" si="282"/>
        <v/>
      </c>
      <c r="Z1650" s="25" t="str">
        <f t="shared" si="283"/>
        <v/>
      </c>
      <c r="AB1650" s="25" t="str">
        <f>IF($B1650="", "", IF(AND($B1650&gt;='Client Report'!$BA$3, $B1650&lt;='Client Report'!$BA$4), "X", ""))</f>
        <v/>
      </c>
      <c r="AC1650" s="25" t="str">
        <f>IF($O1650="", "", IF('Client Report'!$AG$3="", "X", IF(Expenses!$C1650='Client Report'!$AG$3, "X", "")))</f>
        <v/>
      </c>
      <c r="AD1650" s="66" t="str">
        <f t="shared" si="284"/>
        <v/>
      </c>
      <c r="AE1650" s="25" t="str">
        <f>IF($AD1650="", "", COUNTIF($AD$11:$AD$2510, "&lt;"&amp;$AD1650)+1+COUNTIF($AD$11:$AD1650, $AD1650)-1)</f>
        <v/>
      </c>
      <c r="AF1650" s="25" t="str">
        <f t="shared" si="285"/>
        <v/>
      </c>
    </row>
    <row r="1651" spans="1:32" x14ac:dyDescent="0.25">
      <c r="A1651" s="21"/>
      <c r="B1651" s="80"/>
      <c r="C1651" s="81"/>
      <c r="D1651" s="82"/>
      <c r="E1651" s="83"/>
      <c r="F1651" s="83"/>
      <c r="G1651" s="84"/>
      <c r="H1651" s="85"/>
      <c r="I1651" s="21"/>
      <c r="J1651" s="39" t="str">
        <f t="shared" si="275"/>
        <v/>
      </c>
      <c r="K1651" s="21"/>
      <c r="O1651" s="25" t="str">
        <f t="shared" si="276"/>
        <v/>
      </c>
      <c r="P1651" s="25" t="str">
        <f t="shared" si="277"/>
        <v/>
      </c>
      <c r="Q1651" s="25" t="str">
        <f t="shared" si="278"/>
        <v/>
      </c>
      <c r="R1651" s="25" t="str">
        <f>IF(COUNTIF($Q$11:$Q1651, $Q1651)&gt;1, "", $Q1651)</f>
        <v/>
      </c>
      <c r="S1651" s="58" t="str">
        <f t="shared" si="279"/>
        <v/>
      </c>
      <c r="T1651" s="61" t="str">
        <f t="shared" si="280"/>
        <v/>
      </c>
      <c r="U1651" s="58" t="str">
        <f t="shared" si="281"/>
        <v/>
      </c>
      <c r="W1651" s="25" t="str">
        <f>IF(OR($P1651="", NOT($U1651="")), "", IF(COUNTIF($P$11:$P1651, $P1651)&gt;1, "", "X"))</f>
        <v/>
      </c>
      <c r="X1651" s="25" t="str">
        <f t="shared" si="282"/>
        <v/>
      </c>
      <c r="Z1651" s="25" t="str">
        <f t="shared" si="283"/>
        <v/>
      </c>
      <c r="AB1651" s="25" t="str">
        <f>IF($B1651="", "", IF(AND($B1651&gt;='Client Report'!$BA$3, $B1651&lt;='Client Report'!$BA$4), "X", ""))</f>
        <v/>
      </c>
      <c r="AC1651" s="25" t="str">
        <f>IF($O1651="", "", IF('Client Report'!$AG$3="", "X", IF(Expenses!$C1651='Client Report'!$AG$3, "X", "")))</f>
        <v/>
      </c>
      <c r="AD1651" s="66" t="str">
        <f t="shared" si="284"/>
        <v/>
      </c>
      <c r="AE1651" s="25" t="str">
        <f>IF($AD1651="", "", COUNTIF($AD$11:$AD$2510, "&lt;"&amp;$AD1651)+1+COUNTIF($AD$11:$AD1651, $AD1651)-1)</f>
        <v/>
      </c>
      <c r="AF1651" s="25" t="str">
        <f t="shared" si="285"/>
        <v/>
      </c>
    </row>
    <row r="1652" spans="1:32" x14ac:dyDescent="0.25">
      <c r="A1652" s="21"/>
      <c r="B1652" s="80"/>
      <c r="C1652" s="81"/>
      <c r="D1652" s="82"/>
      <c r="E1652" s="83"/>
      <c r="F1652" s="83"/>
      <c r="G1652" s="84"/>
      <c r="H1652" s="85"/>
      <c r="I1652" s="21"/>
      <c r="J1652" s="39" t="str">
        <f t="shared" si="275"/>
        <v/>
      </c>
      <c r="K1652" s="21"/>
      <c r="O1652" s="25" t="str">
        <f t="shared" si="276"/>
        <v/>
      </c>
      <c r="P1652" s="25" t="str">
        <f t="shared" si="277"/>
        <v/>
      </c>
      <c r="Q1652" s="25" t="str">
        <f t="shared" si="278"/>
        <v/>
      </c>
      <c r="R1652" s="25" t="str">
        <f>IF(COUNTIF($Q$11:$Q1652, $Q1652)&gt;1, "", $Q1652)</f>
        <v/>
      </c>
      <c r="S1652" s="58" t="str">
        <f t="shared" si="279"/>
        <v/>
      </c>
      <c r="T1652" s="61" t="str">
        <f t="shared" si="280"/>
        <v/>
      </c>
      <c r="U1652" s="58" t="str">
        <f t="shared" si="281"/>
        <v/>
      </c>
      <c r="W1652" s="25" t="str">
        <f>IF(OR($P1652="", NOT($U1652="")), "", IF(COUNTIF($P$11:$P1652, $P1652)&gt;1, "", "X"))</f>
        <v/>
      </c>
      <c r="X1652" s="25" t="str">
        <f t="shared" si="282"/>
        <v/>
      </c>
      <c r="Z1652" s="25" t="str">
        <f t="shared" si="283"/>
        <v/>
      </c>
      <c r="AB1652" s="25" t="str">
        <f>IF($B1652="", "", IF(AND($B1652&gt;='Client Report'!$BA$3, $B1652&lt;='Client Report'!$BA$4), "X", ""))</f>
        <v/>
      </c>
      <c r="AC1652" s="25" t="str">
        <f>IF($O1652="", "", IF('Client Report'!$AG$3="", "X", IF(Expenses!$C1652='Client Report'!$AG$3, "X", "")))</f>
        <v/>
      </c>
      <c r="AD1652" s="66" t="str">
        <f t="shared" si="284"/>
        <v/>
      </c>
      <c r="AE1652" s="25" t="str">
        <f>IF($AD1652="", "", COUNTIF($AD$11:$AD$2510, "&lt;"&amp;$AD1652)+1+COUNTIF($AD$11:$AD1652, $AD1652)-1)</f>
        <v/>
      </c>
      <c r="AF1652" s="25" t="str">
        <f t="shared" si="285"/>
        <v/>
      </c>
    </row>
    <row r="1653" spans="1:32" x14ac:dyDescent="0.25">
      <c r="A1653" s="21"/>
      <c r="B1653" s="80"/>
      <c r="C1653" s="81"/>
      <c r="D1653" s="82"/>
      <c r="E1653" s="83"/>
      <c r="F1653" s="83"/>
      <c r="G1653" s="84"/>
      <c r="H1653" s="85"/>
      <c r="I1653" s="21"/>
      <c r="J1653" s="39" t="str">
        <f t="shared" si="275"/>
        <v/>
      </c>
      <c r="K1653" s="21"/>
      <c r="O1653" s="25" t="str">
        <f t="shared" si="276"/>
        <v/>
      </c>
      <c r="P1653" s="25" t="str">
        <f t="shared" si="277"/>
        <v/>
      </c>
      <c r="Q1653" s="25" t="str">
        <f t="shared" si="278"/>
        <v/>
      </c>
      <c r="R1653" s="25" t="str">
        <f>IF(COUNTIF($Q$11:$Q1653, $Q1653)&gt;1, "", $Q1653)</f>
        <v/>
      </c>
      <c r="S1653" s="58" t="str">
        <f t="shared" si="279"/>
        <v/>
      </c>
      <c r="T1653" s="61" t="str">
        <f t="shared" si="280"/>
        <v/>
      </c>
      <c r="U1653" s="58" t="str">
        <f t="shared" si="281"/>
        <v/>
      </c>
      <c r="W1653" s="25" t="str">
        <f>IF(OR($P1653="", NOT($U1653="")), "", IF(COUNTIF($P$11:$P1653, $P1653)&gt;1, "", "X"))</f>
        <v/>
      </c>
      <c r="X1653" s="25" t="str">
        <f t="shared" si="282"/>
        <v/>
      </c>
      <c r="Z1653" s="25" t="str">
        <f t="shared" si="283"/>
        <v/>
      </c>
      <c r="AB1653" s="25" t="str">
        <f>IF($B1653="", "", IF(AND($B1653&gt;='Client Report'!$BA$3, $B1653&lt;='Client Report'!$BA$4), "X", ""))</f>
        <v/>
      </c>
      <c r="AC1653" s="25" t="str">
        <f>IF($O1653="", "", IF('Client Report'!$AG$3="", "X", IF(Expenses!$C1653='Client Report'!$AG$3, "X", "")))</f>
        <v/>
      </c>
      <c r="AD1653" s="66" t="str">
        <f t="shared" si="284"/>
        <v/>
      </c>
      <c r="AE1653" s="25" t="str">
        <f>IF($AD1653="", "", COUNTIF($AD$11:$AD$2510, "&lt;"&amp;$AD1653)+1+COUNTIF($AD$11:$AD1653, $AD1653)-1)</f>
        <v/>
      </c>
      <c r="AF1653" s="25" t="str">
        <f t="shared" si="285"/>
        <v/>
      </c>
    </row>
    <row r="1654" spans="1:32" x14ac:dyDescent="0.25">
      <c r="A1654" s="21"/>
      <c r="B1654" s="80"/>
      <c r="C1654" s="81"/>
      <c r="D1654" s="82"/>
      <c r="E1654" s="83"/>
      <c r="F1654" s="83"/>
      <c r="G1654" s="84"/>
      <c r="H1654" s="85"/>
      <c r="I1654" s="21"/>
      <c r="J1654" s="39" t="str">
        <f t="shared" si="275"/>
        <v/>
      </c>
      <c r="K1654" s="21"/>
      <c r="O1654" s="25" t="str">
        <f t="shared" si="276"/>
        <v/>
      </c>
      <c r="P1654" s="25" t="str">
        <f t="shared" si="277"/>
        <v/>
      </c>
      <c r="Q1654" s="25" t="str">
        <f t="shared" si="278"/>
        <v/>
      </c>
      <c r="R1654" s="25" t="str">
        <f>IF(COUNTIF($Q$11:$Q1654, $Q1654)&gt;1, "", $Q1654)</f>
        <v/>
      </c>
      <c r="S1654" s="58" t="str">
        <f t="shared" si="279"/>
        <v/>
      </c>
      <c r="T1654" s="61" t="str">
        <f t="shared" si="280"/>
        <v/>
      </c>
      <c r="U1654" s="58" t="str">
        <f t="shared" si="281"/>
        <v/>
      </c>
      <c r="W1654" s="25" t="str">
        <f>IF(OR($P1654="", NOT($U1654="")), "", IF(COUNTIF($P$11:$P1654, $P1654)&gt;1, "", "X"))</f>
        <v/>
      </c>
      <c r="X1654" s="25" t="str">
        <f t="shared" si="282"/>
        <v/>
      </c>
      <c r="Z1654" s="25" t="str">
        <f t="shared" si="283"/>
        <v/>
      </c>
      <c r="AB1654" s="25" t="str">
        <f>IF($B1654="", "", IF(AND($B1654&gt;='Client Report'!$BA$3, $B1654&lt;='Client Report'!$BA$4), "X", ""))</f>
        <v/>
      </c>
      <c r="AC1654" s="25" t="str">
        <f>IF($O1654="", "", IF('Client Report'!$AG$3="", "X", IF(Expenses!$C1654='Client Report'!$AG$3, "X", "")))</f>
        <v/>
      </c>
      <c r="AD1654" s="66" t="str">
        <f t="shared" si="284"/>
        <v/>
      </c>
      <c r="AE1654" s="25" t="str">
        <f>IF($AD1654="", "", COUNTIF($AD$11:$AD$2510, "&lt;"&amp;$AD1654)+1+COUNTIF($AD$11:$AD1654, $AD1654)-1)</f>
        <v/>
      </c>
      <c r="AF1654" s="25" t="str">
        <f t="shared" si="285"/>
        <v/>
      </c>
    </row>
    <row r="1655" spans="1:32" x14ac:dyDescent="0.25">
      <c r="A1655" s="21"/>
      <c r="B1655" s="80"/>
      <c r="C1655" s="81"/>
      <c r="D1655" s="82"/>
      <c r="E1655" s="83"/>
      <c r="F1655" s="83"/>
      <c r="G1655" s="84"/>
      <c r="H1655" s="85"/>
      <c r="I1655" s="21"/>
      <c r="J1655" s="39" t="str">
        <f t="shared" si="275"/>
        <v/>
      </c>
      <c r="K1655" s="21"/>
      <c r="O1655" s="25" t="str">
        <f t="shared" si="276"/>
        <v/>
      </c>
      <c r="P1655" s="25" t="str">
        <f t="shared" si="277"/>
        <v/>
      </c>
      <c r="Q1655" s="25" t="str">
        <f t="shared" si="278"/>
        <v/>
      </c>
      <c r="R1655" s="25" t="str">
        <f>IF(COUNTIF($Q$11:$Q1655, $Q1655)&gt;1, "", $Q1655)</f>
        <v/>
      </c>
      <c r="S1655" s="58" t="str">
        <f t="shared" si="279"/>
        <v/>
      </c>
      <c r="T1655" s="61" t="str">
        <f t="shared" si="280"/>
        <v/>
      </c>
      <c r="U1655" s="58" t="str">
        <f t="shared" si="281"/>
        <v/>
      </c>
      <c r="W1655" s="25" t="str">
        <f>IF(OR($P1655="", NOT($U1655="")), "", IF(COUNTIF($P$11:$P1655, $P1655)&gt;1, "", "X"))</f>
        <v/>
      </c>
      <c r="X1655" s="25" t="str">
        <f t="shared" si="282"/>
        <v/>
      </c>
      <c r="Z1655" s="25" t="str">
        <f t="shared" si="283"/>
        <v/>
      </c>
      <c r="AB1655" s="25" t="str">
        <f>IF($B1655="", "", IF(AND($B1655&gt;='Client Report'!$BA$3, $B1655&lt;='Client Report'!$BA$4), "X", ""))</f>
        <v/>
      </c>
      <c r="AC1655" s="25" t="str">
        <f>IF($O1655="", "", IF('Client Report'!$AG$3="", "X", IF(Expenses!$C1655='Client Report'!$AG$3, "X", "")))</f>
        <v/>
      </c>
      <c r="AD1655" s="66" t="str">
        <f t="shared" si="284"/>
        <v/>
      </c>
      <c r="AE1655" s="25" t="str">
        <f>IF($AD1655="", "", COUNTIF($AD$11:$AD$2510, "&lt;"&amp;$AD1655)+1+COUNTIF($AD$11:$AD1655, $AD1655)-1)</f>
        <v/>
      </c>
      <c r="AF1655" s="25" t="str">
        <f t="shared" si="285"/>
        <v/>
      </c>
    </row>
    <row r="1656" spans="1:32" x14ac:dyDescent="0.25">
      <c r="A1656" s="21"/>
      <c r="B1656" s="80"/>
      <c r="C1656" s="81"/>
      <c r="D1656" s="82"/>
      <c r="E1656" s="83"/>
      <c r="F1656" s="83"/>
      <c r="G1656" s="84"/>
      <c r="H1656" s="85"/>
      <c r="I1656" s="21"/>
      <c r="J1656" s="39" t="str">
        <f t="shared" si="275"/>
        <v/>
      </c>
      <c r="K1656" s="21"/>
      <c r="O1656" s="25" t="str">
        <f t="shared" si="276"/>
        <v/>
      </c>
      <c r="P1656" s="25" t="str">
        <f t="shared" si="277"/>
        <v/>
      </c>
      <c r="Q1656" s="25" t="str">
        <f t="shared" si="278"/>
        <v/>
      </c>
      <c r="R1656" s="25" t="str">
        <f>IF(COUNTIF($Q$11:$Q1656, $Q1656)&gt;1, "", $Q1656)</f>
        <v/>
      </c>
      <c r="S1656" s="58" t="str">
        <f t="shared" si="279"/>
        <v/>
      </c>
      <c r="T1656" s="61" t="str">
        <f t="shared" si="280"/>
        <v/>
      </c>
      <c r="U1656" s="58" t="str">
        <f t="shared" si="281"/>
        <v/>
      </c>
      <c r="W1656" s="25" t="str">
        <f>IF(OR($P1656="", NOT($U1656="")), "", IF(COUNTIF($P$11:$P1656, $P1656)&gt;1, "", "X"))</f>
        <v/>
      </c>
      <c r="X1656" s="25" t="str">
        <f t="shared" si="282"/>
        <v/>
      </c>
      <c r="Z1656" s="25" t="str">
        <f t="shared" si="283"/>
        <v/>
      </c>
      <c r="AB1656" s="25" t="str">
        <f>IF($B1656="", "", IF(AND($B1656&gt;='Client Report'!$BA$3, $B1656&lt;='Client Report'!$BA$4), "X", ""))</f>
        <v/>
      </c>
      <c r="AC1656" s="25" t="str">
        <f>IF($O1656="", "", IF('Client Report'!$AG$3="", "X", IF(Expenses!$C1656='Client Report'!$AG$3, "X", "")))</f>
        <v/>
      </c>
      <c r="AD1656" s="66" t="str">
        <f t="shared" si="284"/>
        <v/>
      </c>
      <c r="AE1656" s="25" t="str">
        <f>IF($AD1656="", "", COUNTIF($AD$11:$AD$2510, "&lt;"&amp;$AD1656)+1+COUNTIF($AD$11:$AD1656, $AD1656)-1)</f>
        <v/>
      </c>
      <c r="AF1656" s="25" t="str">
        <f t="shared" si="285"/>
        <v/>
      </c>
    </row>
    <row r="1657" spans="1:32" x14ac:dyDescent="0.25">
      <c r="A1657" s="21"/>
      <c r="B1657" s="80"/>
      <c r="C1657" s="81"/>
      <c r="D1657" s="82"/>
      <c r="E1657" s="83"/>
      <c r="F1657" s="83"/>
      <c r="G1657" s="84"/>
      <c r="H1657" s="85"/>
      <c r="I1657" s="21"/>
      <c r="J1657" s="39" t="str">
        <f t="shared" si="275"/>
        <v/>
      </c>
      <c r="K1657" s="21"/>
      <c r="O1657" s="25" t="str">
        <f t="shared" si="276"/>
        <v/>
      </c>
      <c r="P1657" s="25" t="str">
        <f t="shared" si="277"/>
        <v/>
      </c>
      <c r="Q1657" s="25" t="str">
        <f t="shared" si="278"/>
        <v/>
      </c>
      <c r="R1657" s="25" t="str">
        <f>IF(COUNTIF($Q$11:$Q1657, $Q1657)&gt;1, "", $Q1657)</f>
        <v/>
      </c>
      <c r="S1657" s="58" t="str">
        <f t="shared" si="279"/>
        <v/>
      </c>
      <c r="T1657" s="61" t="str">
        <f t="shared" si="280"/>
        <v/>
      </c>
      <c r="U1657" s="58" t="str">
        <f t="shared" si="281"/>
        <v/>
      </c>
      <c r="W1657" s="25" t="str">
        <f>IF(OR($P1657="", NOT($U1657="")), "", IF(COUNTIF($P$11:$P1657, $P1657)&gt;1, "", "X"))</f>
        <v/>
      </c>
      <c r="X1657" s="25" t="str">
        <f t="shared" si="282"/>
        <v/>
      </c>
      <c r="Z1657" s="25" t="str">
        <f t="shared" si="283"/>
        <v/>
      </c>
      <c r="AB1657" s="25" t="str">
        <f>IF($B1657="", "", IF(AND($B1657&gt;='Client Report'!$BA$3, $B1657&lt;='Client Report'!$BA$4), "X", ""))</f>
        <v/>
      </c>
      <c r="AC1657" s="25" t="str">
        <f>IF($O1657="", "", IF('Client Report'!$AG$3="", "X", IF(Expenses!$C1657='Client Report'!$AG$3, "X", "")))</f>
        <v/>
      </c>
      <c r="AD1657" s="66" t="str">
        <f t="shared" si="284"/>
        <v/>
      </c>
      <c r="AE1657" s="25" t="str">
        <f>IF($AD1657="", "", COUNTIF($AD$11:$AD$2510, "&lt;"&amp;$AD1657)+1+COUNTIF($AD$11:$AD1657, $AD1657)-1)</f>
        <v/>
      </c>
      <c r="AF1657" s="25" t="str">
        <f t="shared" si="285"/>
        <v/>
      </c>
    </row>
    <row r="1658" spans="1:32" x14ac:dyDescent="0.25">
      <c r="A1658" s="21"/>
      <c r="B1658" s="80"/>
      <c r="C1658" s="81"/>
      <c r="D1658" s="82"/>
      <c r="E1658" s="83"/>
      <c r="F1658" s="83"/>
      <c r="G1658" s="84"/>
      <c r="H1658" s="85"/>
      <c r="I1658" s="21"/>
      <c r="J1658" s="39" t="str">
        <f t="shared" si="275"/>
        <v/>
      </c>
      <c r="K1658" s="21"/>
      <c r="O1658" s="25" t="str">
        <f t="shared" si="276"/>
        <v/>
      </c>
      <c r="P1658" s="25" t="str">
        <f t="shared" si="277"/>
        <v/>
      </c>
      <c r="Q1658" s="25" t="str">
        <f t="shared" si="278"/>
        <v/>
      </c>
      <c r="R1658" s="25" t="str">
        <f>IF(COUNTIF($Q$11:$Q1658, $Q1658)&gt;1, "", $Q1658)</f>
        <v/>
      </c>
      <c r="S1658" s="58" t="str">
        <f t="shared" si="279"/>
        <v/>
      </c>
      <c r="T1658" s="61" t="str">
        <f t="shared" si="280"/>
        <v/>
      </c>
      <c r="U1658" s="58" t="str">
        <f t="shared" si="281"/>
        <v/>
      </c>
      <c r="W1658" s="25" t="str">
        <f>IF(OR($P1658="", NOT($U1658="")), "", IF(COUNTIF($P$11:$P1658, $P1658)&gt;1, "", "X"))</f>
        <v/>
      </c>
      <c r="X1658" s="25" t="str">
        <f t="shared" si="282"/>
        <v/>
      </c>
      <c r="Z1658" s="25" t="str">
        <f t="shared" si="283"/>
        <v/>
      </c>
      <c r="AB1658" s="25" t="str">
        <f>IF($B1658="", "", IF(AND($B1658&gt;='Client Report'!$BA$3, $B1658&lt;='Client Report'!$BA$4), "X", ""))</f>
        <v/>
      </c>
      <c r="AC1658" s="25" t="str">
        <f>IF($O1658="", "", IF('Client Report'!$AG$3="", "X", IF(Expenses!$C1658='Client Report'!$AG$3, "X", "")))</f>
        <v/>
      </c>
      <c r="AD1658" s="66" t="str">
        <f t="shared" si="284"/>
        <v/>
      </c>
      <c r="AE1658" s="25" t="str">
        <f>IF($AD1658="", "", COUNTIF($AD$11:$AD$2510, "&lt;"&amp;$AD1658)+1+COUNTIF($AD$11:$AD1658, $AD1658)-1)</f>
        <v/>
      </c>
      <c r="AF1658" s="25" t="str">
        <f t="shared" si="285"/>
        <v/>
      </c>
    </row>
    <row r="1659" spans="1:32" x14ac:dyDescent="0.25">
      <c r="A1659" s="21"/>
      <c r="B1659" s="80"/>
      <c r="C1659" s="81"/>
      <c r="D1659" s="82"/>
      <c r="E1659" s="83"/>
      <c r="F1659" s="83"/>
      <c r="G1659" s="84"/>
      <c r="H1659" s="85"/>
      <c r="I1659" s="21"/>
      <c r="J1659" s="39" t="str">
        <f t="shared" si="275"/>
        <v/>
      </c>
      <c r="K1659" s="21"/>
      <c r="O1659" s="25" t="str">
        <f t="shared" si="276"/>
        <v/>
      </c>
      <c r="P1659" s="25" t="str">
        <f t="shared" si="277"/>
        <v/>
      </c>
      <c r="Q1659" s="25" t="str">
        <f t="shared" si="278"/>
        <v/>
      </c>
      <c r="R1659" s="25" t="str">
        <f>IF(COUNTIF($Q$11:$Q1659, $Q1659)&gt;1, "", $Q1659)</f>
        <v/>
      </c>
      <c r="S1659" s="58" t="str">
        <f t="shared" si="279"/>
        <v/>
      </c>
      <c r="T1659" s="61" t="str">
        <f t="shared" si="280"/>
        <v/>
      </c>
      <c r="U1659" s="58" t="str">
        <f t="shared" si="281"/>
        <v/>
      </c>
      <c r="W1659" s="25" t="str">
        <f>IF(OR($P1659="", NOT($U1659="")), "", IF(COUNTIF($P$11:$P1659, $P1659)&gt;1, "", "X"))</f>
        <v/>
      </c>
      <c r="X1659" s="25" t="str">
        <f t="shared" si="282"/>
        <v/>
      </c>
      <c r="Z1659" s="25" t="str">
        <f t="shared" si="283"/>
        <v/>
      </c>
      <c r="AB1659" s="25" t="str">
        <f>IF($B1659="", "", IF(AND($B1659&gt;='Client Report'!$BA$3, $B1659&lt;='Client Report'!$BA$4), "X", ""))</f>
        <v/>
      </c>
      <c r="AC1659" s="25" t="str">
        <f>IF($O1659="", "", IF('Client Report'!$AG$3="", "X", IF(Expenses!$C1659='Client Report'!$AG$3, "X", "")))</f>
        <v/>
      </c>
      <c r="AD1659" s="66" t="str">
        <f t="shared" si="284"/>
        <v/>
      </c>
      <c r="AE1659" s="25" t="str">
        <f>IF($AD1659="", "", COUNTIF($AD$11:$AD$2510, "&lt;"&amp;$AD1659)+1+COUNTIF($AD$11:$AD1659, $AD1659)-1)</f>
        <v/>
      </c>
      <c r="AF1659" s="25" t="str">
        <f t="shared" si="285"/>
        <v/>
      </c>
    </row>
    <row r="1660" spans="1:32" x14ac:dyDescent="0.25">
      <c r="A1660" s="21"/>
      <c r="B1660" s="80"/>
      <c r="C1660" s="81"/>
      <c r="D1660" s="82"/>
      <c r="E1660" s="83"/>
      <c r="F1660" s="83"/>
      <c r="G1660" s="84"/>
      <c r="H1660" s="85"/>
      <c r="I1660" s="21"/>
      <c r="J1660" s="39" t="str">
        <f t="shared" si="275"/>
        <v/>
      </c>
      <c r="K1660" s="21"/>
      <c r="O1660" s="25" t="str">
        <f t="shared" si="276"/>
        <v/>
      </c>
      <c r="P1660" s="25" t="str">
        <f t="shared" si="277"/>
        <v/>
      </c>
      <c r="Q1660" s="25" t="str">
        <f t="shared" si="278"/>
        <v/>
      </c>
      <c r="R1660" s="25" t="str">
        <f>IF(COUNTIF($Q$11:$Q1660, $Q1660)&gt;1, "", $Q1660)</f>
        <v/>
      </c>
      <c r="S1660" s="58" t="str">
        <f t="shared" si="279"/>
        <v/>
      </c>
      <c r="T1660" s="61" t="str">
        <f t="shared" si="280"/>
        <v/>
      </c>
      <c r="U1660" s="58" t="str">
        <f t="shared" si="281"/>
        <v/>
      </c>
      <c r="W1660" s="25" t="str">
        <f>IF(OR($P1660="", NOT($U1660="")), "", IF(COUNTIF($P$11:$P1660, $P1660)&gt;1, "", "X"))</f>
        <v/>
      </c>
      <c r="X1660" s="25" t="str">
        <f t="shared" si="282"/>
        <v/>
      </c>
      <c r="Z1660" s="25" t="str">
        <f t="shared" si="283"/>
        <v/>
      </c>
      <c r="AB1660" s="25" t="str">
        <f>IF($B1660="", "", IF(AND($B1660&gt;='Client Report'!$BA$3, $B1660&lt;='Client Report'!$BA$4), "X", ""))</f>
        <v/>
      </c>
      <c r="AC1660" s="25" t="str">
        <f>IF($O1660="", "", IF('Client Report'!$AG$3="", "X", IF(Expenses!$C1660='Client Report'!$AG$3, "X", "")))</f>
        <v/>
      </c>
      <c r="AD1660" s="66" t="str">
        <f t="shared" si="284"/>
        <v/>
      </c>
      <c r="AE1660" s="25" t="str">
        <f>IF($AD1660="", "", COUNTIF($AD$11:$AD$2510, "&lt;"&amp;$AD1660)+1+COUNTIF($AD$11:$AD1660, $AD1660)-1)</f>
        <v/>
      </c>
      <c r="AF1660" s="25" t="str">
        <f t="shared" si="285"/>
        <v/>
      </c>
    </row>
    <row r="1661" spans="1:32" x14ac:dyDescent="0.25">
      <c r="A1661" s="21"/>
      <c r="B1661" s="80"/>
      <c r="C1661" s="81"/>
      <c r="D1661" s="82"/>
      <c r="E1661" s="83"/>
      <c r="F1661" s="83"/>
      <c r="G1661" s="84"/>
      <c r="H1661" s="85"/>
      <c r="I1661" s="21"/>
      <c r="J1661" s="39" t="str">
        <f t="shared" si="275"/>
        <v/>
      </c>
      <c r="K1661" s="21"/>
      <c r="O1661" s="25" t="str">
        <f t="shared" si="276"/>
        <v/>
      </c>
      <c r="P1661" s="25" t="str">
        <f t="shared" si="277"/>
        <v/>
      </c>
      <c r="Q1661" s="25" t="str">
        <f t="shared" si="278"/>
        <v/>
      </c>
      <c r="R1661" s="25" t="str">
        <f>IF(COUNTIF($Q$11:$Q1661, $Q1661)&gt;1, "", $Q1661)</f>
        <v/>
      </c>
      <c r="S1661" s="58" t="str">
        <f t="shared" si="279"/>
        <v/>
      </c>
      <c r="T1661" s="61" t="str">
        <f t="shared" si="280"/>
        <v/>
      </c>
      <c r="U1661" s="58" t="str">
        <f t="shared" si="281"/>
        <v/>
      </c>
      <c r="W1661" s="25" t="str">
        <f>IF(OR($P1661="", NOT($U1661="")), "", IF(COUNTIF($P$11:$P1661, $P1661)&gt;1, "", "X"))</f>
        <v/>
      </c>
      <c r="X1661" s="25" t="str">
        <f t="shared" si="282"/>
        <v/>
      </c>
      <c r="Z1661" s="25" t="str">
        <f t="shared" si="283"/>
        <v/>
      </c>
      <c r="AB1661" s="25" t="str">
        <f>IF($B1661="", "", IF(AND($B1661&gt;='Client Report'!$BA$3, $B1661&lt;='Client Report'!$BA$4), "X", ""))</f>
        <v/>
      </c>
      <c r="AC1661" s="25" t="str">
        <f>IF($O1661="", "", IF('Client Report'!$AG$3="", "X", IF(Expenses!$C1661='Client Report'!$AG$3, "X", "")))</f>
        <v/>
      </c>
      <c r="AD1661" s="66" t="str">
        <f t="shared" si="284"/>
        <v/>
      </c>
      <c r="AE1661" s="25" t="str">
        <f>IF($AD1661="", "", COUNTIF($AD$11:$AD$2510, "&lt;"&amp;$AD1661)+1+COUNTIF($AD$11:$AD1661, $AD1661)-1)</f>
        <v/>
      </c>
      <c r="AF1661" s="25" t="str">
        <f t="shared" si="285"/>
        <v/>
      </c>
    </row>
    <row r="1662" spans="1:32" x14ac:dyDescent="0.25">
      <c r="A1662" s="21"/>
      <c r="B1662" s="80"/>
      <c r="C1662" s="81"/>
      <c r="D1662" s="82"/>
      <c r="E1662" s="83"/>
      <c r="F1662" s="83"/>
      <c r="G1662" s="84"/>
      <c r="H1662" s="85"/>
      <c r="I1662" s="21"/>
      <c r="J1662" s="39" t="str">
        <f t="shared" si="275"/>
        <v/>
      </c>
      <c r="K1662" s="21"/>
      <c r="O1662" s="25" t="str">
        <f t="shared" si="276"/>
        <v/>
      </c>
      <c r="P1662" s="25" t="str">
        <f t="shared" si="277"/>
        <v/>
      </c>
      <c r="Q1662" s="25" t="str">
        <f t="shared" si="278"/>
        <v/>
      </c>
      <c r="R1662" s="25" t="str">
        <f>IF(COUNTIF($Q$11:$Q1662, $Q1662)&gt;1, "", $Q1662)</f>
        <v/>
      </c>
      <c r="S1662" s="58" t="str">
        <f t="shared" si="279"/>
        <v/>
      </c>
      <c r="T1662" s="61" t="str">
        <f t="shared" si="280"/>
        <v/>
      </c>
      <c r="U1662" s="58" t="str">
        <f t="shared" si="281"/>
        <v/>
      </c>
      <c r="W1662" s="25" t="str">
        <f>IF(OR($P1662="", NOT($U1662="")), "", IF(COUNTIF($P$11:$P1662, $P1662)&gt;1, "", "X"))</f>
        <v/>
      </c>
      <c r="X1662" s="25" t="str">
        <f t="shared" si="282"/>
        <v/>
      </c>
      <c r="Z1662" s="25" t="str">
        <f t="shared" si="283"/>
        <v/>
      </c>
      <c r="AB1662" s="25" t="str">
        <f>IF($B1662="", "", IF(AND($B1662&gt;='Client Report'!$BA$3, $B1662&lt;='Client Report'!$BA$4), "X", ""))</f>
        <v/>
      </c>
      <c r="AC1662" s="25" t="str">
        <f>IF($O1662="", "", IF('Client Report'!$AG$3="", "X", IF(Expenses!$C1662='Client Report'!$AG$3, "X", "")))</f>
        <v/>
      </c>
      <c r="AD1662" s="66" t="str">
        <f t="shared" si="284"/>
        <v/>
      </c>
      <c r="AE1662" s="25" t="str">
        <f>IF($AD1662="", "", COUNTIF($AD$11:$AD$2510, "&lt;"&amp;$AD1662)+1+COUNTIF($AD$11:$AD1662, $AD1662)-1)</f>
        <v/>
      </c>
      <c r="AF1662" s="25" t="str">
        <f t="shared" si="285"/>
        <v/>
      </c>
    </row>
    <row r="1663" spans="1:32" x14ac:dyDescent="0.25">
      <c r="A1663" s="21"/>
      <c r="B1663" s="80"/>
      <c r="C1663" s="81"/>
      <c r="D1663" s="82"/>
      <c r="E1663" s="83"/>
      <c r="F1663" s="83"/>
      <c r="G1663" s="84"/>
      <c r="H1663" s="85"/>
      <c r="I1663" s="21"/>
      <c r="J1663" s="39" t="str">
        <f t="shared" si="275"/>
        <v/>
      </c>
      <c r="K1663" s="21"/>
      <c r="O1663" s="25" t="str">
        <f t="shared" si="276"/>
        <v/>
      </c>
      <c r="P1663" s="25" t="str">
        <f t="shared" si="277"/>
        <v/>
      </c>
      <c r="Q1663" s="25" t="str">
        <f t="shared" si="278"/>
        <v/>
      </c>
      <c r="R1663" s="25" t="str">
        <f>IF(COUNTIF($Q$11:$Q1663, $Q1663)&gt;1, "", $Q1663)</f>
        <v/>
      </c>
      <c r="S1663" s="58" t="str">
        <f t="shared" si="279"/>
        <v/>
      </c>
      <c r="T1663" s="61" t="str">
        <f t="shared" si="280"/>
        <v/>
      </c>
      <c r="U1663" s="58" t="str">
        <f t="shared" si="281"/>
        <v/>
      </c>
      <c r="W1663" s="25" t="str">
        <f>IF(OR($P1663="", NOT($U1663="")), "", IF(COUNTIF($P$11:$P1663, $P1663)&gt;1, "", "X"))</f>
        <v/>
      </c>
      <c r="X1663" s="25" t="str">
        <f t="shared" si="282"/>
        <v/>
      </c>
      <c r="Z1663" s="25" t="str">
        <f t="shared" si="283"/>
        <v/>
      </c>
      <c r="AB1663" s="25" t="str">
        <f>IF($B1663="", "", IF(AND($B1663&gt;='Client Report'!$BA$3, $B1663&lt;='Client Report'!$BA$4), "X", ""))</f>
        <v/>
      </c>
      <c r="AC1663" s="25" t="str">
        <f>IF($O1663="", "", IF('Client Report'!$AG$3="", "X", IF(Expenses!$C1663='Client Report'!$AG$3, "X", "")))</f>
        <v/>
      </c>
      <c r="AD1663" s="66" t="str">
        <f t="shared" si="284"/>
        <v/>
      </c>
      <c r="AE1663" s="25" t="str">
        <f>IF($AD1663="", "", COUNTIF($AD$11:$AD$2510, "&lt;"&amp;$AD1663)+1+COUNTIF($AD$11:$AD1663, $AD1663)-1)</f>
        <v/>
      </c>
      <c r="AF1663" s="25" t="str">
        <f t="shared" si="285"/>
        <v/>
      </c>
    </row>
    <row r="1664" spans="1:32" x14ac:dyDescent="0.25">
      <c r="A1664" s="21"/>
      <c r="B1664" s="80"/>
      <c r="C1664" s="81"/>
      <c r="D1664" s="82"/>
      <c r="E1664" s="83"/>
      <c r="F1664" s="83"/>
      <c r="G1664" s="84"/>
      <c r="H1664" s="85"/>
      <c r="I1664" s="21"/>
      <c r="J1664" s="39" t="str">
        <f t="shared" si="275"/>
        <v/>
      </c>
      <c r="K1664" s="21"/>
      <c r="O1664" s="25" t="str">
        <f t="shared" si="276"/>
        <v/>
      </c>
      <c r="P1664" s="25" t="str">
        <f t="shared" si="277"/>
        <v/>
      </c>
      <c r="Q1664" s="25" t="str">
        <f t="shared" si="278"/>
        <v/>
      </c>
      <c r="R1664" s="25" t="str">
        <f>IF(COUNTIF($Q$11:$Q1664, $Q1664)&gt;1, "", $Q1664)</f>
        <v/>
      </c>
      <c r="S1664" s="58" t="str">
        <f t="shared" si="279"/>
        <v/>
      </c>
      <c r="T1664" s="61" t="str">
        <f t="shared" si="280"/>
        <v/>
      </c>
      <c r="U1664" s="58" t="str">
        <f t="shared" si="281"/>
        <v/>
      </c>
      <c r="W1664" s="25" t="str">
        <f>IF(OR($P1664="", NOT($U1664="")), "", IF(COUNTIF($P$11:$P1664, $P1664)&gt;1, "", "X"))</f>
        <v/>
      </c>
      <c r="X1664" s="25" t="str">
        <f t="shared" si="282"/>
        <v/>
      </c>
      <c r="Z1664" s="25" t="str">
        <f t="shared" si="283"/>
        <v/>
      </c>
      <c r="AB1664" s="25" t="str">
        <f>IF($B1664="", "", IF(AND($B1664&gt;='Client Report'!$BA$3, $B1664&lt;='Client Report'!$BA$4), "X", ""))</f>
        <v/>
      </c>
      <c r="AC1664" s="25" t="str">
        <f>IF($O1664="", "", IF('Client Report'!$AG$3="", "X", IF(Expenses!$C1664='Client Report'!$AG$3, "X", "")))</f>
        <v/>
      </c>
      <c r="AD1664" s="66" t="str">
        <f t="shared" si="284"/>
        <v/>
      </c>
      <c r="AE1664" s="25" t="str">
        <f>IF($AD1664="", "", COUNTIF($AD$11:$AD$2510, "&lt;"&amp;$AD1664)+1+COUNTIF($AD$11:$AD1664, $AD1664)-1)</f>
        <v/>
      </c>
      <c r="AF1664" s="25" t="str">
        <f t="shared" si="285"/>
        <v/>
      </c>
    </row>
    <row r="1665" spans="1:32" x14ac:dyDescent="0.25">
      <c r="A1665" s="21"/>
      <c r="B1665" s="80"/>
      <c r="C1665" s="81"/>
      <c r="D1665" s="82"/>
      <c r="E1665" s="83"/>
      <c r="F1665" s="83"/>
      <c r="G1665" s="84"/>
      <c r="H1665" s="85"/>
      <c r="I1665" s="21"/>
      <c r="J1665" s="39" t="str">
        <f t="shared" si="275"/>
        <v/>
      </c>
      <c r="K1665" s="21"/>
      <c r="O1665" s="25" t="str">
        <f t="shared" si="276"/>
        <v/>
      </c>
      <c r="P1665" s="25" t="str">
        <f t="shared" si="277"/>
        <v/>
      </c>
      <c r="Q1665" s="25" t="str">
        <f t="shared" si="278"/>
        <v/>
      </c>
      <c r="R1665" s="25" t="str">
        <f>IF(COUNTIF($Q$11:$Q1665, $Q1665)&gt;1, "", $Q1665)</f>
        <v/>
      </c>
      <c r="S1665" s="58" t="str">
        <f t="shared" si="279"/>
        <v/>
      </c>
      <c r="T1665" s="61" t="str">
        <f t="shared" si="280"/>
        <v/>
      </c>
      <c r="U1665" s="58" t="str">
        <f t="shared" si="281"/>
        <v/>
      </c>
      <c r="W1665" s="25" t="str">
        <f>IF(OR($P1665="", NOT($U1665="")), "", IF(COUNTIF($P$11:$P1665, $P1665)&gt;1, "", "X"))</f>
        <v/>
      </c>
      <c r="X1665" s="25" t="str">
        <f t="shared" si="282"/>
        <v/>
      </c>
      <c r="Z1665" s="25" t="str">
        <f t="shared" si="283"/>
        <v/>
      </c>
      <c r="AB1665" s="25" t="str">
        <f>IF($B1665="", "", IF(AND($B1665&gt;='Client Report'!$BA$3, $B1665&lt;='Client Report'!$BA$4), "X", ""))</f>
        <v/>
      </c>
      <c r="AC1665" s="25" t="str">
        <f>IF($O1665="", "", IF('Client Report'!$AG$3="", "X", IF(Expenses!$C1665='Client Report'!$AG$3, "X", "")))</f>
        <v/>
      </c>
      <c r="AD1665" s="66" t="str">
        <f t="shared" si="284"/>
        <v/>
      </c>
      <c r="AE1665" s="25" t="str">
        <f>IF($AD1665="", "", COUNTIF($AD$11:$AD$2510, "&lt;"&amp;$AD1665)+1+COUNTIF($AD$11:$AD1665, $AD1665)-1)</f>
        <v/>
      </c>
      <c r="AF1665" s="25" t="str">
        <f t="shared" si="285"/>
        <v/>
      </c>
    </row>
    <row r="1666" spans="1:32" x14ac:dyDescent="0.25">
      <c r="A1666" s="21"/>
      <c r="B1666" s="80"/>
      <c r="C1666" s="81"/>
      <c r="D1666" s="82"/>
      <c r="E1666" s="83"/>
      <c r="F1666" s="83"/>
      <c r="G1666" s="84"/>
      <c r="H1666" s="85"/>
      <c r="I1666" s="21"/>
      <c r="J1666" s="39" t="str">
        <f t="shared" si="275"/>
        <v/>
      </c>
      <c r="K1666" s="21"/>
      <c r="O1666" s="25" t="str">
        <f t="shared" si="276"/>
        <v/>
      </c>
      <c r="P1666" s="25" t="str">
        <f t="shared" si="277"/>
        <v/>
      </c>
      <c r="Q1666" s="25" t="str">
        <f t="shared" si="278"/>
        <v/>
      </c>
      <c r="R1666" s="25" t="str">
        <f>IF(COUNTIF($Q$11:$Q1666, $Q1666)&gt;1, "", $Q1666)</f>
        <v/>
      </c>
      <c r="S1666" s="58" t="str">
        <f t="shared" si="279"/>
        <v/>
      </c>
      <c r="T1666" s="61" t="str">
        <f t="shared" si="280"/>
        <v/>
      </c>
      <c r="U1666" s="58" t="str">
        <f t="shared" si="281"/>
        <v/>
      </c>
      <c r="W1666" s="25" t="str">
        <f>IF(OR($P1666="", NOT($U1666="")), "", IF(COUNTIF($P$11:$P1666, $P1666)&gt;1, "", "X"))</f>
        <v/>
      </c>
      <c r="X1666" s="25" t="str">
        <f t="shared" si="282"/>
        <v/>
      </c>
      <c r="Z1666" s="25" t="str">
        <f t="shared" si="283"/>
        <v/>
      </c>
      <c r="AB1666" s="25" t="str">
        <f>IF($B1666="", "", IF(AND($B1666&gt;='Client Report'!$BA$3, $B1666&lt;='Client Report'!$BA$4), "X", ""))</f>
        <v/>
      </c>
      <c r="AC1666" s="25" t="str">
        <f>IF($O1666="", "", IF('Client Report'!$AG$3="", "X", IF(Expenses!$C1666='Client Report'!$AG$3, "X", "")))</f>
        <v/>
      </c>
      <c r="AD1666" s="66" t="str">
        <f t="shared" si="284"/>
        <v/>
      </c>
      <c r="AE1666" s="25" t="str">
        <f>IF($AD1666="", "", COUNTIF($AD$11:$AD$2510, "&lt;"&amp;$AD1666)+1+COUNTIF($AD$11:$AD1666, $AD1666)-1)</f>
        <v/>
      </c>
      <c r="AF1666" s="25" t="str">
        <f t="shared" si="285"/>
        <v/>
      </c>
    </row>
    <row r="1667" spans="1:32" x14ac:dyDescent="0.25">
      <c r="A1667" s="21"/>
      <c r="B1667" s="80"/>
      <c r="C1667" s="81"/>
      <c r="D1667" s="82"/>
      <c r="E1667" s="83"/>
      <c r="F1667" s="83"/>
      <c r="G1667" s="84"/>
      <c r="H1667" s="85"/>
      <c r="I1667" s="21"/>
      <c r="J1667" s="39" t="str">
        <f t="shared" si="275"/>
        <v/>
      </c>
      <c r="K1667" s="21"/>
      <c r="O1667" s="25" t="str">
        <f t="shared" si="276"/>
        <v/>
      </c>
      <c r="P1667" s="25" t="str">
        <f t="shared" si="277"/>
        <v/>
      </c>
      <c r="Q1667" s="25" t="str">
        <f t="shared" si="278"/>
        <v/>
      </c>
      <c r="R1667" s="25" t="str">
        <f>IF(COUNTIF($Q$11:$Q1667, $Q1667)&gt;1, "", $Q1667)</f>
        <v/>
      </c>
      <c r="S1667" s="58" t="str">
        <f t="shared" si="279"/>
        <v/>
      </c>
      <c r="T1667" s="61" t="str">
        <f t="shared" si="280"/>
        <v/>
      </c>
      <c r="U1667" s="58" t="str">
        <f t="shared" si="281"/>
        <v/>
      </c>
      <c r="W1667" s="25" t="str">
        <f>IF(OR($P1667="", NOT($U1667="")), "", IF(COUNTIF($P$11:$P1667, $P1667)&gt;1, "", "X"))</f>
        <v/>
      </c>
      <c r="X1667" s="25" t="str">
        <f t="shared" si="282"/>
        <v/>
      </c>
      <c r="Z1667" s="25" t="str">
        <f t="shared" si="283"/>
        <v/>
      </c>
      <c r="AB1667" s="25" t="str">
        <f>IF($B1667="", "", IF(AND($B1667&gt;='Client Report'!$BA$3, $B1667&lt;='Client Report'!$BA$4), "X", ""))</f>
        <v/>
      </c>
      <c r="AC1667" s="25" t="str">
        <f>IF($O1667="", "", IF('Client Report'!$AG$3="", "X", IF(Expenses!$C1667='Client Report'!$AG$3, "X", "")))</f>
        <v/>
      </c>
      <c r="AD1667" s="66" t="str">
        <f t="shared" si="284"/>
        <v/>
      </c>
      <c r="AE1667" s="25" t="str">
        <f>IF($AD1667="", "", COUNTIF($AD$11:$AD$2510, "&lt;"&amp;$AD1667)+1+COUNTIF($AD$11:$AD1667, $AD1667)-1)</f>
        <v/>
      </c>
      <c r="AF1667" s="25" t="str">
        <f t="shared" si="285"/>
        <v/>
      </c>
    </row>
    <row r="1668" spans="1:32" x14ac:dyDescent="0.25">
      <c r="A1668" s="21"/>
      <c r="B1668" s="80"/>
      <c r="C1668" s="81"/>
      <c r="D1668" s="82"/>
      <c r="E1668" s="83"/>
      <c r="F1668" s="83"/>
      <c r="G1668" s="84"/>
      <c r="H1668" s="85"/>
      <c r="I1668" s="21"/>
      <c r="J1668" s="39" t="str">
        <f t="shared" si="275"/>
        <v/>
      </c>
      <c r="K1668" s="21"/>
      <c r="O1668" s="25" t="str">
        <f t="shared" si="276"/>
        <v/>
      </c>
      <c r="P1668" s="25" t="str">
        <f t="shared" si="277"/>
        <v/>
      </c>
      <c r="Q1668" s="25" t="str">
        <f t="shared" si="278"/>
        <v/>
      </c>
      <c r="R1668" s="25" t="str">
        <f>IF(COUNTIF($Q$11:$Q1668, $Q1668)&gt;1, "", $Q1668)</f>
        <v/>
      </c>
      <c r="S1668" s="58" t="str">
        <f t="shared" si="279"/>
        <v/>
      </c>
      <c r="T1668" s="61" t="str">
        <f t="shared" si="280"/>
        <v/>
      </c>
      <c r="U1668" s="58" t="str">
        <f t="shared" si="281"/>
        <v/>
      </c>
      <c r="W1668" s="25" t="str">
        <f>IF(OR($P1668="", NOT($U1668="")), "", IF(COUNTIF($P$11:$P1668, $P1668)&gt;1, "", "X"))</f>
        <v/>
      </c>
      <c r="X1668" s="25" t="str">
        <f t="shared" si="282"/>
        <v/>
      </c>
      <c r="Z1668" s="25" t="str">
        <f t="shared" si="283"/>
        <v/>
      </c>
      <c r="AB1668" s="25" t="str">
        <f>IF($B1668="", "", IF(AND($B1668&gt;='Client Report'!$BA$3, $B1668&lt;='Client Report'!$BA$4), "X", ""))</f>
        <v/>
      </c>
      <c r="AC1668" s="25" t="str">
        <f>IF($O1668="", "", IF('Client Report'!$AG$3="", "X", IF(Expenses!$C1668='Client Report'!$AG$3, "X", "")))</f>
        <v/>
      </c>
      <c r="AD1668" s="66" t="str">
        <f t="shared" si="284"/>
        <v/>
      </c>
      <c r="AE1668" s="25" t="str">
        <f>IF($AD1668="", "", COUNTIF($AD$11:$AD$2510, "&lt;"&amp;$AD1668)+1+COUNTIF($AD$11:$AD1668, $AD1668)-1)</f>
        <v/>
      </c>
      <c r="AF1668" s="25" t="str">
        <f t="shared" si="285"/>
        <v/>
      </c>
    </row>
    <row r="1669" spans="1:32" x14ac:dyDescent="0.25">
      <c r="A1669" s="21"/>
      <c r="B1669" s="80"/>
      <c r="C1669" s="81"/>
      <c r="D1669" s="82"/>
      <c r="E1669" s="83"/>
      <c r="F1669" s="83"/>
      <c r="G1669" s="84"/>
      <c r="H1669" s="85"/>
      <c r="I1669" s="21"/>
      <c r="J1669" s="39" t="str">
        <f t="shared" si="275"/>
        <v/>
      </c>
      <c r="K1669" s="21"/>
      <c r="O1669" s="25" t="str">
        <f t="shared" si="276"/>
        <v/>
      </c>
      <c r="P1669" s="25" t="str">
        <f t="shared" si="277"/>
        <v/>
      </c>
      <c r="Q1669" s="25" t="str">
        <f t="shared" si="278"/>
        <v/>
      </c>
      <c r="R1669" s="25" t="str">
        <f>IF(COUNTIF($Q$11:$Q1669, $Q1669)&gt;1, "", $Q1669)</f>
        <v/>
      </c>
      <c r="S1669" s="58" t="str">
        <f t="shared" si="279"/>
        <v/>
      </c>
      <c r="T1669" s="61" t="str">
        <f t="shared" si="280"/>
        <v/>
      </c>
      <c r="U1669" s="58" t="str">
        <f t="shared" si="281"/>
        <v/>
      </c>
      <c r="W1669" s="25" t="str">
        <f>IF(OR($P1669="", NOT($U1669="")), "", IF(COUNTIF($P$11:$P1669, $P1669)&gt;1, "", "X"))</f>
        <v/>
      </c>
      <c r="X1669" s="25" t="str">
        <f t="shared" si="282"/>
        <v/>
      </c>
      <c r="Z1669" s="25" t="str">
        <f t="shared" si="283"/>
        <v/>
      </c>
      <c r="AB1669" s="25" t="str">
        <f>IF($B1669="", "", IF(AND($B1669&gt;='Client Report'!$BA$3, $B1669&lt;='Client Report'!$BA$4), "X", ""))</f>
        <v/>
      </c>
      <c r="AC1669" s="25" t="str">
        <f>IF($O1669="", "", IF('Client Report'!$AG$3="", "X", IF(Expenses!$C1669='Client Report'!$AG$3, "X", "")))</f>
        <v/>
      </c>
      <c r="AD1669" s="66" t="str">
        <f t="shared" si="284"/>
        <v/>
      </c>
      <c r="AE1669" s="25" t="str">
        <f>IF($AD1669="", "", COUNTIF($AD$11:$AD$2510, "&lt;"&amp;$AD1669)+1+COUNTIF($AD$11:$AD1669, $AD1669)-1)</f>
        <v/>
      </c>
      <c r="AF1669" s="25" t="str">
        <f t="shared" si="285"/>
        <v/>
      </c>
    </row>
    <row r="1670" spans="1:32" x14ac:dyDescent="0.25">
      <c r="A1670" s="21"/>
      <c r="B1670" s="80"/>
      <c r="C1670" s="81"/>
      <c r="D1670" s="82"/>
      <c r="E1670" s="83"/>
      <c r="F1670" s="83"/>
      <c r="G1670" s="84"/>
      <c r="H1670" s="85"/>
      <c r="I1670" s="21"/>
      <c r="J1670" s="39" t="str">
        <f t="shared" si="275"/>
        <v/>
      </c>
      <c r="K1670" s="21"/>
      <c r="O1670" s="25" t="str">
        <f t="shared" si="276"/>
        <v/>
      </c>
      <c r="P1670" s="25" t="str">
        <f t="shared" si="277"/>
        <v/>
      </c>
      <c r="Q1670" s="25" t="str">
        <f t="shared" si="278"/>
        <v/>
      </c>
      <c r="R1670" s="25" t="str">
        <f>IF(COUNTIF($Q$11:$Q1670, $Q1670)&gt;1, "", $Q1670)</f>
        <v/>
      </c>
      <c r="S1670" s="58" t="str">
        <f t="shared" si="279"/>
        <v/>
      </c>
      <c r="T1670" s="61" t="str">
        <f t="shared" si="280"/>
        <v/>
      </c>
      <c r="U1670" s="58" t="str">
        <f t="shared" si="281"/>
        <v/>
      </c>
      <c r="W1670" s="25" t="str">
        <f>IF(OR($P1670="", NOT($U1670="")), "", IF(COUNTIF($P$11:$P1670, $P1670)&gt;1, "", "X"))</f>
        <v/>
      </c>
      <c r="X1670" s="25" t="str">
        <f t="shared" si="282"/>
        <v/>
      </c>
      <c r="Z1670" s="25" t="str">
        <f t="shared" si="283"/>
        <v/>
      </c>
      <c r="AB1670" s="25" t="str">
        <f>IF($B1670="", "", IF(AND($B1670&gt;='Client Report'!$BA$3, $B1670&lt;='Client Report'!$BA$4), "X", ""))</f>
        <v/>
      </c>
      <c r="AC1670" s="25" t="str">
        <f>IF($O1670="", "", IF('Client Report'!$AG$3="", "X", IF(Expenses!$C1670='Client Report'!$AG$3, "X", "")))</f>
        <v/>
      </c>
      <c r="AD1670" s="66" t="str">
        <f t="shared" si="284"/>
        <v/>
      </c>
      <c r="AE1670" s="25" t="str">
        <f>IF($AD1670="", "", COUNTIF($AD$11:$AD$2510, "&lt;"&amp;$AD1670)+1+COUNTIF($AD$11:$AD1670, $AD1670)-1)</f>
        <v/>
      </c>
      <c r="AF1670" s="25" t="str">
        <f t="shared" si="285"/>
        <v/>
      </c>
    </row>
    <row r="1671" spans="1:32" x14ac:dyDescent="0.25">
      <c r="A1671" s="21"/>
      <c r="B1671" s="80"/>
      <c r="C1671" s="81"/>
      <c r="D1671" s="82"/>
      <c r="E1671" s="83"/>
      <c r="F1671" s="83"/>
      <c r="G1671" s="84"/>
      <c r="H1671" s="85"/>
      <c r="I1671" s="21"/>
      <c r="J1671" s="39" t="str">
        <f t="shared" si="275"/>
        <v/>
      </c>
      <c r="K1671" s="21"/>
      <c r="O1671" s="25" t="str">
        <f t="shared" si="276"/>
        <v/>
      </c>
      <c r="P1671" s="25" t="str">
        <f t="shared" si="277"/>
        <v/>
      </c>
      <c r="Q1671" s="25" t="str">
        <f t="shared" si="278"/>
        <v/>
      </c>
      <c r="R1671" s="25" t="str">
        <f>IF(COUNTIF($Q$11:$Q1671, $Q1671)&gt;1, "", $Q1671)</f>
        <v/>
      </c>
      <c r="S1671" s="58" t="str">
        <f t="shared" si="279"/>
        <v/>
      </c>
      <c r="T1671" s="61" t="str">
        <f t="shared" si="280"/>
        <v/>
      </c>
      <c r="U1671" s="58" t="str">
        <f t="shared" si="281"/>
        <v/>
      </c>
      <c r="W1671" s="25" t="str">
        <f>IF(OR($P1671="", NOT($U1671="")), "", IF(COUNTIF($P$11:$P1671, $P1671)&gt;1, "", "X"))</f>
        <v/>
      </c>
      <c r="X1671" s="25" t="str">
        <f t="shared" si="282"/>
        <v/>
      </c>
      <c r="Z1671" s="25" t="str">
        <f t="shared" si="283"/>
        <v/>
      </c>
      <c r="AB1671" s="25" t="str">
        <f>IF($B1671="", "", IF(AND($B1671&gt;='Client Report'!$BA$3, $B1671&lt;='Client Report'!$BA$4), "X", ""))</f>
        <v/>
      </c>
      <c r="AC1671" s="25" t="str">
        <f>IF($O1671="", "", IF('Client Report'!$AG$3="", "X", IF(Expenses!$C1671='Client Report'!$AG$3, "X", "")))</f>
        <v/>
      </c>
      <c r="AD1671" s="66" t="str">
        <f t="shared" si="284"/>
        <v/>
      </c>
      <c r="AE1671" s="25" t="str">
        <f>IF($AD1671="", "", COUNTIF($AD$11:$AD$2510, "&lt;"&amp;$AD1671)+1+COUNTIF($AD$11:$AD1671, $AD1671)-1)</f>
        <v/>
      </c>
      <c r="AF1671" s="25" t="str">
        <f t="shared" si="285"/>
        <v/>
      </c>
    </row>
    <row r="1672" spans="1:32" x14ac:dyDescent="0.25">
      <c r="A1672" s="21"/>
      <c r="B1672" s="80"/>
      <c r="C1672" s="81"/>
      <c r="D1672" s="82"/>
      <c r="E1672" s="83"/>
      <c r="F1672" s="83"/>
      <c r="G1672" s="84"/>
      <c r="H1672" s="85"/>
      <c r="I1672" s="21"/>
      <c r="J1672" s="39" t="str">
        <f t="shared" si="275"/>
        <v/>
      </c>
      <c r="K1672" s="21"/>
      <c r="O1672" s="25" t="str">
        <f t="shared" si="276"/>
        <v/>
      </c>
      <c r="P1672" s="25" t="str">
        <f t="shared" si="277"/>
        <v/>
      </c>
      <c r="Q1672" s="25" t="str">
        <f t="shared" si="278"/>
        <v/>
      </c>
      <c r="R1672" s="25" t="str">
        <f>IF(COUNTIF($Q$11:$Q1672, $Q1672)&gt;1, "", $Q1672)</f>
        <v/>
      </c>
      <c r="S1672" s="58" t="str">
        <f t="shared" si="279"/>
        <v/>
      </c>
      <c r="T1672" s="61" t="str">
        <f t="shared" si="280"/>
        <v/>
      </c>
      <c r="U1672" s="58" t="str">
        <f t="shared" si="281"/>
        <v/>
      </c>
      <c r="W1672" s="25" t="str">
        <f>IF(OR($P1672="", NOT($U1672="")), "", IF(COUNTIF($P$11:$P1672, $P1672)&gt;1, "", "X"))</f>
        <v/>
      </c>
      <c r="X1672" s="25" t="str">
        <f t="shared" si="282"/>
        <v/>
      </c>
      <c r="Z1672" s="25" t="str">
        <f t="shared" si="283"/>
        <v/>
      </c>
      <c r="AB1672" s="25" t="str">
        <f>IF($B1672="", "", IF(AND($B1672&gt;='Client Report'!$BA$3, $B1672&lt;='Client Report'!$BA$4), "X", ""))</f>
        <v/>
      </c>
      <c r="AC1672" s="25" t="str">
        <f>IF($O1672="", "", IF('Client Report'!$AG$3="", "X", IF(Expenses!$C1672='Client Report'!$AG$3, "X", "")))</f>
        <v/>
      </c>
      <c r="AD1672" s="66" t="str">
        <f t="shared" si="284"/>
        <v/>
      </c>
      <c r="AE1672" s="25" t="str">
        <f>IF($AD1672="", "", COUNTIF($AD$11:$AD$2510, "&lt;"&amp;$AD1672)+1+COUNTIF($AD$11:$AD1672, $AD1672)-1)</f>
        <v/>
      </c>
      <c r="AF1672" s="25" t="str">
        <f t="shared" si="285"/>
        <v/>
      </c>
    </row>
    <row r="1673" spans="1:32" x14ac:dyDescent="0.25">
      <c r="A1673" s="21"/>
      <c r="B1673" s="80"/>
      <c r="C1673" s="81"/>
      <c r="D1673" s="82"/>
      <c r="E1673" s="83"/>
      <c r="F1673" s="83"/>
      <c r="G1673" s="84"/>
      <c r="H1673" s="85"/>
      <c r="I1673" s="21"/>
      <c r="J1673" s="39" t="str">
        <f t="shared" si="275"/>
        <v/>
      </c>
      <c r="K1673" s="21"/>
      <c r="O1673" s="25" t="str">
        <f t="shared" si="276"/>
        <v/>
      </c>
      <c r="P1673" s="25" t="str">
        <f t="shared" si="277"/>
        <v/>
      </c>
      <c r="Q1673" s="25" t="str">
        <f t="shared" si="278"/>
        <v/>
      </c>
      <c r="R1673" s="25" t="str">
        <f>IF(COUNTIF($Q$11:$Q1673, $Q1673)&gt;1, "", $Q1673)</f>
        <v/>
      </c>
      <c r="S1673" s="58" t="str">
        <f t="shared" si="279"/>
        <v/>
      </c>
      <c r="T1673" s="61" t="str">
        <f t="shared" si="280"/>
        <v/>
      </c>
      <c r="U1673" s="58" t="str">
        <f t="shared" si="281"/>
        <v/>
      </c>
      <c r="W1673" s="25" t="str">
        <f>IF(OR($P1673="", NOT($U1673="")), "", IF(COUNTIF($P$11:$P1673, $P1673)&gt;1, "", "X"))</f>
        <v/>
      </c>
      <c r="X1673" s="25" t="str">
        <f t="shared" si="282"/>
        <v/>
      </c>
      <c r="Z1673" s="25" t="str">
        <f t="shared" si="283"/>
        <v/>
      </c>
      <c r="AB1673" s="25" t="str">
        <f>IF($B1673="", "", IF(AND($B1673&gt;='Client Report'!$BA$3, $B1673&lt;='Client Report'!$BA$4), "X", ""))</f>
        <v/>
      </c>
      <c r="AC1673" s="25" t="str">
        <f>IF($O1673="", "", IF('Client Report'!$AG$3="", "X", IF(Expenses!$C1673='Client Report'!$AG$3, "X", "")))</f>
        <v/>
      </c>
      <c r="AD1673" s="66" t="str">
        <f t="shared" si="284"/>
        <v/>
      </c>
      <c r="AE1673" s="25" t="str">
        <f>IF($AD1673="", "", COUNTIF($AD$11:$AD$2510, "&lt;"&amp;$AD1673)+1+COUNTIF($AD$11:$AD1673, $AD1673)-1)</f>
        <v/>
      </c>
      <c r="AF1673" s="25" t="str">
        <f t="shared" si="285"/>
        <v/>
      </c>
    </row>
    <row r="1674" spans="1:32" x14ac:dyDescent="0.25">
      <c r="A1674" s="21"/>
      <c r="B1674" s="80"/>
      <c r="C1674" s="81"/>
      <c r="D1674" s="82"/>
      <c r="E1674" s="83"/>
      <c r="F1674" s="83"/>
      <c r="G1674" s="84"/>
      <c r="H1674" s="85"/>
      <c r="I1674" s="21"/>
      <c r="J1674" s="39" t="str">
        <f t="shared" si="275"/>
        <v/>
      </c>
      <c r="K1674" s="21"/>
      <c r="O1674" s="25" t="str">
        <f t="shared" si="276"/>
        <v/>
      </c>
      <c r="P1674" s="25" t="str">
        <f t="shared" si="277"/>
        <v/>
      </c>
      <c r="Q1674" s="25" t="str">
        <f t="shared" si="278"/>
        <v/>
      </c>
      <c r="R1674" s="25" t="str">
        <f>IF(COUNTIF($Q$11:$Q1674, $Q1674)&gt;1, "", $Q1674)</f>
        <v/>
      </c>
      <c r="S1674" s="58" t="str">
        <f t="shared" si="279"/>
        <v/>
      </c>
      <c r="T1674" s="61" t="str">
        <f t="shared" si="280"/>
        <v/>
      </c>
      <c r="U1674" s="58" t="str">
        <f t="shared" si="281"/>
        <v/>
      </c>
      <c r="W1674" s="25" t="str">
        <f>IF(OR($P1674="", NOT($U1674="")), "", IF(COUNTIF($P$11:$P1674, $P1674)&gt;1, "", "X"))</f>
        <v/>
      </c>
      <c r="X1674" s="25" t="str">
        <f t="shared" si="282"/>
        <v/>
      </c>
      <c r="Z1674" s="25" t="str">
        <f t="shared" si="283"/>
        <v/>
      </c>
      <c r="AB1674" s="25" t="str">
        <f>IF($B1674="", "", IF(AND($B1674&gt;='Client Report'!$BA$3, $B1674&lt;='Client Report'!$BA$4), "X", ""))</f>
        <v/>
      </c>
      <c r="AC1674" s="25" t="str">
        <f>IF($O1674="", "", IF('Client Report'!$AG$3="", "X", IF(Expenses!$C1674='Client Report'!$AG$3, "X", "")))</f>
        <v/>
      </c>
      <c r="AD1674" s="66" t="str">
        <f t="shared" si="284"/>
        <v/>
      </c>
      <c r="AE1674" s="25" t="str">
        <f>IF($AD1674="", "", COUNTIF($AD$11:$AD$2510, "&lt;"&amp;$AD1674)+1+COUNTIF($AD$11:$AD1674, $AD1674)-1)</f>
        <v/>
      </c>
      <c r="AF1674" s="25" t="str">
        <f t="shared" si="285"/>
        <v/>
      </c>
    </row>
    <row r="1675" spans="1:32" x14ac:dyDescent="0.25">
      <c r="A1675" s="21"/>
      <c r="B1675" s="80"/>
      <c r="C1675" s="81"/>
      <c r="D1675" s="82"/>
      <c r="E1675" s="83"/>
      <c r="F1675" s="83"/>
      <c r="G1675" s="84"/>
      <c r="H1675" s="85"/>
      <c r="I1675" s="21"/>
      <c r="J1675" s="39" t="str">
        <f t="shared" si="275"/>
        <v/>
      </c>
      <c r="K1675" s="21"/>
      <c r="O1675" s="25" t="str">
        <f t="shared" si="276"/>
        <v/>
      </c>
      <c r="P1675" s="25" t="str">
        <f t="shared" si="277"/>
        <v/>
      </c>
      <c r="Q1675" s="25" t="str">
        <f t="shared" si="278"/>
        <v/>
      </c>
      <c r="R1675" s="25" t="str">
        <f>IF(COUNTIF($Q$11:$Q1675, $Q1675)&gt;1, "", $Q1675)</f>
        <v/>
      </c>
      <c r="S1675" s="58" t="str">
        <f t="shared" si="279"/>
        <v/>
      </c>
      <c r="T1675" s="61" t="str">
        <f t="shared" si="280"/>
        <v/>
      </c>
      <c r="U1675" s="58" t="str">
        <f t="shared" si="281"/>
        <v/>
      </c>
      <c r="W1675" s="25" t="str">
        <f>IF(OR($P1675="", NOT($U1675="")), "", IF(COUNTIF($P$11:$P1675, $P1675)&gt;1, "", "X"))</f>
        <v/>
      </c>
      <c r="X1675" s="25" t="str">
        <f t="shared" si="282"/>
        <v/>
      </c>
      <c r="Z1675" s="25" t="str">
        <f t="shared" si="283"/>
        <v/>
      </c>
      <c r="AB1675" s="25" t="str">
        <f>IF($B1675="", "", IF(AND($B1675&gt;='Client Report'!$BA$3, $B1675&lt;='Client Report'!$BA$4), "X", ""))</f>
        <v/>
      </c>
      <c r="AC1675" s="25" t="str">
        <f>IF($O1675="", "", IF('Client Report'!$AG$3="", "X", IF(Expenses!$C1675='Client Report'!$AG$3, "X", "")))</f>
        <v/>
      </c>
      <c r="AD1675" s="66" t="str">
        <f t="shared" si="284"/>
        <v/>
      </c>
      <c r="AE1675" s="25" t="str">
        <f>IF($AD1675="", "", COUNTIF($AD$11:$AD$2510, "&lt;"&amp;$AD1675)+1+COUNTIF($AD$11:$AD1675, $AD1675)-1)</f>
        <v/>
      </c>
      <c r="AF1675" s="25" t="str">
        <f t="shared" si="285"/>
        <v/>
      </c>
    </row>
    <row r="1676" spans="1:32" x14ac:dyDescent="0.25">
      <c r="A1676" s="21"/>
      <c r="B1676" s="80"/>
      <c r="C1676" s="81"/>
      <c r="D1676" s="82"/>
      <c r="E1676" s="83"/>
      <c r="F1676" s="83"/>
      <c r="G1676" s="84"/>
      <c r="H1676" s="85"/>
      <c r="I1676" s="21"/>
      <c r="J1676" s="39" t="str">
        <f t="shared" ref="J1676:J1739" si="286">IFERROR(IF($G1676="", "", IF($F1676="", $G1676, ROUND($G1676*$U1676, 2))), "")</f>
        <v/>
      </c>
      <c r="K1676" s="21"/>
      <c r="O1676" s="25" t="str">
        <f t="shared" ref="O1676:O1739" si="287">IF(COUNTIF($B1676:$H1676, "")&lt;7, "X", "")</f>
        <v/>
      </c>
      <c r="P1676" s="25" t="str">
        <f t="shared" ref="P1676:P1739" si="288">IF(AND(NOT($B1676=""), NOT($F1676="")), _xlfn.CONCAT($B1676, " - ", $F1676), "")</f>
        <v/>
      </c>
      <c r="Q1676" s="25" t="str">
        <f t="shared" ref="Q1676:Q1739" si="289">IF(AND(NOT($B1676=""), NOT($F1676=""), NOT($H1676="")), _xlfn.CONCAT($B1676, " - ", $F1676), "")</f>
        <v/>
      </c>
      <c r="R1676" s="25" t="str">
        <f>IF(COUNTIF($Q$11:$Q1676, $Q1676)&gt;1, "", $Q1676)</f>
        <v/>
      </c>
      <c r="S1676" s="58" t="str">
        <f t="shared" ref="S1676:S1739" si="290">IF($R1676="", "", $H1676)</f>
        <v/>
      </c>
      <c r="T1676" s="61" t="str">
        <f t="shared" ref="T1676:T1739" si="291">IF(P1676="", "", IFERROR(INDEX($S$11:$S$2510, MATCH($P1676, $R$11:$R$2510, 0)), ""))</f>
        <v/>
      </c>
      <c r="U1676" s="58" t="str">
        <f t="shared" ref="U1676:U1739" si="292">IF($P1676="", "", IF($H1676="", $T1676, $H1676))</f>
        <v/>
      </c>
      <c r="W1676" s="25" t="str">
        <f>IF(OR($P1676="", NOT($U1676="")), "", IF(COUNTIF($P$11:$P1676, $P1676)&gt;1, "", "X"))</f>
        <v/>
      </c>
      <c r="X1676" s="25" t="str">
        <f t="shared" ref="X1676:X1739" si="293">IF(T1676=U1676, "", "X")</f>
        <v/>
      </c>
      <c r="Z1676" s="25" t="str">
        <f t="shared" ref="Z1676:Z1739" si="294">IF(OR($B1676="", $C1676=""), "", _xlfn.CONCAT($C1676, " - ", TEXT($B1676, "mmm yyyy")))</f>
        <v/>
      </c>
      <c r="AB1676" s="25" t="str">
        <f>IF($B1676="", "", IF(AND($B1676&gt;='Client Report'!$BA$3, $B1676&lt;='Client Report'!$BA$4), "X", ""))</f>
        <v/>
      </c>
      <c r="AC1676" s="25" t="str">
        <f>IF($O1676="", "", IF('Client Report'!$AG$3="", "X", IF(Expenses!$C1676='Client Report'!$AG$3, "X", "")))</f>
        <v/>
      </c>
      <c r="AD1676" s="66" t="str">
        <f t="shared" ref="AD1676:AD1739" si="295">IF(OR($AB1676="", $AC1676=""), "", $B1676)</f>
        <v/>
      </c>
      <c r="AE1676" s="25" t="str">
        <f>IF($AD1676="", "", COUNTIF($AD$11:$AD$2510, "&lt;"&amp;$AD1676)+1+COUNTIF($AD$11:$AD1676, $AD1676)-1)</f>
        <v/>
      </c>
      <c r="AF1676" s="25" t="str">
        <f t="shared" ref="AF1676:AF1739" si="296">IF($AE1676="", "", "X")</f>
        <v/>
      </c>
    </row>
    <row r="1677" spans="1:32" x14ac:dyDescent="0.25">
      <c r="A1677" s="21"/>
      <c r="B1677" s="80"/>
      <c r="C1677" s="81"/>
      <c r="D1677" s="82"/>
      <c r="E1677" s="83"/>
      <c r="F1677" s="83"/>
      <c r="G1677" s="84"/>
      <c r="H1677" s="85"/>
      <c r="I1677" s="21"/>
      <c r="J1677" s="39" t="str">
        <f t="shared" si="286"/>
        <v/>
      </c>
      <c r="K1677" s="21"/>
      <c r="O1677" s="25" t="str">
        <f t="shared" si="287"/>
        <v/>
      </c>
      <c r="P1677" s="25" t="str">
        <f t="shared" si="288"/>
        <v/>
      </c>
      <c r="Q1677" s="25" t="str">
        <f t="shared" si="289"/>
        <v/>
      </c>
      <c r="R1677" s="25" t="str">
        <f>IF(COUNTIF($Q$11:$Q1677, $Q1677)&gt;1, "", $Q1677)</f>
        <v/>
      </c>
      <c r="S1677" s="58" t="str">
        <f t="shared" si="290"/>
        <v/>
      </c>
      <c r="T1677" s="61" t="str">
        <f t="shared" si="291"/>
        <v/>
      </c>
      <c r="U1677" s="58" t="str">
        <f t="shared" si="292"/>
        <v/>
      </c>
      <c r="W1677" s="25" t="str">
        <f>IF(OR($P1677="", NOT($U1677="")), "", IF(COUNTIF($P$11:$P1677, $P1677)&gt;1, "", "X"))</f>
        <v/>
      </c>
      <c r="X1677" s="25" t="str">
        <f t="shared" si="293"/>
        <v/>
      </c>
      <c r="Z1677" s="25" t="str">
        <f t="shared" si="294"/>
        <v/>
      </c>
      <c r="AB1677" s="25" t="str">
        <f>IF($B1677="", "", IF(AND($B1677&gt;='Client Report'!$BA$3, $B1677&lt;='Client Report'!$BA$4), "X", ""))</f>
        <v/>
      </c>
      <c r="AC1677" s="25" t="str">
        <f>IF($O1677="", "", IF('Client Report'!$AG$3="", "X", IF(Expenses!$C1677='Client Report'!$AG$3, "X", "")))</f>
        <v/>
      </c>
      <c r="AD1677" s="66" t="str">
        <f t="shared" si="295"/>
        <v/>
      </c>
      <c r="AE1677" s="25" t="str">
        <f>IF($AD1677="", "", COUNTIF($AD$11:$AD$2510, "&lt;"&amp;$AD1677)+1+COUNTIF($AD$11:$AD1677, $AD1677)-1)</f>
        <v/>
      </c>
      <c r="AF1677" s="25" t="str">
        <f t="shared" si="296"/>
        <v/>
      </c>
    </row>
    <row r="1678" spans="1:32" x14ac:dyDescent="0.25">
      <c r="A1678" s="21"/>
      <c r="B1678" s="80"/>
      <c r="C1678" s="81"/>
      <c r="D1678" s="82"/>
      <c r="E1678" s="83"/>
      <c r="F1678" s="83"/>
      <c r="G1678" s="84"/>
      <c r="H1678" s="85"/>
      <c r="I1678" s="21"/>
      <c r="J1678" s="39" t="str">
        <f t="shared" si="286"/>
        <v/>
      </c>
      <c r="K1678" s="21"/>
      <c r="O1678" s="25" t="str">
        <f t="shared" si="287"/>
        <v/>
      </c>
      <c r="P1678" s="25" t="str">
        <f t="shared" si="288"/>
        <v/>
      </c>
      <c r="Q1678" s="25" t="str">
        <f t="shared" si="289"/>
        <v/>
      </c>
      <c r="R1678" s="25" t="str">
        <f>IF(COUNTIF($Q$11:$Q1678, $Q1678)&gt;1, "", $Q1678)</f>
        <v/>
      </c>
      <c r="S1678" s="58" t="str">
        <f t="shared" si="290"/>
        <v/>
      </c>
      <c r="T1678" s="61" t="str">
        <f t="shared" si="291"/>
        <v/>
      </c>
      <c r="U1678" s="58" t="str">
        <f t="shared" si="292"/>
        <v/>
      </c>
      <c r="W1678" s="25" t="str">
        <f>IF(OR($P1678="", NOT($U1678="")), "", IF(COUNTIF($P$11:$P1678, $P1678)&gt;1, "", "X"))</f>
        <v/>
      </c>
      <c r="X1678" s="25" t="str">
        <f t="shared" si="293"/>
        <v/>
      </c>
      <c r="Z1678" s="25" t="str">
        <f t="shared" si="294"/>
        <v/>
      </c>
      <c r="AB1678" s="25" t="str">
        <f>IF($B1678="", "", IF(AND($B1678&gt;='Client Report'!$BA$3, $B1678&lt;='Client Report'!$BA$4), "X", ""))</f>
        <v/>
      </c>
      <c r="AC1678" s="25" t="str">
        <f>IF($O1678="", "", IF('Client Report'!$AG$3="", "X", IF(Expenses!$C1678='Client Report'!$AG$3, "X", "")))</f>
        <v/>
      </c>
      <c r="AD1678" s="66" t="str">
        <f t="shared" si="295"/>
        <v/>
      </c>
      <c r="AE1678" s="25" t="str">
        <f>IF($AD1678="", "", COUNTIF($AD$11:$AD$2510, "&lt;"&amp;$AD1678)+1+COUNTIF($AD$11:$AD1678, $AD1678)-1)</f>
        <v/>
      </c>
      <c r="AF1678" s="25" t="str">
        <f t="shared" si="296"/>
        <v/>
      </c>
    </row>
    <row r="1679" spans="1:32" x14ac:dyDescent="0.25">
      <c r="A1679" s="21"/>
      <c r="B1679" s="80"/>
      <c r="C1679" s="81"/>
      <c r="D1679" s="82"/>
      <c r="E1679" s="83"/>
      <c r="F1679" s="83"/>
      <c r="G1679" s="84"/>
      <c r="H1679" s="85"/>
      <c r="I1679" s="21"/>
      <c r="J1679" s="39" t="str">
        <f t="shared" si="286"/>
        <v/>
      </c>
      <c r="K1679" s="21"/>
      <c r="O1679" s="25" t="str">
        <f t="shared" si="287"/>
        <v/>
      </c>
      <c r="P1679" s="25" t="str">
        <f t="shared" si="288"/>
        <v/>
      </c>
      <c r="Q1679" s="25" t="str">
        <f t="shared" si="289"/>
        <v/>
      </c>
      <c r="R1679" s="25" t="str">
        <f>IF(COUNTIF($Q$11:$Q1679, $Q1679)&gt;1, "", $Q1679)</f>
        <v/>
      </c>
      <c r="S1679" s="58" t="str">
        <f t="shared" si="290"/>
        <v/>
      </c>
      <c r="T1679" s="61" t="str">
        <f t="shared" si="291"/>
        <v/>
      </c>
      <c r="U1679" s="58" t="str">
        <f t="shared" si="292"/>
        <v/>
      </c>
      <c r="W1679" s="25" t="str">
        <f>IF(OR($P1679="", NOT($U1679="")), "", IF(COUNTIF($P$11:$P1679, $P1679)&gt;1, "", "X"))</f>
        <v/>
      </c>
      <c r="X1679" s="25" t="str">
        <f t="shared" si="293"/>
        <v/>
      </c>
      <c r="Z1679" s="25" t="str">
        <f t="shared" si="294"/>
        <v/>
      </c>
      <c r="AB1679" s="25" t="str">
        <f>IF($B1679="", "", IF(AND($B1679&gt;='Client Report'!$BA$3, $B1679&lt;='Client Report'!$BA$4), "X", ""))</f>
        <v/>
      </c>
      <c r="AC1679" s="25" t="str">
        <f>IF($O1679="", "", IF('Client Report'!$AG$3="", "X", IF(Expenses!$C1679='Client Report'!$AG$3, "X", "")))</f>
        <v/>
      </c>
      <c r="AD1679" s="66" t="str">
        <f t="shared" si="295"/>
        <v/>
      </c>
      <c r="AE1679" s="25" t="str">
        <f>IF($AD1679="", "", COUNTIF($AD$11:$AD$2510, "&lt;"&amp;$AD1679)+1+COUNTIF($AD$11:$AD1679, $AD1679)-1)</f>
        <v/>
      </c>
      <c r="AF1679" s="25" t="str">
        <f t="shared" si="296"/>
        <v/>
      </c>
    </row>
    <row r="1680" spans="1:32" x14ac:dyDescent="0.25">
      <c r="A1680" s="21"/>
      <c r="B1680" s="80"/>
      <c r="C1680" s="81"/>
      <c r="D1680" s="82"/>
      <c r="E1680" s="83"/>
      <c r="F1680" s="83"/>
      <c r="G1680" s="84"/>
      <c r="H1680" s="85"/>
      <c r="I1680" s="21"/>
      <c r="J1680" s="39" t="str">
        <f t="shared" si="286"/>
        <v/>
      </c>
      <c r="K1680" s="21"/>
      <c r="O1680" s="25" t="str">
        <f t="shared" si="287"/>
        <v/>
      </c>
      <c r="P1680" s="25" t="str">
        <f t="shared" si="288"/>
        <v/>
      </c>
      <c r="Q1680" s="25" t="str">
        <f t="shared" si="289"/>
        <v/>
      </c>
      <c r="R1680" s="25" t="str">
        <f>IF(COUNTIF($Q$11:$Q1680, $Q1680)&gt;1, "", $Q1680)</f>
        <v/>
      </c>
      <c r="S1680" s="58" t="str">
        <f t="shared" si="290"/>
        <v/>
      </c>
      <c r="T1680" s="61" t="str">
        <f t="shared" si="291"/>
        <v/>
      </c>
      <c r="U1680" s="58" t="str">
        <f t="shared" si="292"/>
        <v/>
      </c>
      <c r="W1680" s="25" t="str">
        <f>IF(OR($P1680="", NOT($U1680="")), "", IF(COUNTIF($P$11:$P1680, $P1680)&gt;1, "", "X"))</f>
        <v/>
      </c>
      <c r="X1680" s="25" t="str">
        <f t="shared" si="293"/>
        <v/>
      </c>
      <c r="Z1680" s="25" t="str">
        <f t="shared" si="294"/>
        <v/>
      </c>
      <c r="AB1680" s="25" t="str">
        <f>IF($B1680="", "", IF(AND($B1680&gt;='Client Report'!$BA$3, $B1680&lt;='Client Report'!$BA$4), "X", ""))</f>
        <v/>
      </c>
      <c r="AC1680" s="25" t="str">
        <f>IF($O1680="", "", IF('Client Report'!$AG$3="", "X", IF(Expenses!$C1680='Client Report'!$AG$3, "X", "")))</f>
        <v/>
      </c>
      <c r="AD1680" s="66" t="str">
        <f t="shared" si="295"/>
        <v/>
      </c>
      <c r="AE1680" s="25" t="str">
        <f>IF($AD1680="", "", COUNTIF($AD$11:$AD$2510, "&lt;"&amp;$AD1680)+1+COUNTIF($AD$11:$AD1680, $AD1680)-1)</f>
        <v/>
      </c>
      <c r="AF1680" s="25" t="str">
        <f t="shared" si="296"/>
        <v/>
      </c>
    </row>
    <row r="1681" spans="1:32" x14ac:dyDescent="0.25">
      <c r="A1681" s="21"/>
      <c r="B1681" s="80"/>
      <c r="C1681" s="81"/>
      <c r="D1681" s="82"/>
      <c r="E1681" s="83"/>
      <c r="F1681" s="83"/>
      <c r="G1681" s="84"/>
      <c r="H1681" s="85"/>
      <c r="I1681" s="21"/>
      <c r="J1681" s="39" t="str">
        <f t="shared" si="286"/>
        <v/>
      </c>
      <c r="K1681" s="21"/>
      <c r="O1681" s="25" t="str">
        <f t="shared" si="287"/>
        <v/>
      </c>
      <c r="P1681" s="25" t="str">
        <f t="shared" si="288"/>
        <v/>
      </c>
      <c r="Q1681" s="25" t="str">
        <f t="shared" si="289"/>
        <v/>
      </c>
      <c r="R1681" s="25" t="str">
        <f>IF(COUNTIF($Q$11:$Q1681, $Q1681)&gt;1, "", $Q1681)</f>
        <v/>
      </c>
      <c r="S1681" s="58" t="str">
        <f t="shared" si="290"/>
        <v/>
      </c>
      <c r="T1681" s="61" t="str">
        <f t="shared" si="291"/>
        <v/>
      </c>
      <c r="U1681" s="58" t="str">
        <f t="shared" si="292"/>
        <v/>
      </c>
      <c r="W1681" s="25" t="str">
        <f>IF(OR($P1681="", NOT($U1681="")), "", IF(COUNTIF($P$11:$P1681, $P1681)&gt;1, "", "X"))</f>
        <v/>
      </c>
      <c r="X1681" s="25" t="str">
        <f t="shared" si="293"/>
        <v/>
      </c>
      <c r="Z1681" s="25" t="str">
        <f t="shared" si="294"/>
        <v/>
      </c>
      <c r="AB1681" s="25" t="str">
        <f>IF($B1681="", "", IF(AND($B1681&gt;='Client Report'!$BA$3, $B1681&lt;='Client Report'!$BA$4), "X", ""))</f>
        <v/>
      </c>
      <c r="AC1681" s="25" t="str">
        <f>IF($O1681="", "", IF('Client Report'!$AG$3="", "X", IF(Expenses!$C1681='Client Report'!$AG$3, "X", "")))</f>
        <v/>
      </c>
      <c r="AD1681" s="66" t="str">
        <f t="shared" si="295"/>
        <v/>
      </c>
      <c r="AE1681" s="25" t="str">
        <f>IF($AD1681="", "", COUNTIF($AD$11:$AD$2510, "&lt;"&amp;$AD1681)+1+COUNTIF($AD$11:$AD1681, $AD1681)-1)</f>
        <v/>
      </c>
      <c r="AF1681" s="25" t="str">
        <f t="shared" si="296"/>
        <v/>
      </c>
    </row>
    <row r="1682" spans="1:32" x14ac:dyDescent="0.25">
      <c r="A1682" s="21"/>
      <c r="B1682" s="80"/>
      <c r="C1682" s="81"/>
      <c r="D1682" s="82"/>
      <c r="E1682" s="83"/>
      <c r="F1682" s="83"/>
      <c r="G1682" s="84"/>
      <c r="H1682" s="85"/>
      <c r="I1682" s="21"/>
      <c r="J1682" s="39" t="str">
        <f t="shared" si="286"/>
        <v/>
      </c>
      <c r="K1682" s="21"/>
      <c r="O1682" s="25" t="str">
        <f t="shared" si="287"/>
        <v/>
      </c>
      <c r="P1682" s="25" t="str">
        <f t="shared" si="288"/>
        <v/>
      </c>
      <c r="Q1682" s="25" t="str">
        <f t="shared" si="289"/>
        <v/>
      </c>
      <c r="R1682" s="25" t="str">
        <f>IF(COUNTIF($Q$11:$Q1682, $Q1682)&gt;1, "", $Q1682)</f>
        <v/>
      </c>
      <c r="S1682" s="58" t="str">
        <f t="shared" si="290"/>
        <v/>
      </c>
      <c r="T1682" s="61" t="str">
        <f t="shared" si="291"/>
        <v/>
      </c>
      <c r="U1682" s="58" t="str">
        <f t="shared" si="292"/>
        <v/>
      </c>
      <c r="W1682" s="25" t="str">
        <f>IF(OR($P1682="", NOT($U1682="")), "", IF(COUNTIF($P$11:$P1682, $P1682)&gt;1, "", "X"))</f>
        <v/>
      </c>
      <c r="X1682" s="25" t="str">
        <f t="shared" si="293"/>
        <v/>
      </c>
      <c r="Z1682" s="25" t="str">
        <f t="shared" si="294"/>
        <v/>
      </c>
      <c r="AB1682" s="25" t="str">
        <f>IF($B1682="", "", IF(AND($B1682&gt;='Client Report'!$BA$3, $B1682&lt;='Client Report'!$BA$4), "X", ""))</f>
        <v/>
      </c>
      <c r="AC1682" s="25" t="str">
        <f>IF($O1682="", "", IF('Client Report'!$AG$3="", "X", IF(Expenses!$C1682='Client Report'!$AG$3, "X", "")))</f>
        <v/>
      </c>
      <c r="AD1682" s="66" t="str">
        <f t="shared" si="295"/>
        <v/>
      </c>
      <c r="AE1682" s="25" t="str">
        <f>IF($AD1682="", "", COUNTIF($AD$11:$AD$2510, "&lt;"&amp;$AD1682)+1+COUNTIF($AD$11:$AD1682, $AD1682)-1)</f>
        <v/>
      </c>
      <c r="AF1682" s="25" t="str">
        <f t="shared" si="296"/>
        <v/>
      </c>
    </row>
    <row r="1683" spans="1:32" x14ac:dyDescent="0.25">
      <c r="A1683" s="21"/>
      <c r="B1683" s="80"/>
      <c r="C1683" s="81"/>
      <c r="D1683" s="82"/>
      <c r="E1683" s="83"/>
      <c r="F1683" s="83"/>
      <c r="G1683" s="84"/>
      <c r="H1683" s="85"/>
      <c r="I1683" s="21"/>
      <c r="J1683" s="39" t="str">
        <f t="shared" si="286"/>
        <v/>
      </c>
      <c r="K1683" s="21"/>
      <c r="O1683" s="25" t="str">
        <f t="shared" si="287"/>
        <v/>
      </c>
      <c r="P1683" s="25" t="str">
        <f t="shared" si="288"/>
        <v/>
      </c>
      <c r="Q1683" s="25" t="str">
        <f t="shared" si="289"/>
        <v/>
      </c>
      <c r="R1683" s="25" t="str">
        <f>IF(COUNTIF($Q$11:$Q1683, $Q1683)&gt;1, "", $Q1683)</f>
        <v/>
      </c>
      <c r="S1683" s="58" t="str">
        <f t="shared" si="290"/>
        <v/>
      </c>
      <c r="T1683" s="61" t="str">
        <f t="shared" si="291"/>
        <v/>
      </c>
      <c r="U1683" s="58" t="str">
        <f t="shared" si="292"/>
        <v/>
      </c>
      <c r="W1683" s="25" t="str">
        <f>IF(OR($P1683="", NOT($U1683="")), "", IF(COUNTIF($P$11:$P1683, $P1683)&gt;1, "", "X"))</f>
        <v/>
      </c>
      <c r="X1683" s="25" t="str">
        <f t="shared" si="293"/>
        <v/>
      </c>
      <c r="Z1683" s="25" t="str">
        <f t="shared" si="294"/>
        <v/>
      </c>
      <c r="AB1683" s="25" t="str">
        <f>IF($B1683="", "", IF(AND($B1683&gt;='Client Report'!$BA$3, $B1683&lt;='Client Report'!$BA$4), "X", ""))</f>
        <v/>
      </c>
      <c r="AC1683" s="25" t="str">
        <f>IF($O1683="", "", IF('Client Report'!$AG$3="", "X", IF(Expenses!$C1683='Client Report'!$AG$3, "X", "")))</f>
        <v/>
      </c>
      <c r="AD1683" s="66" t="str">
        <f t="shared" si="295"/>
        <v/>
      </c>
      <c r="AE1683" s="25" t="str">
        <f>IF($AD1683="", "", COUNTIF($AD$11:$AD$2510, "&lt;"&amp;$AD1683)+1+COUNTIF($AD$11:$AD1683, $AD1683)-1)</f>
        <v/>
      </c>
      <c r="AF1683" s="25" t="str">
        <f t="shared" si="296"/>
        <v/>
      </c>
    </row>
    <row r="1684" spans="1:32" x14ac:dyDescent="0.25">
      <c r="A1684" s="21"/>
      <c r="B1684" s="80"/>
      <c r="C1684" s="81"/>
      <c r="D1684" s="82"/>
      <c r="E1684" s="83"/>
      <c r="F1684" s="83"/>
      <c r="G1684" s="84"/>
      <c r="H1684" s="85"/>
      <c r="I1684" s="21"/>
      <c r="J1684" s="39" t="str">
        <f t="shared" si="286"/>
        <v/>
      </c>
      <c r="K1684" s="21"/>
      <c r="O1684" s="25" t="str">
        <f t="shared" si="287"/>
        <v/>
      </c>
      <c r="P1684" s="25" t="str">
        <f t="shared" si="288"/>
        <v/>
      </c>
      <c r="Q1684" s="25" t="str">
        <f t="shared" si="289"/>
        <v/>
      </c>
      <c r="R1684" s="25" t="str">
        <f>IF(COUNTIF($Q$11:$Q1684, $Q1684)&gt;1, "", $Q1684)</f>
        <v/>
      </c>
      <c r="S1684" s="58" t="str">
        <f t="shared" si="290"/>
        <v/>
      </c>
      <c r="T1684" s="61" t="str">
        <f t="shared" si="291"/>
        <v/>
      </c>
      <c r="U1684" s="58" t="str">
        <f t="shared" si="292"/>
        <v/>
      </c>
      <c r="W1684" s="25" t="str">
        <f>IF(OR($P1684="", NOT($U1684="")), "", IF(COUNTIF($P$11:$P1684, $P1684)&gt;1, "", "X"))</f>
        <v/>
      </c>
      <c r="X1684" s="25" t="str">
        <f t="shared" si="293"/>
        <v/>
      </c>
      <c r="Z1684" s="25" t="str">
        <f t="shared" si="294"/>
        <v/>
      </c>
      <c r="AB1684" s="25" t="str">
        <f>IF($B1684="", "", IF(AND($B1684&gt;='Client Report'!$BA$3, $B1684&lt;='Client Report'!$BA$4), "X", ""))</f>
        <v/>
      </c>
      <c r="AC1684" s="25" t="str">
        <f>IF($O1684="", "", IF('Client Report'!$AG$3="", "X", IF(Expenses!$C1684='Client Report'!$AG$3, "X", "")))</f>
        <v/>
      </c>
      <c r="AD1684" s="66" t="str">
        <f t="shared" si="295"/>
        <v/>
      </c>
      <c r="AE1684" s="25" t="str">
        <f>IF($AD1684="", "", COUNTIF($AD$11:$AD$2510, "&lt;"&amp;$AD1684)+1+COUNTIF($AD$11:$AD1684, $AD1684)-1)</f>
        <v/>
      </c>
      <c r="AF1684" s="25" t="str">
        <f t="shared" si="296"/>
        <v/>
      </c>
    </row>
    <row r="1685" spans="1:32" x14ac:dyDescent="0.25">
      <c r="A1685" s="21"/>
      <c r="B1685" s="80"/>
      <c r="C1685" s="81"/>
      <c r="D1685" s="82"/>
      <c r="E1685" s="83"/>
      <c r="F1685" s="83"/>
      <c r="G1685" s="84"/>
      <c r="H1685" s="85"/>
      <c r="I1685" s="21"/>
      <c r="J1685" s="39" t="str">
        <f t="shared" si="286"/>
        <v/>
      </c>
      <c r="K1685" s="21"/>
      <c r="O1685" s="25" t="str">
        <f t="shared" si="287"/>
        <v/>
      </c>
      <c r="P1685" s="25" t="str">
        <f t="shared" si="288"/>
        <v/>
      </c>
      <c r="Q1685" s="25" t="str">
        <f t="shared" si="289"/>
        <v/>
      </c>
      <c r="R1685" s="25" t="str">
        <f>IF(COUNTIF($Q$11:$Q1685, $Q1685)&gt;1, "", $Q1685)</f>
        <v/>
      </c>
      <c r="S1685" s="58" t="str">
        <f t="shared" si="290"/>
        <v/>
      </c>
      <c r="T1685" s="61" t="str">
        <f t="shared" si="291"/>
        <v/>
      </c>
      <c r="U1685" s="58" t="str">
        <f t="shared" si="292"/>
        <v/>
      </c>
      <c r="W1685" s="25" t="str">
        <f>IF(OR($P1685="", NOT($U1685="")), "", IF(COUNTIF($P$11:$P1685, $P1685)&gt;1, "", "X"))</f>
        <v/>
      </c>
      <c r="X1685" s="25" t="str">
        <f t="shared" si="293"/>
        <v/>
      </c>
      <c r="Z1685" s="25" t="str">
        <f t="shared" si="294"/>
        <v/>
      </c>
      <c r="AB1685" s="25" t="str">
        <f>IF($B1685="", "", IF(AND($B1685&gt;='Client Report'!$BA$3, $B1685&lt;='Client Report'!$BA$4), "X", ""))</f>
        <v/>
      </c>
      <c r="AC1685" s="25" t="str">
        <f>IF($O1685="", "", IF('Client Report'!$AG$3="", "X", IF(Expenses!$C1685='Client Report'!$AG$3, "X", "")))</f>
        <v/>
      </c>
      <c r="AD1685" s="66" t="str">
        <f t="shared" si="295"/>
        <v/>
      </c>
      <c r="AE1685" s="25" t="str">
        <f>IF($AD1685="", "", COUNTIF($AD$11:$AD$2510, "&lt;"&amp;$AD1685)+1+COUNTIF($AD$11:$AD1685, $AD1685)-1)</f>
        <v/>
      </c>
      <c r="AF1685" s="25" t="str">
        <f t="shared" si="296"/>
        <v/>
      </c>
    </row>
    <row r="1686" spans="1:32" x14ac:dyDescent="0.25">
      <c r="A1686" s="21"/>
      <c r="B1686" s="80"/>
      <c r="C1686" s="81"/>
      <c r="D1686" s="82"/>
      <c r="E1686" s="83"/>
      <c r="F1686" s="83"/>
      <c r="G1686" s="84"/>
      <c r="H1686" s="85"/>
      <c r="I1686" s="21"/>
      <c r="J1686" s="39" t="str">
        <f t="shared" si="286"/>
        <v/>
      </c>
      <c r="K1686" s="21"/>
      <c r="O1686" s="25" t="str">
        <f t="shared" si="287"/>
        <v/>
      </c>
      <c r="P1686" s="25" t="str">
        <f t="shared" si="288"/>
        <v/>
      </c>
      <c r="Q1686" s="25" t="str">
        <f t="shared" si="289"/>
        <v/>
      </c>
      <c r="R1686" s="25" t="str">
        <f>IF(COUNTIF($Q$11:$Q1686, $Q1686)&gt;1, "", $Q1686)</f>
        <v/>
      </c>
      <c r="S1686" s="58" t="str">
        <f t="shared" si="290"/>
        <v/>
      </c>
      <c r="T1686" s="61" t="str">
        <f t="shared" si="291"/>
        <v/>
      </c>
      <c r="U1686" s="58" t="str">
        <f t="shared" si="292"/>
        <v/>
      </c>
      <c r="W1686" s="25" t="str">
        <f>IF(OR($P1686="", NOT($U1686="")), "", IF(COUNTIF($P$11:$P1686, $P1686)&gt;1, "", "X"))</f>
        <v/>
      </c>
      <c r="X1686" s="25" t="str">
        <f t="shared" si="293"/>
        <v/>
      </c>
      <c r="Z1686" s="25" t="str">
        <f t="shared" si="294"/>
        <v/>
      </c>
      <c r="AB1686" s="25" t="str">
        <f>IF($B1686="", "", IF(AND($B1686&gt;='Client Report'!$BA$3, $B1686&lt;='Client Report'!$BA$4), "X", ""))</f>
        <v/>
      </c>
      <c r="AC1686" s="25" t="str">
        <f>IF($O1686="", "", IF('Client Report'!$AG$3="", "X", IF(Expenses!$C1686='Client Report'!$AG$3, "X", "")))</f>
        <v/>
      </c>
      <c r="AD1686" s="66" t="str">
        <f t="shared" si="295"/>
        <v/>
      </c>
      <c r="AE1686" s="25" t="str">
        <f>IF($AD1686="", "", COUNTIF($AD$11:$AD$2510, "&lt;"&amp;$AD1686)+1+COUNTIF($AD$11:$AD1686, $AD1686)-1)</f>
        <v/>
      </c>
      <c r="AF1686" s="25" t="str">
        <f t="shared" si="296"/>
        <v/>
      </c>
    </row>
    <row r="1687" spans="1:32" x14ac:dyDescent="0.25">
      <c r="A1687" s="21"/>
      <c r="B1687" s="80"/>
      <c r="C1687" s="81"/>
      <c r="D1687" s="82"/>
      <c r="E1687" s="83"/>
      <c r="F1687" s="83"/>
      <c r="G1687" s="84"/>
      <c r="H1687" s="85"/>
      <c r="I1687" s="21"/>
      <c r="J1687" s="39" t="str">
        <f t="shared" si="286"/>
        <v/>
      </c>
      <c r="K1687" s="21"/>
      <c r="O1687" s="25" t="str">
        <f t="shared" si="287"/>
        <v/>
      </c>
      <c r="P1687" s="25" t="str">
        <f t="shared" si="288"/>
        <v/>
      </c>
      <c r="Q1687" s="25" t="str">
        <f t="shared" si="289"/>
        <v/>
      </c>
      <c r="R1687" s="25" t="str">
        <f>IF(COUNTIF($Q$11:$Q1687, $Q1687)&gt;1, "", $Q1687)</f>
        <v/>
      </c>
      <c r="S1687" s="58" t="str">
        <f t="shared" si="290"/>
        <v/>
      </c>
      <c r="T1687" s="61" t="str">
        <f t="shared" si="291"/>
        <v/>
      </c>
      <c r="U1687" s="58" t="str">
        <f t="shared" si="292"/>
        <v/>
      </c>
      <c r="W1687" s="25" t="str">
        <f>IF(OR($P1687="", NOT($U1687="")), "", IF(COUNTIF($P$11:$P1687, $P1687)&gt;1, "", "X"))</f>
        <v/>
      </c>
      <c r="X1687" s="25" t="str">
        <f t="shared" si="293"/>
        <v/>
      </c>
      <c r="Z1687" s="25" t="str">
        <f t="shared" si="294"/>
        <v/>
      </c>
      <c r="AB1687" s="25" t="str">
        <f>IF($B1687="", "", IF(AND($B1687&gt;='Client Report'!$BA$3, $B1687&lt;='Client Report'!$BA$4), "X", ""))</f>
        <v/>
      </c>
      <c r="AC1687" s="25" t="str">
        <f>IF($O1687="", "", IF('Client Report'!$AG$3="", "X", IF(Expenses!$C1687='Client Report'!$AG$3, "X", "")))</f>
        <v/>
      </c>
      <c r="AD1687" s="66" t="str">
        <f t="shared" si="295"/>
        <v/>
      </c>
      <c r="AE1687" s="25" t="str">
        <f>IF($AD1687="", "", COUNTIF($AD$11:$AD$2510, "&lt;"&amp;$AD1687)+1+COUNTIF($AD$11:$AD1687, $AD1687)-1)</f>
        <v/>
      </c>
      <c r="AF1687" s="25" t="str">
        <f t="shared" si="296"/>
        <v/>
      </c>
    </row>
    <row r="1688" spans="1:32" x14ac:dyDescent="0.25">
      <c r="A1688" s="21"/>
      <c r="B1688" s="80"/>
      <c r="C1688" s="81"/>
      <c r="D1688" s="82"/>
      <c r="E1688" s="83"/>
      <c r="F1688" s="83"/>
      <c r="G1688" s="84"/>
      <c r="H1688" s="85"/>
      <c r="I1688" s="21"/>
      <c r="J1688" s="39" t="str">
        <f t="shared" si="286"/>
        <v/>
      </c>
      <c r="K1688" s="21"/>
      <c r="O1688" s="25" t="str">
        <f t="shared" si="287"/>
        <v/>
      </c>
      <c r="P1688" s="25" t="str">
        <f t="shared" si="288"/>
        <v/>
      </c>
      <c r="Q1688" s="25" t="str">
        <f t="shared" si="289"/>
        <v/>
      </c>
      <c r="R1688" s="25" t="str">
        <f>IF(COUNTIF($Q$11:$Q1688, $Q1688)&gt;1, "", $Q1688)</f>
        <v/>
      </c>
      <c r="S1688" s="58" t="str">
        <f t="shared" si="290"/>
        <v/>
      </c>
      <c r="T1688" s="61" t="str">
        <f t="shared" si="291"/>
        <v/>
      </c>
      <c r="U1688" s="58" t="str">
        <f t="shared" si="292"/>
        <v/>
      </c>
      <c r="W1688" s="25" t="str">
        <f>IF(OR($P1688="", NOT($U1688="")), "", IF(COUNTIF($P$11:$P1688, $P1688)&gt;1, "", "X"))</f>
        <v/>
      </c>
      <c r="X1688" s="25" t="str">
        <f t="shared" si="293"/>
        <v/>
      </c>
      <c r="Z1688" s="25" t="str">
        <f t="shared" si="294"/>
        <v/>
      </c>
      <c r="AB1688" s="25" t="str">
        <f>IF($B1688="", "", IF(AND($B1688&gt;='Client Report'!$BA$3, $B1688&lt;='Client Report'!$BA$4), "X", ""))</f>
        <v/>
      </c>
      <c r="AC1688" s="25" t="str">
        <f>IF($O1688="", "", IF('Client Report'!$AG$3="", "X", IF(Expenses!$C1688='Client Report'!$AG$3, "X", "")))</f>
        <v/>
      </c>
      <c r="AD1688" s="66" t="str">
        <f t="shared" si="295"/>
        <v/>
      </c>
      <c r="AE1688" s="25" t="str">
        <f>IF($AD1688="", "", COUNTIF($AD$11:$AD$2510, "&lt;"&amp;$AD1688)+1+COUNTIF($AD$11:$AD1688, $AD1688)-1)</f>
        <v/>
      </c>
      <c r="AF1688" s="25" t="str">
        <f t="shared" si="296"/>
        <v/>
      </c>
    </row>
    <row r="1689" spans="1:32" x14ac:dyDescent="0.25">
      <c r="A1689" s="21"/>
      <c r="B1689" s="80"/>
      <c r="C1689" s="81"/>
      <c r="D1689" s="82"/>
      <c r="E1689" s="83"/>
      <c r="F1689" s="83"/>
      <c r="G1689" s="84"/>
      <c r="H1689" s="85"/>
      <c r="I1689" s="21"/>
      <c r="J1689" s="39" t="str">
        <f t="shared" si="286"/>
        <v/>
      </c>
      <c r="K1689" s="21"/>
      <c r="O1689" s="25" t="str">
        <f t="shared" si="287"/>
        <v/>
      </c>
      <c r="P1689" s="25" t="str">
        <f t="shared" si="288"/>
        <v/>
      </c>
      <c r="Q1689" s="25" t="str">
        <f t="shared" si="289"/>
        <v/>
      </c>
      <c r="R1689" s="25" t="str">
        <f>IF(COUNTIF($Q$11:$Q1689, $Q1689)&gt;1, "", $Q1689)</f>
        <v/>
      </c>
      <c r="S1689" s="58" t="str">
        <f t="shared" si="290"/>
        <v/>
      </c>
      <c r="T1689" s="61" t="str">
        <f t="shared" si="291"/>
        <v/>
      </c>
      <c r="U1689" s="58" t="str">
        <f t="shared" si="292"/>
        <v/>
      </c>
      <c r="W1689" s="25" t="str">
        <f>IF(OR($P1689="", NOT($U1689="")), "", IF(COUNTIF($P$11:$P1689, $P1689)&gt;1, "", "X"))</f>
        <v/>
      </c>
      <c r="X1689" s="25" t="str">
        <f t="shared" si="293"/>
        <v/>
      </c>
      <c r="Z1689" s="25" t="str">
        <f t="shared" si="294"/>
        <v/>
      </c>
      <c r="AB1689" s="25" t="str">
        <f>IF($B1689="", "", IF(AND($B1689&gt;='Client Report'!$BA$3, $B1689&lt;='Client Report'!$BA$4), "X", ""))</f>
        <v/>
      </c>
      <c r="AC1689" s="25" t="str">
        <f>IF($O1689="", "", IF('Client Report'!$AG$3="", "X", IF(Expenses!$C1689='Client Report'!$AG$3, "X", "")))</f>
        <v/>
      </c>
      <c r="AD1689" s="66" t="str">
        <f t="shared" si="295"/>
        <v/>
      </c>
      <c r="AE1689" s="25" t="str">
        <f>IF($AD1689="", "", COUNTIF($AD$11:$AD$2510, "&lt;"&amp;$AD1689)+1+COUNTIF($AD$11:$AD1689, $AD1689)-1)</f>
        <v/>
      </c>
      <c r="AF1689" s="25" t="str">
        <f t="shared" si="296"/>
        <v/>
      </c>
    </row>
    <row r="1690" spans="1:32" x14ac:dyDescent="0.25">
      <c r="A1690" s="21"/>
      <c r="B1690" s="80"/>
      <c r="C1690" s="81"/>
      <c r="D1690" s="82"/>
      <c r="E1690" s="83"/>
      <c r="F1690" s="83"/>
      <c r="G1690" s="84"/>
      <c r="H1690" s="85"/>
      <c r="I1690" s="21"/>
      <c r="J1690" s="39" t="str">
        <f t="shared" si="286"/>
        <v/>
      </c>
      <c r="K1690" s="21"/>
      <c r="O1690" s="25" t="str">
        <f t="shared" si="287"/>
        <v/>
      </c>
      <c r="P1690" s="25" t="str">
        <f t="shared" si="288"/>
        <v/>
      </c>
      <c r="Q1690" s="25" t="str">
        <f t="shared" si="289"/>
        <v/>
      </c>
      <c r="R1690" s="25" t="str">
        <f>IF(COUNTIF($Q$11:$Q1690, $Q1690)&gt;1, "", $Q1690)</f>
        <v/>
      </c>
      <c r="S1690" s="58" t="str">
        <f t="shared" si="290"/>
        <v/>
      </c>
      <c r="T1690" s="61" t="str">
        <f t="shared" si="291"/>
        <v/>
      </c>
      <c r="U1690" s="58" t="str">
        <f t="shared" si="292"/>
        <v/>
      </c>
      <c r="W1690" s="25" t="str">
        <f>IF(OR($P1690="", NOT($U1690="")), "", IF(COUNTIF($P$11:$P1690, $P1690)&gt;1, "", "X"))</f>
        <v/>
      </c>
      <c r="X1690" s="25" t="str">
        <f t="shared" si="293"/>
        <v/>
      </c>
      <c r="Z1690" s="25" t="str">
        <f t="shared" si="294"/>
        <v/>
      </c>
      <c r="AB1690" s="25" t="str">
        <f>IF($B1690="", "", IF(AND($B1690&gt;='Client Report'!$BA$3, $B1690&lt;='Client Report'!$BA$4), "X", ""))</f>
        <v/>
      </c>
      <c r="AC1690" s="25" t="str">
        <f>IF($O1690="", "", IF('Client Report'!$AG$3="", "X", IF(Expenses!$C1690='Client Report'!$AG$3, "X", "")))</f>
        <v/>
      </c>
      <c r="AD1690" s="66" t="str">
        <f t="shared" si="295"/>
        <v/>
      </c>
      <c r="AE1690" s="25" t="str">
        <f>IF($AD1690="", "", COUNTIF($AD$11:$AD$2510, "&lt;"&amp;$AD1690)+1+COUNTIF($AD$11:$AD1690, $AD1690)-1)</f>
        <v/>
      </c>
      <c r="AF1690" s="25" t="str">
        <f t="shared" si="296"/>
        <v/>
      </c>
    </row>
    <row r="1691" spans="1:32" x14ac:dyDescent="0.25">
      <c r="A1691" s="21"/>
      <c r="B1691" s="80"/>
      <c r="C1691" s="81"/>
      <c r="D1691" s="82"/>
      <c r="E1691" s="83"/>
      <c r="F1691" s="83"/>
      <c r="G1691" s="84"/>
      <c r="H1691" s="85"/>
      <c r="I1691" s="21"/>
      <c r="J1691" s="39" t="str">
        <f t="shared" si="286"/>
        <v/>
      </c>
      <c r="K1691" s="21"/>
      <c r="O1691" s="25" t="str">
        <f t="shared" si="287"/>
        <v/>
      </c>
      <c r="P1691" s="25" t="str">
        <f t="shared" si="288"/>
        <v/>
      </c>
      <c r="Q1691" s="25" t="str">
        <f t="shared" si="289"/>
        <v/>
      </c>
      <c r="R1691" s="25" t="str">
        <f>IF(COUNTIF($Q$11:$Q1691, $Q1691)&gt;1, "", $Q1691)</f>
        <v/>
      </c>
      <c r="S1691" s="58" t="str">
        <f t="shared" si="290"/>
        <v/>
      </c>
      <c r="T1691" s="61" t="str">
        <f t="shared" si="291"/>
        <v/>
      </c>
      <c r="U1691" s="58" t="str">
        <f t="shared" si="292"/>
        <v/>
      </c>
      <c r="W1691" s="25" t="str">
        <f>IF(OR($P1691="", NOT($U1691="")), "", IF(COUNTIF($P$11:$P1691, $P1691)&gt;1, "", "X"))</f>
        <v/>
      </c>
      <c r="X1691" s="25" t="str">
        <f t="shared" si="293"/>
        <v/>
      </c>
      <c r="Z1691" s="25" t="str">
        <f t="shared" si="294"/>
        <v/>
      </c>
      <c r="AB1691" s="25" t="str">
        <f>IF($B1691="", "", IF(AND($B1691&gt;='Client Report'!$BA$3, $B1691&lt;='Client Report'!$BA$4), "X", ""))</f>
        <v/>
      </c>
      <c r="AC1691" s="25" t="str">
        <f>IF($O1691="", "", IF('Client Report'!$AG$3="", "X", IF(Expenses!$C1691='Client Report'!$AG$3, "X", "")))</f>
        <v/>
      </c>
      <c r="AD1691" s="66" t="str">
        <f t="shared" si="295"/>
        <v/>
      </c>
      <c r="AE1691" s="25" t="str">
        <f>IF($AD1691="", "", COUNTIF($AD$11:$AD$2510, "&lt;"&amp;$AD1691)+1+COUNTIF($AD$11:$AD1691, $AD1691)-1)</f>
        <v/>
      </c>
      <c r="AF1691" s="25" t="str">
        <f t="shared" si="296"/>
        <v/>
      </c>
    </row>
    <row r="1692" spans="1:32" x14ac:dyDescent="0.25">
      <c r="A1692" s="21"/>
      <c r="B1692" s="80"/>
      <c r="C1692" s="81"/>
      <c r="D1692" s="82"/>
      <c r="E1692" s="83"/>
      <c r="F1692" s="83"/>
      <c r="G1692" s="84"/>
      <c r="H1692" s="85"/>
      <c r="I1692" s="21"/>
      <c r="J1692" s="39" t="str">
        <f t="shared" si="286"/>
        <v/>
      </c>
      <c r="K1692" s="21"/>
      <c r="O1692" s="25" t="str">
        <f t="shared" si="287"/>
        <v/>
      </c>
      <c r="P1692" s="25" t="str">
        <f t="shared" si="288"/>
        <v/>
      </c>
      <c r="Q1692" s="25" t="str">
        <f t="shared" si="289"/>
        <v/>
      </c>
      <c r="R1692" s="25" t="str">
        <f>IF(COUNTIF($Q$11:$Q1692, $Q1692)&gt;1, "", $Q1692)</f>
        <v/>
      </c>
      <c r="S1692" s="58" t="str">
        <f t="shared" si="290"/>
        <v/>
      </c>
      <c r="T1692" s="61" t="str">
        <f t="shared" si="291"/>
        <v/>
      </c>
      <c r="U1692" s="58" t="str">
        <f t="shared" si="292"/>
        <v/>
      </c>
      <c r="W1692" s="25" t="str">
        <f>IF(OR($P1692="", NOT($U1692="")), "", IF(COUNTIF($P$11:$P1692, $P1692)&gt;1, "", "X"))</f>
        <v/>
      </c>
      <c r="X1692" s="25" t="str">
        <f t="shared" si="293"/>
        <v/>
      </c>
      <c r="Z1692" s="25" t="str">
        <f t="shared" si="294"/>
        <v/>
      </c>
      <c r="AB1692" s="25" t="str">
        <f>IF($B1692="", "", IF(AND($B1692&gt;='Client Report'!$BA$3, $B1692&lt;='Client Report'!$BA$4), "X", ""))</f>
        <v/>
      </c>
      <c r="AC1692" s="25" t="str">
        <f>IF($O1692="", "", IF('Client Report'!$AG$3="", "X", IF(Expenses!$C1692='Client Report'!$AG$3, "X", "")))</f>
        <v/>
      </c>
      <c r="AD1692" s="66" t="str">
        <f t="shared" si="295"/>
        <v/>
      </c>
      <c r="AE1692" s="25" t="str">
        <f>IF($AD1692="", "", COUNTIF($AD$11:$AD$2510, "&lt;"&amp;$AD1692)+1+COUNTIF($AD$11:$AD1692, $AD1692)-1)</f>
        <v/>
      </c>
      <c r="AF1692" s="25" t="str">
        <f t="shared" si="296"/>
        <v/>
      </c>
    </row>
    <row r="1693" spans="1:32" x14ac:dyDescent="0.25">
      <c r="A1693" s="21"/>
      <c r="B1693" s="80"/>
      <c r="C1693" s="81"/>
      <c r="D1693" s="82"/>
      <c r="E1693" s="83"/>
      <c r="F1693" s="83"/>
      <c r="G1693" s="84"/>
      <c r="H1693" s="85"/>
      <c r="I1693" s="21"/>
      <c r="J1693" s="39" t="str">
        <f t="shared" si="286"/>
        <v/>
      </c>
      <c r="K1693" s="21"/>
      <c r="O1693" s="25" t="str">
        <f t="shared" si="287"/>
        <v/>
      </c>
      <c r="P1693" s="25" t="str">
        <f t="shared" si="288"/>
        <v/>
      </c>
      <c r="Q1693" s="25" t="str">
        <f t="shared" si="289"/>
        <v/>
      </c>
      <c r="R1693" s="25" t="str">
        <f>IF(COUNTIF($Q$11:$Q1693, $Q1693)&gt;1, "", $Q1693)</f>
        <v/>
      </c>
      <c r="S1693" s="58" t="str">
        <f t="shared" si="290"/>
        <v/>
      </c>
      <c r="T1693" s="61" t="str">
        <f t="shared" si="291"/>
        <v/>
      </c>
      <c r="U1693" s="58" t="str">
        <f t="shared" si="292"/>
        <v/>
      </c>
      <c r="W1693" s="25" t="str">
        <f>IF(OR($P1693="", NOT($U1693="")), "", IF(COUNTIF($P$11:$P1693, $P1693)&gt;1, "", "X"))</f>
        <v/>
      </c>
      <c r="X1693" s="25" t="str">
        <f t="shared" si="293"/>
        <v/>
      </c>
      <c r="Z1693" s="25" t="str">
        <f t="shared" si="294"/>
        <v/>
      </c>
      <c r="AB1693" s="25" t="str">
        <f>IF($B1693="", "", IF(AND($B1693&gt;='Client Report'!$BA$3, $B1693&lt;='Client Report'!$BA$4), "X", ""))</f>
        <v/>
      </c>
      <c r="AC1693" s="25" t="str">
        <f>IF($O1693="", "", IF('Client Report'!$AG$3="", "X", IF(Expenses!$C1693='Client Report'!$AG$3, "X", "")))</f>
        <v/>
      </c>
      <c r="AD1693" s="66" t="str">
        <f t="shared" si="295"/>
        <v/>
      </c>
      <c r="AE1693" s="25" t="str">
        <f>IF($AD1693="", "", COUNTIF($AD$11:$AD$2510, "&lt;"&amp;$AD1693)+1+COUNTIF($AD$11:$AD1693, $AD1693)-1)</f>
        <v/>
      </c>
      <c r="AF1693" s="25" t="str">
        <f t="shared" si="296"/>
        <v/>
      </c>
    </row>
    <row r="1694" spans="1:32" x14ac:dyDescent="0.25">
      <c r="A1694" s="21"/>
      <c r="B1694" s="80"/>
      <c r="C1694" s="81"/>
      <c r="D1694" s="82"/>
      <c r="E1694" s="83"/>
      <c r="F1694" s="83"/>
      <c r="G1694" s="84"/>
      <c r="H1694" s="85"/>
      <c r="I1694" s="21"/>
      <c r="J1694" s="39" t="str">
        <f t="shared" si="286"/>
        <v/>
      </c>
      <c r="K1694" s="21"/>
      <c r="O1694" s="25" t="str">
        <f t="shared" si="287"/>
        <v/>
      </c>
      <c r="P1694" s="25" t="str">
        <f t="shared" si="288"/>
        <v/>
      </c>
      <c r="Q1694" s="25" t="str">
        <f t="shared" si="289"/>
        <v/>
      </c>
      <c r="R1694" s="25" t="str">
        <f>IF(COUNTIF($Q$11:$Q1694, $Q1694)&gt;1, "", $Q1694)</f>
        <v/>
      </c>
      <c r="S1694" s="58" t="str">
        <f t="shared" si="290"/>
        <v/>
      </c>
      <c r="T1694" s="61" t="str">
        <f t="shared" si="291"/>
        <v/>
      </c>
      <c r="U1694" s="58" t="str">
        <f t="shared" si="292"/>
        <v/>
      </c>
      <c r="W1694" s="25" t="str">
        <f>IF(OR($P1694="", NOT($U1694="")), "", IF(COUNTIF($P$11:$P1694, $P1694)&gt;1, "", "X"))</f>
        <v/>
      </c>
      <c r="X1694" s="25" t="str">
        <f t="shared" si="293"/>
        <v/>
      </c>
      <c r="Z1694" s="25" t="str">
        <f t="shared" si="294"/>
        <v/>
      </c>
      <c r="AB1694" s="25" t="str">
        <f>IF($B1694="", "", IF(AND($B1694&gt;='Client Report'!$BA$3, $B1694&lt;='Client Report'!$BA$4), "X", ""))</f>
        <v/>
      </c>
      <c r="AC1694" s="25" t="str">
        <f>IF($O1694="", "", IF('Client Report'!$AG$3="", "X", IF(Expenses!$C1694='Client Report'!$AG$3, "X", "")))</f>
        <v/>
      </c>
      <c r="AD1694" s="66" t="str">
        <f t="shared" si="295"/>
        <v/>
      </c>
      <c r="AE1694" s="25" t="str">
        <f>IF($AD1694="", "", COUNTIF($AD$11:$AD$2510, "&lt;"&amp;$AD1694)+1+COUNTIF($AD$11:$AD1694, $AD1694)-1)</f>
        <v/>
      </c>
      <c r="AF1694" s="25" t="str">
        <f t="shared" si="296"/>
        <v/>
      </c>
    </row>
    <row r="1695" spans="1:32" x14ac:dyDescent="0.25">
      <c r="A1695" s="21"/>
      <c r="B1695" s="80"/>
      <c r="C1695" s="81"/>
      <c r="D1695" s="82"/>
      <c r="E1695" s="83"/>
      <c r="F1695" s="83"/>
      <c r="G1695" s="84"/>
      <c r="H1695" s="85"/>
      <c r="I1695" s="21"/>
      <c r="J1695" s="39" t="str">
        <f t="shared" si="286"/>
        <v/>
      </c>
      <c r="K1695" s="21"/>
      <c r="O1695" s="25" t="str">
        <f t="shared" si="287"/>
        <v/>
      </c>
      <c r="P1695" s="25" t="str">
        <f t="shared" si="288"/>
        <v/>
      </c>
      <c r="Q1695" s="25" t="str">
        <f t="shared" si="289"/>
        <v/>
      </c>
      <c r="R1695" s="25" t="str">
        <f>IF(COUNTIF($Q$11:$Q1695, $Q1695)&gt;1, "", $Q1695)</f>
        <v/>
      </c>
      <c r="S1695" s="58" t="str">
        <f t="shared" si="290"/>
        <v/>
      </c>
      <c r="T1695" s="61" t="str">
        <f t="shared" si="291"/>
        <v/>
      </c>
      <c r="U1695" s="58" t="str">
        <f t="shared" si="292"/>
        <v/>
      </c>
      <c r="W1695" s="25" t="str">
        <f>IF(OR($P1695="", NOT($U1695="")), "", IF(COUNTIF($P$11:$P1695, $P1695)&gt;1, "", "X"))</f>
        <v/>
      </c>
      <c r="X1695" s="25" t="str">
        <f t="shared" si="293"/>
        <v/>
      </c>
      <c r="Z1695" s="25" t="str">
        <f t="shared" si="294"/>
        <v/>
      </c>
      <c r="AB1695" s="25" t="str">
        <f>IF($B1695="", "", IF(AND($B1695&gt;='Client Report'!$BA$3, $B1695&lt;='Client Report'!$BA$4), "X", ""))</f>
        <v/>
      </c>
      <c r="AC1695" s="25" t="str">
        <f>IF($O1695="", "", IF('Client Report'!$AG$3="", "X", IF(Expenses!$C1695='Client Report'!$AG$3, "X", "")))</f>
        <v/>
      </c>
      <c r="AD1695" s="66" t="str">
        <f t="shared" si="295"/>
        <v/>
      </c>
      <c r="AE1695" s="25" t="str">
        <f>IF($AD1695="", "", COUNTIF($AD$11:$AD$2510, "&lt;"&amp;$AD1695)+1+COUNTIF($AD$11:$AD1695, $AD1695)-1)</f>
        <v/>
      </c>
      <c r="AF1695" s="25" t="str">
        <f t="shared" si="296"/>
        <v/>
      </c>
    </row>
    <row r="1696" spans="1:32" x14ac:dyDescent="0.25">
      <c r="A1696" s="21"/>
      <c r="B1696" s="80"/>
      <c r="C1696" s="81"/>
      <c r="D1696" s="82"/>
      <c r="E1696" s="83"/>
      <c r="F1696" s="83"/>
      <c r="G1696" s="84"/>
      <c r="H1696" s="85"/>
      <c r="I1696" s="21"/>
      <c r="J1696" s="39" t="str">
        <f t="shared" si="286"/>
        <v/>
      </c>
      <c r="K1696" s="21"/>
      <c r="O1696" s="25" t="str">
        <f t="shared" si="287"/>
        <v/>
      </c>
      <c r="P1696" s="25" t="str">
        <f t="shared" si="288"/>
        <v/>
      </c>
      <c r="Q1696" s="25" t="str">
        <f t="shared" si="289"/>
        <v/>
      </c>
      <c r="R1696" s="25" t="str">
        <f>IF(COUNTIF($Q$11:$Q1696, $Q1696)&gt;1, "", $Q1696)</f>
        <v/>
      </c>
      <c r="S1696" s="58" t="str">
        <f t="shared" si="290"/>
        <v/>
      </c>
      <c r="T1696" s="61" t="str">
        <f t="shared" si="291"/>
        <v/>
      </c>
      <c r="U1696" s="58" t="str">
        <f t="shared" si="292"/>
        <v/>
      </c>
      <c r="W1696" s="25" t="str">
        <f>IF(OR($P1696="", NOT($U1696="")), "", IF(COUNTIF($P$11:$P1696, $P1696)&gt;1, "", "X"))</f>
        <v/>
      </c>
      <c r="X1696" s="25" t="str">
        <f t="shared" si="293"/>
        <v/>
      </c>
      <c r="Z1696" s="25" t="str">
        <f t="shared" si="294"/>
        <v/>
      </c>
      <c r="AB1696" s="25" t="str">
        <f>IF($B1696="", "", IF(AND($B1696&gt;='Client Report'!$BA$3, $B1696&lt;='Client Report'!$BA$4), "X", ""))</f>
        <v/>
      </c>
      <c r="AC1696" s="25" t="str">
        <f>IF($O1696="", "", IF('Client Report'!$AG$3="", "X", IF(Expenses!$C1696='Client Report'!$AG$3, "X", "")))</f>
        <v/>
      </c>
      <c r="AD1696" s="66" t="str">
        <f t="shared" si="295"/>
        <v/>
      </c>
      <c r="AE1696" s="25" t="str">
        <f>IF($AD1696="", "", COUNTIF($AD$11:$AD$2510, "&lt;"&amp;$AD1696)+1+COUNTIF($AD$11:$AD1696, $AD1696)-1)</f>
        <v/>
      </c>
      <c r="AF1696" s="25" t="str">
        <f t="shared" si="296"/>
        <v/>
      </c>
    </row>
    <row r="1697" spans="1:32" x14ac:dyDescent="0.25">
      <c r="A1697" s="21"/>
      <c r="B1697" s="80"/>
      <c r="C1697" s="81"/>
      <c r="D1697" s="82"/>
      <c r="E1697" s="83"/>
      <c r="F1697" s="83"/>
      <c r="G1697" s="84"/>
      <c r="H1697" s="85"/>
      <c r="I1697" s="21"/>
      <c r="J1697" s="39" t="str">
        <f t="shared" si="286"/>
        <v/>
      </c>
      <c r="K1697" s="21"/>
      <c r="O1697" s="25" t="str">
        <f t="shared" si="287"/>
        <v/>
      </c>
      <c r="P1697" s="25" t="str">
        <f t="shared" si="288"/>
        <v/>
      </c>
      <c r="Q1697" s="25" t="str">
        <f t="shared" si="289"/>
        <v/>
      </c>
      <c r="R1697" s="25" t="str">
        <f>IF(COUNTIF($Q$11:$Q1697, $Q1697)&gt;1, "", $Q1697)</f>
        <v/>
      </c>
      <c r="S1697" s="58" t="str">
        <f t="shared" si="290"/>
        <v/>
      </c>
      <c r="T1697" s="61" t="str">
        <f t="shared" si="291"/>
        <v/>
      </c>
      <c r="U1697" s="58" t="str">
        <f t="shared" si="292"/>
        <v/>
      </c>
      <c r="W1697" s="25" t="str">
        <f>IF(OR($P1697="", NOT($U1697="")), "", IF(COUNTIF($P$11:$P1697, $P1697)&gt;1, "", "X"))</f>
        <v/>
      </c>
      <c r="X1697" s="25" t="str">
        <f t="shared" si="293"/>
        <v/>
      </c>
      <c r="Z1697" s="25" t="str">
        <f t="shared" si="294"/>
        <v/>
      </c>
      <c r="AB1697" s="25" t="str">
        <f>IF($B1697="", "", IF(AND($B1697&gt;='Client Report'!$BA$3, $B1697&lt;='Client Report'!$BA$4), "X", ""))</f>
        <v/>
      </c>
      <c r="AC1697" s="25" t="str">
        <f>IF($O1697="", "", IF('Client Report'!$AG$3="", "X", IF(Expenses!$C1697='Client Report'!$AG$3, "X", "")))</f>
        <v/>
      </c>
      <c r="AD1697" s="66" t="str">
        <f t="shared" si="295"/>
        <v/>
      </c>
      <c r="AE1697" s="25" t="str">
        <f>IF($AD1697="", "", COUNTIF($AD$11:$AD$2510, "&lt;"&amp;$AD1697)+1+COUNTIF($AD$11:$AD1697, $AD1697)-1)</f>
        <v/>
      </c>
      <c r="AF1697" s="25" t="str">
        <f t="shared" si="296"/>
        <v/>
      </c>
    </row>
    <row r="1698" spans="1:32" x14ac:dyDescent="0.25">
      <c r="A1698" s="21"/>
      <c r="B1698" s="80"/>
      <c r="C1698" s="81"/>
      <c r="D1698" s="82"/>
      <c r="E1698" s="83"/>
      <c r="F1698" s="83"/>
      <c r="G1698" s="84"/>
      <c r="H1698" s="85"/>
      <c r="I1698" s="21"/>
      <c r="J1698" s="39" t="str">
        <f t="shared" si="286"/>
        <v/>
      </c>
      <c r="K1698" s="21"/>
      <c r="O1698" s="25" t="str">
        <f t="shared" si="287"/>
        <v/>
      </c>
      <c r="P1698" s="25" t="str">
        <f t="shared" si="288"/>
        <v/>
      </c>
      <c r="Q1698" s="25" t="str">
        <f t="shared" si="289"/>
        <v/>
      </c>
      <c r="R1698" s="25" t="str">
        <f>IF(COUNTIF($Q$11:$Q1698, $Q1698)&gt;1, "", $Q1698)</f>
        <v/>
      </c>
      <c r="S1698" s="58" t="str">
        <f t="shared" si="290"/>
        <v/>
      </c>
      <c r="T1698" s="61" t="str">
        <f t="shared" si="291"/>
        <v/>
      </c>
      <c r="U1698" s="58" t="str">
        <f t="shared" si="292"/>
        <v/>
      </c>
      <c r="W1698" s="25" t="str">
        <f>IF(OR($P1698="", NOT($U1698="")), "", IF(COUNTIF($P$11:$P1698, $P1698)&gt;1, "", "X"))</f>
        <v/>
      </c>
      <c r="X1698" s="25" t="str">
        <f t="shared" si="293"/>
        <v/>
      </c>
      <c r="Z1698" s="25" t="str">
        <f t="shared" si="294"/>
        <v/>
      </c>
      <c r="AB1698" s="25" t="str">
        <f>IF($B1698="", "", IF(AND($B1698&gt;='Client Report'!$BA$3, $B1698&lt;='Client Report'!$BA$4), "X", ""))</f>
        <v/>
      </c>
      <c r="AC1698" s="25" t="str">
        <f>IF($O1698="", "", IF('Client Report'!$AG$3="", "X", IF(Expenses!$C1698='Client Report'!$AG$3, "X", "")))</f>
        <v/>
      </c>
      <c r="AD1698" s="66" t="str">
        <f t="shared" si="295"/>
        <v/>
      </c>
      <c r="AE1698" s="25" t="str">
        <f>IF($AD1698="", "", COUNTIF($AD$11:$AD$2510, "&lt;"&amp;$AD1698)+1+COUNTIF($AD$11:$AD1698, $AD1698)-1)</f>
        <v/>
      </c>
      <c r="AF1698" s="25" t="str">
        <f t="shared" si="296"/>
        <v/>
      </c>
    </row>
    <row r="1699" spans="1:32" x14ac:dyDescent="0.25">
      <c r="A1699" s="21"/>
      <c r="B1699" s="80"/>
      <c r="C1699" s="81"/>
      <c r="D1699" s="82"/>
      <c r="E1699" s="83"/>
      <c r="F1699" s="83"/>
      <c r="G1699" s="84"/>
      <c r="H1699" s="85"/>
      <c r="I1699" s="21"/>
      <c r="J1699" s="39" t="str">
        <f t="shared" si="286"/>
        <v/>
      </c>
      <c r="K1699" s="21"/>
      <c r="O1699" s="25" t="str">
        <f t="shared" si="287"/>
        <v/>
      </c>
      <c r="P1699" s="25" t="str">
        <f t="shared" si="288"/>
        <v/>
      </c>
      <c r="Q1699" s="25" t="str">
        <f t="shared" si="289"/>
        <v/>
      </c>
      <c r="R1699" s="25" t="str">
        <f>IF(COUNTIF($Q$11:$Q1699, $Q1699)&gt;1, "", $Q1699)</f>
        <v/>
      </c>
      <c r="S1699" s="58" t="str">
        <f t="shared" si="290"/>
        <v/>
      </c>
      <c r="T1699" s="61" t="str">
        <f t="shared" si="291"/>
        <v/>
      </c>
      <c r="U1699" s="58" t="str">
        <f t="shared" si="292"/>
        <v/>
      </c>
      <c r="W1699" s="25" t="str">
        <f>IF(OR($P1699="", NOT($U1699="")), "", IF(COUNTIF($P$11:$P1699, $P1699)&gt;1, "", "X"))</f>
        <v/>
      </c>
      <c r="X1699" s="25" t="str">
        <f t="shared" si="293"/>
        <v/>
      </c>
      <c r="Z1699" s="25" t="str">
        <f t="shared" si="294"/>
        <v/>
      </c>
      <c r="AB1699" s="25" t="str">
        <f>IF($B1699="", "", IF(AND($B1699&gt;='Client Report'!$BA$3, $B1699&lt;='Client Report'!$BA$4), "X", ""))</f>
        <v/>
      </c>
      <c r="AC1699" s="25" t="str">
        <f>IF($O1699="", "", IF('Client Report'!$AG$3="", "X", IF(Expenses!$C1699='Client Report'!$AG$3, "X", "")))</f>
        <v/>
      </c>
      <c r="AD1699" s="66" t="str">
        <f t="shared" si="295"/>
        <v/>
      </c>
      <c r="AE1699" s="25" t="str">
        <f>IF($AD1699="", "", COUNTIF($AD$11:$AD$2510, "&lt;"&amp;$AD1699)+1+COUNTIF($AD$11:$AD1699, $AD1699)-1)</f>
        <v/>
      </c>
      <c r="AF1699" s="25" t="str">
        <f t="shared" si="296"/>
        <v/>
      </c>
    </row>
    <row r="1700" spans="1:32" x14ac:dyDescent="0.25">
      <c r="A1700" s="21"/>
      <c r="B1700" s="80"/>
      <c r="C1700" s="81"/>
      <c r="D1700" s="82"/>
      <c r="E1700" s="83"/>
      <c r="F1700" s="83"/>
      <c r="G1700" s="84"/>
      <c r="H1700" s="85"/>
      <c r="I1700" s="21"/>
      <c r="J1700" s="39" t="str">
        <f t="shared" si="286"/>
        <v/>
      </c>
      <c r="K1700" s="21"/>
      <c r="O1700" s="25" t="str">
        <f t="shared" si="287"/>
        <v/>
      </c>
      <c r="P1700" s="25" t="str">
        <f t="shared" si="288"/>
        <v/>
      </c>
      <c r="Q1700" s="25" t="str">
        <f t="shared" si="289"/>
        <v/>
      </c>
      <c r="R1700" s="25" t="str">
        <f>IF(COUNTIF($Q$11:$Q1700, $Q1700)&gt;1, "", $Q1700)</f>
        <v/>
      </c>
      <c r="S1700" s="58" t="str">
        <f t="shared" si="290"/>
        <v/>
      </c>
      <c r="T1700" s="61" t="str">
        <f t="shared" si="291"/>
        <v/>
      </c>
      <c r="U1700" s="58" t="str">
        <f t="shared" si="292"/>
        <v/>
      </c>
      <c r="W1700" s="25" t="str">
        <f>IF(OR($P1700="", NOT($U1700="")), "", IF(COUNTIF($P$11:$P1700, $P1700)&gt;1, "", "X"))</f>
        <v/>
      </c>
      <c r="X1700" s="25" t="str">
        <f t="shared" si="293"/>
        <v/>
      </c>
      <c r="Z1700" s="25" t="str">
        <f t="shared" si="294"/>
        <v/>
      </c>
      <c r="AB1700" s="25" t="str">
        <f>IF($B1700="", "", IF(AND($B1700&gt;='Client Report'!$BA$3, $B1700&lt;='Client Report'!$BA$4), "X", ""))</f>
        <v/>
      </c>
      <c r="AC1700" s="25" t="str">
        <f>IF($O1700="", "", IF('Client Report'!$AG$3="", "X", IF(Expenses!$C1700='Client Report'!$AG$3, "X", "")))</f>
        <v/>
      </c>
      <c r="AD1700" s="66" t="str">
        <f t="shared" si="295"/>
        <v/>
      </c>
      <c r="AE1700" s="25" t="str">
        <f>IF($AD1700="", "", COUNTIF($AD$11:$AD$2510, "&lt;"&amp;$AD1700)+1+COUNTIF($AD$11:$AD1700, $AD1700)-1)</f>
        <v/>
      </c>
      <c r="AF1700" s="25" t="str">
        <f t="shared" si="296"/>
        <v/>
      </c>
    </row>
    <row r="1701" spans="1:32" x14ac:dyDescent="0.25">
      <c r="A1701" s="21"/>
      <c r="B1701" s="80"/>
      <c r="C1701" s="81"/>
      <c r="D1701" s="82"/>
      <c r="E1701" s="83"/>
      <c r="F1701" s="83"/>
      <c r="G1701" s="84"/>
      <c r="H1701" s="85"/>
      <c r="I1701" s="21"/>
      <c r="J1701" s="39" t="str">
        <f t="shared" si="286"/>
        <v/>
      </c>
      <c r="K1701" s="21"/>
      <c r="O1701" s="25" t="str">
        <f t="shared" si="287"/>
        <v/>
      </c>
      <c r="P1701" s="25" t="str">
        <f t="shared" si="288"/>
        <v/>
      </c>
      <c r="Q1701" s="25" t="str">
        <f t="shared" si="289"/>
        <v/>
      </c>
      <c r="R1701" s="25" t="str">
        <f>IF(COUNTIF($Q$11:$Q1701, $Q1701)&gt;1, "", $Q1701)</f>
        <v/>
      </c>
      <c r="S1701" s="58" t="str">
        <f t="shared" si="290"/>
        <v/>
      </c>
      <c r="T1701" s="61" t="str">
        <f t="shared" si="291"/>
        <v/>
      </c>
      <c r="U1701" s="58" t="str">
        <f t="shared" si="292"/>
        <v/>
      </c>
      <c r="W1701" s="25" t="str">
        <f>IF(OR($P1701="", NOT($U1701="")), "", IF(COUNTIF($P$11:$P1701, $P1701)&gt;1, "", "X"))</f>
        <v/>
      </c>
      <c r="X1701" s="25" t="str">
        <f t="shared" si="293"/>
        <v/>
      </c>
      <c r="Z1701" s="25" t="str">
        <f t="shared" si="294"/>
        <v/>
      </c>
      <c r="AB1701" s="25" t="str">
        <f>IF($B1701="", "", IF(AND($B1701&gt;='Client Report'!$BA$3, $B1701&lt;='Client Report'!$BA$4), "X", ""))</f>
        <v/>
      </c>
      <c r="AC1701" s="25" t="str">
        <f>IF($O1701="", "", IF('Client Report'!$AG$3="", "X", IF(Expenses!$C1701='Client Report'!$AG$3, "X", "")))</f>
        <v/>
      </c>
      <c r="AD1701" s="66" t="str">
        <f t="shared" si="295"/>
        <v/>
      </c>
      <c r="AE1701" s="25" t="str">
        <f>IF($AD1701="", "", COUNTIF($AD$11:$AD$2510, "&lt;"&amp;$AD1701)+1+COUNTIF($AD$11:$AD1701, $AD1701)-1)</f>
        <v/>
      </c>
      <c r="AF1701" s="25" t="str">
        <f t="shared" si="296"/>
        <v/>
      </c>
    </row>
    <row r="1702" spans="1:32" x14ac:dyDescent="0.25">
      <c r="A1702" s="21"/>
      <c r="B1702" s="80"/>
      <c r="C1702" s="81"/>
      <c r="D1702" s="82"/>
      <c r="E1702" s="83"/>
      <c r="F1702" s="83"/>
      <c r="G1702" s="84"/>
      <c r="H1702" s="85"/>
      <c r="I1702" s="21"/>
      <c r="J1702" s="39" t="str">
        <f t="shared" si="286"/>
        <v/>
      </c>
      <c r="K1702" s="21"/>
      <c r="O1702" s="25" t="str">
        <f t="shared" si="287"/>
        <v/>
      </c>
      <c r="P1702" s="25" t="str">
        <f t="shared" si="288"/>
        <v/>
      </c>
      <c r="Q1702" s="25" t="str">
        <f t="shared" si="289"/>
        <v/>
      </c>
      <c r="R1702" s="25" t="str">
        <f>IF(COUNTIF($Q$11:$Q1702, $Q1702)&gt;1, "", $Q1702)</f>
        <v/>
      </c>
      <c r="S1702" s="58" t="str">
        <f t="shared" si="290"/>
        <v/>
      </c>
      <c r="T1702" s="61" t="str">
        <f t="shared" si="291"/>
        <v/>
      </c>
      <c r="U1702" s="58" t="str">
        <f t="shared" si="292"/>
        <v/>
      </c>
      <c r="W1702" s="25" t="str">
        <f>IF(OR($P1702="", NOT($U1702="")), "", IF(COUNTIF($P$11:$P1702, $P1702)&gt;1, "", "X"))</f>
        <v/>
      </c>
      <c r="X1702" s="25" t="str">
        <f t="shared" si="293"/>
        <v/>
      </c>
      <c r="Z1702" s="25" t="str">
        <f t="shared" si="294"/>
        <v/>
      </c>
      <c r="AB1702" s="25" t="str">
        <f>IF($B1702="", "", IF(AND($B1702&gt;='Client Report'!$BA$3, $B1702&lt;='Client Report'!$BA$4), "X", ""))</f>
        <v/>
      </c>
      <c r="AC1702" s="25" t="str">
        <f>IF($O1702="", "", IF('Client Report'!$AG$3="", "X", IF(Expenses!$C1702='Client Report'!$AG$3, "X", "")))</f>
        <v/>
      </c>
      <c r="AD1702" s="66" t="str">
        <f t="shared" si="295"/>
        <v/>
      </c>
      <c r="AE1702" s="25" t="str">
        <f>IF($AD1702="", "", COUNTIF($AD$11:$AD$2510, "&lt;"&amp;$AD1702)+1+COUNTIF($AD$11:$AD1702, $AD1702)-1)</f>
        <v/>
      </c>
      <c r="AF1702" s="25" t="str">
        <f t="shared" si="296"/>
        <v/>
      </c>
    </row>
    <row r="1703" spans="1:32" x14ac:dyDescent="0.25">
      <c r="A1703" s="21"/>
      <c r="B1703" s="80"/>
      <c r="C1703" s="81"/>
      <c r="D1703" s="82"/>
      <c r="E1703" s="83"/>
      <c r="F1703" s="83"/>
      <c r="G1703" s="84"/>
      <c r="H1703" s="85"/>
      <c r="I1703" s="21"/>
      <c r="J1703" s="39" t="str">
        <f t="shared" si="286"/>
        <v/>
      </c>
      <c r="K1703" s="21"/>
      <c r="O1703" s="25" t="str">
        <f t="shared" si="287"/>
        <v/>
      </c>
      <c r="P1703" s="25" t="str">
        <f t="shared" si="288"/>
        <v/>
      </c>
      <c r="Q1703" s="25" t="str">
        <f t="shared" si="289"/>
        <v/>
      </c>
      <c r="R1703" s="25" t="str">
        <f>IF(COUNTIF($Q$11:$Q1703, $Q1703)&gt;1, "", $Q1703)</f>
        <v/>
      </c>
      <c r="S1703" s="58" t="str">
        <f t="shared" si="290"/>
        <v/>
      </c>
      <c r="T1703" s="61" t="str">
        <f t="shared" si="291"/>
        <v/>
      </c>
      <c r="U1703" s="58" t="str">
        <f t="shared" si="292"/>
        <v/>
      </c>
      <c r="W1703" s="25" t="str">
        <f>IF(OR($P1703="", NOT($U1703="")), "", IF(COUNTIF($P$11:$P1703, $P1703)&gt;1, "", "X"))</f>
        <v/>
      </c>
      <c r="X1703" s="25" t="str">
        <f t="shared" si="293"/>
        <v/>
      </c>
      <c r="Z1703" s="25" t="str">
        <f t="shared" si="294"/>
        <v/>
      </c>
      <c r="AB1703" s="25" t="str">
        <f>IF($B1703="", "", IF(AND($B1703&gt;='Client Report'!$BA$3, $B1703&lt;='Client Report'!$BA$4), "X", ""))</f>
        <v/>
      </c>
      <c r="AC1703" s="25" t="str">
        <f>IF($O1703="", "", IF('Client Report'!$AG$3="", "X", IF(Expenses!$C1703='Client Report'!$AG$3, "X", "")))</f>
        <v/>
      </c>
      <c r="AD1703" s="66" t="str">
        <f t="shared" si="295"/>
        <v/>
      </c>
      <c r="AE1703" s="25" t="str">
        <f>IF($AD1703="", "", COUNTIF($AD$11:$AD$2510, "&lt;"&amp;$AD1703)+1+COUNTIF($AD$11:$AD1703, $AD1703)-1)</f>
        <v/>
      </c>
      <c r="AF1703" s="25" t="str">
        <f t="shared" si="296"/>
        <v/>
      </c>
    </row>
    <row r="1704" spans="1:32" x14ac:dyDescent="0.25">
      <c r="A1704" s="21"/>
      <c r="B1704" s="80"/>
      <c r="C1704" s="81"/>
      <c r="D1704" s="82"/>
      <c r="E1704" s="83"/>
      <c r="F1704" s="83"/>
      <c r="G1704" s="84"/>
      <c r="H1704" s="85"/>
      <c r="I1704" s="21"/>
      <c r="J1704" s="39" t="str">
        <f t="shared" si="286"/>
        <v/>
      </c>
      <c r="K1704" s="21"/>
      <c r="O1704" s="25" t="str">
        <f t="shared" si="287"/>
        <v/>
      </c>
      <c r="P1704" s="25" t="str">
        <f t="shared" si="288"/>
        <v/>
      </c>
      <c r="Q1704" s="25" t="str">
        <f t="shared" si="289"/>
        <v/>
      </c>
      <c r="R1704" s="25" t="str">
        <f>IF(COUNTIF($Q$11:$Q1704, $Q1704)&gt;1, "", $Q1704)</f>
        <v/>
      </c>
      <c r="S1704" s="58" t="str">
        <f t="shared" si="290"/>
        <v/>
      </c>
      <c r="T1704" s="61" t="str">
        <f t="shared" si="291"/>
        <v/>
      </c>
      <c r="U1704" s="58" t="str">
        <f t="shared" si="292"/>
        <v/>
      </c>
      <c r="W1704" s="25" t="str">
        <f>IF(OR($P1704="", NOT($U1704="")), "", IF(COUNTIF($P$11:$P1704, $P1704)&gt;1, "", "X"))</f>
        <v/>
      </c>
      <c r="X1704" s="25" t="str">
        <f t="shared" si="293"/>
        <v/>
      </c>
      <c r="Z1704" s="25" t="str">
        <f t="shared" si="294"/>
        <v/>
      </c>
      <c r="AB1704" s="25" t="str">
        <f>IF($B1704="", "", IF(AND($B1704&gt;='Client Report'!$BA$3, $B1704&lt;='Client Report'!$BA$4), "X", ""))</f>
        <v/>
      </c>
      <c r="AC1704" s="25" t="str">
        <f>IF($O1704="", "", IF('Client Report'!$AG$3="", "X", IF(Expenses!$C1704='Client Report'!$AG$3, "X", "")))</f>
        <v/>
      </c>
      <c r="AD1704" s="66" t="str">
        <f t="shared" si="295"/>
        <v/>
      </c>
      <c r="AE1704" s="25" t="str">
        <f>IF($AD1704="", "", COUNTIF($AD$11:$AD$2510, "&lt;"&amp;$AD1704)+1+COUNTIF($AD$11:$AD1704, $AD1704)-1)</f>
        <v/>
      </c>
      <c r="AF1704" s="25" t="str">
        <f t="shared" si="296"/>
        <v/>
      </c>
    </row>
    <row r="1705" spans="1:32" x14ac:dyDescent="0.25">
      <c r="A1705" s="21"/>
      <c r="B1705" s="80"/>
      <c r="C1705" s="81"/>
      <c r="D1705" s="82"/>
      <c r="E1705" s="83"/>
      <c r="F1705" s="83"/>
      <c r="G1705" s="84"/>
      <c r="H1705" s="85"/>
      <c r="I1705" s="21"/>
      <c r="J1705" s="39" t="str">
        <f t="shared" si="286"/>
        <v/>
      </c>
      <c r="K1705" s="21"/>
      <c r="O1705" s="25" t="str">
        <f t="shared" si="287"/>
        <v/>
      </c>
      <c r="P1705" s="25" t="str">
        <f t="shared" si="288"/>
        <v/>
      </c>
      <c r="Q1705" s="25" t="str">
        <f t="shared" si="289"/>
        <v/>
      </c>
      <c r="R1705" s="25" t="str">
        <f>IF(COUNTIF($Q$11:$Q1705, $Q1705)&gt;1, "", $Q1705)</f>
        <v/>
      </c>
      <c r="S1705" s="58" t="str">
        <f t="shared" si="290"/>
        <v/>
      </c>
      <c r="T1705" s="61" t="str">
        <f t="shared" si="291"/>
        <v/>
      </c>
      <c r="U1705" s="58" t="str">
        <f t="shared" si="292"/>
        <v/>
      </c>
      <c r="W1705" s="25" t="str">
        <f>IF(OR($P1705="", NOT($U1705="")), "", IF(COUNTIF($P$11:$P1705, $P1705)&gt;1, "", "X"))</f>
        <v/>
      </c>
      <c r="X1705" s="25" t="str">
        <f t="shared" si="293"/>
        <v/>
      </c>
      <c r="Z1705" s="25" t="str">
        <f t="shared" si="294"/>
        <v/>
      </c>
      <c r="AB1705" s="25" t="str">
        <f>IF($B1705="", "", IF(AND($B1705&gt;='Client Report'!$BA$3, $B1705&lt;='Client Report'!$BA$4), "X", ""))</f>
        <v/>
      </c>
      <c r="AC1705" s="25" t="str">
        <f>IF($O1705="", "", IF('Client Report'!$AG$3="", "X", IF(Expenses!$C1705='Client Report'!$AG$3, "X", "")))</f>
        <v/>
      </c>
      <c r="AD1705" s="66" t="str">
        <f t="shared" si="295"/>
        <v/>
      </c>
      <c r="AE1705" s="25" t="str">
        <f>IF($AD1705="", "", COUNTIF($AD$11:$AD$2510, "&lt;"&amp;$AD1705)+1+COUNTIF($AD$11:$AD1705, $AD1705)-1)</f>
        <v/>
      </c>
      <c r="AF1705" s="25" t="str">
        <f t="shared" si="296"/>
        <v/>
      </c>
    </row>
    <row r="1706" spans="1:32" x14ac:dyDescent="0.25">
      <c r="A1706" s="21"/>
      <c r="B1706" s="80"/>
      <c r="C1706" s="81"/>
      <c r="D1706" s="82"/>
      <c r="E1706" s="83"/>
      <c r="F1706" s="83"/>
      <c r="G1706" s="84"/>
      <c r="H1706" s="85"/>
      <c r="I1706" s="21"/>
      <c r="J1706" s="39" t="str">
        <f t="shared" si="286"/>
        <v/>
      </c>
      <c r="K1706" s="21"/>
      <c r="O1706" s="25" t="str">
        <f t="shared" si="287"/>
        <v/>
      </c>
      <c r="P1706" s="25" t="str">
        <f t="shared" si="288"/>
        <v/>
      </c>
      <c r="Q1706" s="25" t="str">
        <f t="shared" si="289"/>
        <v/>
      </c>
      <c r="R1706" s="25" t="str">
        <f>IF(COUNTIF($Q$11:$Q1706, $Q1706)&gt;1, "", $Q1706)</f>
        <v/>
      </c>
      <c r="S1706" s="58" t="str">
        <f t="shared" si="290"/>
        <v/>
      </c>
      <c r="T1706" s="61" t="str">
        <f t="shared" si="291"/>
        <v/>
      </c>
      <c r="U1706" s="58" t="str">
        <f t="shared" si="292"/>
        <v/>
      </c>
      <c r="W1706" s="25" t="str">
        <f>IF(OR($P1706="", NOT($U1706="")), "", IF(COUNTIF($P$11:$P1706, $P1706)&gt;1, "", "X"))</f>
        <v/>
      </c>
      <c r="X1706" s="25" t="str">
        <f t="shared" si="293"/>
        <v/>
      </c>
      <c r="Z1706" s="25" t="str">
        <f t="shared" si="294"/>
        <v/>
      </c>
      <c r="AB1706" s="25" t="str">
        <f>IF($B1706="", "", IF(AND($B1706&gt;='Client Report'!$BA$3, $B1706&lt;='Client Report'!$BA$4), "X", ""))</f>
        <v/>
      </c>
      <c r="AC1706" s="25" t="str">
        <f>IF($O1706="", "", IF('Client Report'!$AG$3="", "X", IF(Expenses!$C1706='Client Report'!$AG$3, "X", "")))</f>
        <v/>
      </c>
      <c r="AD1706" s="66" t="str">
        <f t="shared" si="295"/>
        <v/>
      </c>
      <c r="AE1706" s="25" t="str">
        <f>IF($AD1706="", "", COUNTIF($AD$11:$AD$2510, "&lt;"&amp;$AD1706)+1+COUNTIF($AD$11:$AD1706, $AD1706)-1)</f>
        <v/>
      </c>
      <c r="AF1706" s="25" t="str">
        <f t="shared" si="296"/>
        <v/>
      </c>
    </row>
    <row r="1707" spans="1:32" x14ac:dyDescent="0.25">
      <c r="A1707" s="21"/>
      <c r="B1707" s="80"/>
      <c r="C1707" s="81"/>
      <c r="D1707" s="82"/>
      <c r="E1707" s="83"/>
      <c r="F1707" s="83"/>
      <c r="G1707" s="84"/>
      <c r="H1707" s="85"/>
      <c r="I1707" s="21"/>
      <c r="J1707" s="39" t="str">
        <f t="shared" si="286"/>
        <v/>
      </c>
      <c r="K1707" s="21"/>
      <c r="O1707" s="25" t="str">
        <f t="shared" si="287"/>
        <v/>
      </c>
      <c r="P1707" s="25" t="str">
        <f t="shared" si="288"/>
        <v/>
      </c>
      <c r="Q1707" s="25" t="str">
        <f t="shared" si="289"/>
        <v/>
      </c>
      <c r="R1707" s="25" t="str">
        <f>IF(COUNTIF($Q$11:$Q1707, $Q1707)&gt;1, "", $Q1707)</f>
        <v/>
      </c>
      <c r="S1707" s="58" t="str">
        <f t="shared" si="290"/>
        <v/>
      </c>
      <c r="T1707" s="61" t="str">
        <f t="shared" si="291"/>
        <v/>
      </c>
      <c r="U1707" s="58" t="str">
        <f t="shared" si="292"/>
        <v/>
      </c>
      <c r="W1707" s="25" t="str">
        <f>IF(OR($P1707="", NOT($U1707="")), "", IF(COUNTIF($P$11:$P1707, $P1707)&gt;1, "", "X"))</f>
        <v/>
      </c>
      <c r="X1707" s="25" t="str">
        <f t="shared" si="293"/>
        <v/>
      </c>
      <c r="Z1707" s="25" t="str">
        <f t="shared" si="294"/>
        <v/>
      </c>
      <c r="AB1707" s="25" t="str">
        <f>IF($B1707="", "", IF(AND($B1707&gt;='Client Report'!$BA$3, $B1707&lt;='Client Report'!$BA$4), "X", ""))</f>
        <v/>
      </c>
      <c r="AC1707" s="25" t="str">
        <f>IF($O1707="", "", IF('Client Report'!$AG$3="", "X", IF(Expenses!$C1707='Client Report'!$AG$3, "X", "")))</f>
        <v/>
      </c>
      <c r="AD1707" s="66" t="str">
        <f t="shared" si="295"/>
        <v/>
      </c>
      <c r="AE1707" s="25" t="str">
        <f>IF($AD1707="", "", COUNTIF($AD$11:$AD$2510, "&lt;"&amp;$AD1707)+1+COUNTIF($AD$11:$AD1707, $AD1707)-1)</f>
        <v/>
      </c>
      <c r="AF1707" s="25" t="str">
        <f t="shared" si="296"/>
        <v/>
      </c>
    </row>
    <row r="1708" spans="1:32" x14ac:dyDescent="0.25">
      <c r="A1708" s="21"/>
      <c r="B1708" s="80"/>
      <c r="C1708" s="81"/>
      <c r="D1708" s="82"/>
      <c r="E1708" s="83"/>
      <c r="F1708" s="83"/>
      <c r="G1708" s="84"/>
      <c r="H1708" s="85"/>
      <c r="I1708" s="21"/>
      <c r="J1708" s="39" t="str">
        <f t="shared" si="286"/>
        <v/>
      </c>
      <c r="K1708" s="21"/>
      <c r="O1708" s="25" t="str">
        <f t="shared" si="287"/>
        <v/>
      </c>
      <c r="P1708" s="25" t="str">
        <f t="shared" si="288"/>
        <v/>
      </c>
      <c r="Q1708" s="25" t="str">
        <f t="shared" si="289"/>
        <v/>
      </c>
      <c r="R1708" s="25" t="str">
        <f>IF(COUNTIF($Q$11:$Q1708, $Q1708)&gt;1, "", $Q1708)</f>
        <v/>
      </c>
      <c r="S1708" s="58" t="str">
        <f t="shared" si="290"/>
        <v/>
      </c>
      <c r="T1708" s="61" t="str">
        <f t="shared" si="291"/>
        <v/>
      </c>
      <c r="U1708" s="58" t="str">
        <f t="shared" si="292"/>
        <v/>
      </c>
      <c r="W1708" s="25" t="str">
        <f>IF(OR($P1708="", NOT($U1708="")), "", IF(COUNTIF($P$11:$P1708, $P1708)&gt;1, "", "X"))</f>
        <v/>
      </c>
      <c r="X1708" s="25" t="str">
        <f t="shared" si="293"/>
        <v/>
      </c>
      <c r="Z1708" s="25" t="str">
        <f t="shared" si="294"/>
        <v/>
      </c>
      <c r="AB1708" s="25" t="str">
        <f>IF($B1708="", "", IF(AND($B1708&gt;='Client Report'!$BA$3, $B1708&lt;='Client Report'!$BA$4), "X", ""))</f>
        <v/>
      </c>
      <c r="AC1708" s="25" t="str">
        <f>IF($O1708="", "", IF('Client Report'!$AG$3="", "X", IF(Expenses!$C1708='Client Report'!$AG$3, "X", "")))</f>
        <v/>
      </c>
      <c r="AD1708" s="66" t="str">
        <f t="shared" si="295"/>
        <v/>
      </c>
      <c r="AE1708" s="25" t="str">
        <f>IF($AD1708="", "", COUNTIF($AD$11:$AD$2510, "&lt;"&amp;$AD1708)+1+COUNTIF($AD$11:$AD1708, $AD1708)-1)</f>
        <v/>
      </c>
      <c r="AF1708" s="25" t="str">
        <f t="shared" si="296"/>
        <v/>
      </c>
    </row>
    <row r="1709" spans="1:32" x14ac:dyDescent="0.25">
      <c r="A1709" s="21"/>
      <c r="B1709" s="80"/>
      <c r="C1709" s="81"/>
      <c r="D1709" s="82"/>
      <c r="E1709" s="83"/>
      <c r="F1709" s="83"/>
      <c r="G1709" s="84"/>
      <c r="H1709" s="85"/>
      <c r="I1709" s="21"/>
      <c r="J1709" s="39" t="str">
        <f t="shared" si="286"/>
        <v/>
      </c>
      <c r="K1709" s="21"/>
      <c r="O1709" s="25" t="str">
        <f t="shared" si="287"/>
        <v/>
      </c>
      <c r="P1709" s="25" t="str">
        <f t="shared" si="288"/>
        <v/>
      </c>
      <c r="Q1709" s="25" t="str">
        <f t="shared" si="289"/>
        <v/>
      </c>
      <c r="R1709" s="25" t="str">
        <f>IF(COUNTIF($Q$11:$Q1709, $Q1709)&gt;1, "", $Q1709)</f>
        <v/>
      </c>
      <c r="S1709" s="58" t="str">
        <f t="shared" si="290"/>
        <v/>
      </c>
      <c r="T1709" s="61" t="str">
        <f t="shared" si="291"/>
        <v/>
      </c>
      <c r="U1709" s="58" t="str">
        <f t="shared" si="292"/>
        <v/>
      </c>
      <c r="W1709" s="25" t="str">
        <f>IF(OR($P1709="", NOT($U1709="")), "", IF(COUNTIF($P$11:$P1709, $P1709)&gt;1, "", "X"))</f>
        <v/>
      </c>
      <c r="X1709" s="25" t="str">
        <f t="shared" si="293"/>
        <v/>
      </c>
      <c r="Z1709" s="25" t="str">
        <f t="shared" si="294"/>
        <v/>
      </c>
      <c r="AB1709" s="25" t="str">
        <f>IF($B1709="", "", IF(AND($B1709&gt;='Client Report'!$BA$3, $B1709&lt;='Client Report'!$BA$4), "X", ""))</f>
        <v/>
      </c>
      <c r="AC1709" s="25" t="str">
        <f>IF($O1709="", "", IF('Client Report'!$AG$3="", "X", IF(Expenses!$C1709='Client Report'!$AG$3, "X", "")))</f>
        <v/>
      </c>
      <c r="AD1709" s="66" t="str">
        <f t="shared" si="295"/>
        <v/>
      </c>
      <c r="AE1709" s="25" t="str">
        <f>IF($AD1709="", "", COUNTIF($AD$11:$AD$2510, "&lt;"&amp;$AD1709)+1+COUNTIF($AD$11:$AD1709, $AD1709)-1)</f>
        <v/>
      </c>
      <c r="AF1709" s="25" t="str">
        <f t="shared" si="296"/>
        <v/>
      </c>
    </row>
    <row r="1710" spans="1:32" x14ac:dyDescent="0.25">
      <c r="A1710" s="21"/>
      <c r="B1710" s="80"/>
      <c r="C1710" s="81"/>
      <c r="D1710" s="82"/>
      <c r="E1710" s="83"/>
      <c r="F1710" s="83"/>
      <c r="G1710" s="84"/>
      <c r="H1710" s="85"/>
      <c r="I1710" s="21"/>
      <c r="J1710" s="39" t="str">
        <f t="shared" si="286"/>
        <v/>
      </c>
      <c r="K1710" s="21"/>
      <c r="O1710" s="25" t="str">
        <f t="shared" si="287"/>
        <v/>
      </c>
      <c r="P1710" s="25" t="str">
        <f t="shared" si="288"/>
        <v/>
      </c>
      <c r="Q1710" s="25" t="str">
        <f t="shared" si="289"/>
        <v/>
      </c>
      <c r="R1710" s="25" t="str">
        <f>IF(COUNTIF($Q$11:$Q1710, $Q1710)&gt;1, "", $Q1710)</f>
        <v/>
      </c>
      <c r="S1710" s="58" t="str">
        <f t="shared" si="290"/>
        <v/>
      </c>
      <c r="T1710" s="61" t="str">
        <f t="shared" si="291"/>
        <v/>
      </c>
      <c r="U1710" s="58" t="str">
        <f t="shared" si="292"/>
        <v/>
      </c>
      <c r="W1710" s="25" t="str">
        <f>IF(OR($P1710="", NOT($U1710="")), "", IF(COUNTIF($P$11:$P1710, $P1710)&gt;1, "", "X"))</f>
        <v/>
      </c>
      <c r="X1710" s="25" t="str">
        <f t="shared" si="293"/>
        <v/>
      </c>
      <c r="Z1710" s="25" t="str">
        <f t="shared" si="294"/>
        <v/>
      </c>
      <c r="AB1710" s="25" t="str">
        <f>IF($B1710="", "", IF(AND($B1710&gt;='Client Report'!$BA$3, $B1710&lt;='Client Report'!$BA$4), "X", ""))</f>
        <v/>
      </c>
      <c r="AC1710" s="25" t="str">
        <f>IF($O1710="", "", IF('Client Report'!$AG$3="", "X", IF(Expenses!$C1710='Client Report'!$AG$3, "X", "")))</f>
        <v/>
      </c>
      <c r="AD1710" s="66" t="str">
        <f t="shared" si="295"/>
        <v/>
      </c>
      <c r="AE1710" s="25" t="str">
        <f>IF($AD1710="", "", COUNTIF($AD$11:$AD$2510, "&lt;"&amp;$AD1710)+1+COUNTIF($AD$11:$AD1710, $AD1710)-1)</f>
        <v/>
      </c>
      <c r="AF1710" s="25" t="str">
        <f t="shared" si="296"/>
        <v/>
      </c>
    </row>
    <row r="1711" spans="1:32" x14ac:dyDescent="0.25">
      <c r="A1711" s="21"/>
      <c r="B1711" s="80"/>
      <c r="C1711" s="81"/>
      <c r="D1711" s="82"/>
      <c r="E1711" s="83"/>
      <c r="F1711" s="83"/>
      <c r="G1711" s="84"/>
      <c r="H1711" s="85"/>
      <c r="I1711" s="21"/>
      <c r="J1711" s="39" t="str">
        <f t="shared" si="286"/>
        <v/>
      </c>
      <c r="K1711" s="21"/>
      <c r="O1711" s="25" t="str">
        <f t="shared" si="287"/>
        <v/>
      </c>
      <c r="P1711" s="25" t="str">
        <f t="shared" si="288"/>
        <v/>
      </c>
      <c r="Q1711" s="25" t="str">
        <f t="shared" si="289"/>
        <v/>
      </c>
      <c r="R1711" s="25" t="str">
        <f>IF(COUNTIF($Q$11:$Q1711, $Q1711)&gt;1, "", $Q1711)</f>
        <v/>
      </c>
      <c r="S1711" s="58" t="str">
        <f t="shared" si="290"/>
        <v/>
      </c>
      <c r="T1711" s="61" t="str">
        <f t="shared" si="291"/>
        <v/>
      </c>
      <c r="U1711" s="58" t="str">
        <f t="shared" si="292"/>
        <v/>
      </c>
      <c r="W1711" s="25" t="str">
        <f>IF(OR($P1711="", NOT($U1711="")), "", IF(COUNTIF($P$11:$P1711, $P1711)&gt;1, "", "X"))</f>
        <v/>
      </c>
      <c r="X1711" s="25" t="str">
        <f t="shared" si="293"/>
        <v/>
      </c>
      <c r="Z1711" s="25" t="str">
        <f t="shared" si="294"/>
        <v/>
      </c>
      <c r="AB1711" s="25" t="str">
        <f>IF($B1711="", "", IF(AND($B1711&gt;='Client Report'!$BA$3, $B1711&lt;='Client Report'!$BA$4), "X", ""))</f>
        <v/>
      </c>
      <c r="AC1711" s="25" t="str">
        <f>IF($O1711="", "", IF('Client Report'!$AG$3="", "X", IF(Expenses!$C1711='Client Report'!$AG$3, "X", "")))</f>
        <v/>
      </c>
      <c r="AD1711" s="66" t="str">
        <f t="shared" si="295"/>
        <v/>
      </c>
      <c r="AE1711" s="25" t="str">
        <f>IF($AD1711="", "", COUNTIF($AD$11:$AD$2510, "&lt;"&amp;$AD1711)+1+COUNTIF($AD$11:$AD1711, $AD1711)-1)</f>
        <v/>
      </c>
      <c r="AF1711" s="25" t="str">
        <f t="shared" si="296"/>
        <v/>
      </c>
    </row>
    <row r="1712" spans="1:32" x14ac:dyDescent="0.25">
      <c r="A1712" s="21"/>
      <c r="B1712" s="80"/>
      <c r="C1712" s="81"/>
      <c r="D1712" s="82"/>
      <c r="E1712" s="83"/>
      <c r="F1712" s="83"/>
      <c r="G1712" s="84"/>
      <c r="H1712" s="85"/>
      <c r="I1712" s="21"/>
      <c r="J1712" s="39" t="str">
        <f t="shared" si="286"/>
        <v/>
      </c>
      <c r="K1712" s="21"/>
      <c r="O1712" s="25" t="str">
        <f t="shared" si="287"/>
        <v/>
      </c>
      <c r="P1712" s="25" t="str">
        <f t="shared" si="288"/>
        <v/>
      </c>
      <c r="Q1712" s="25" t="str">
        <f t="shared" si="289"/>
        <v/>
      </c>
      <c r="R1712" s="25" t="str">
        <f>IF(COUNTIF($Q$11:$Q1712, $Q1712)&gt;1, "", $Q1712)</f>
        <v/>
      </c>
      <c r="S1712" s="58" t="str">
        <f t="shared" si="290"/>
        <v/>
      </c>
      <c r="T1712" s="61" t="str">
        <f t="shared" si="291"/>
        <v/>
      </c>
      <c r="U1712" s="58" t="str">
        <f t="shared" si="292"/>
        <v/>
      </c>
      <c r="W1712" s="25" t="str">
        <f>IF(OR($P1712="", NOT($U1712="")), "", IF(COUNTIF($P$11:$P1712, $P1712)&gt;1, "", "X"))</f>
        <v/>
      </c>
      <c r="X1712" s="25" t="str">
        <f t="shared" si="293"/>
        <v/>
      </c>
      <c r="Z1712" s="25" t="str">
        <f t="shared" si="294"/>
        <v/>
      </c>
      <c r="AB1712" s="25" t="str">
        <f>IF($B1712="", "", IF(AND($B1712&gt;='Client Report'!$BA$3, $B1712&lt;='Client Report'!$BA$4), "X", ""))</f>
        <v/>
      </c>
      <c r="AC1712" s="25" t="str">
        <f>IF($O1712="", "", IF('Client Report'!$AG$3="", "X", IF(Expenses!$C1712='Client Report'!$AG$3, "X", "")))</f>
        <v/>
      </c>
      <c r="AD1712" s="66" t="str">
        <f t="shared" si="295"/>
        <v/>
      </c>
      <c r="AE1712" s="25" t="str">
        <f>IF($AD1712="", "", COUNTIF($AD$11:$AD$2510, "&lt;"&amp;$AD1712)+1+COUNTIF($AD$11:$AD1712, $AD1712)-1)</f>
        <v/>
      </c>
      <c r="AF1712" s="25" t="str">
        <f t="shared" si="296"/>
        <v/>
      </c>
    </row>
    <row r="1713" spans="1:32" x14ac:dyDescent="0.25">
      <c r="A1713" s="21"/>
      <c r="B1713" s="80"/>
      <c r="C1713" s="81"/>
      <c r="D1713" s="82"/>
      <c r="E1713" s="83"/>
      <c r="F1713" s="83"/>
      <c r="G1713" s="84"/>
      <c r="H1713" s="85"/>
      <c r="I1713" s="21"/>
      <c r="J1713" s="39" t="str">
        <f t="shared" si="286"/>
        <v/>
      </c>
      <c r="K1713" s="21"/>
      <c r="O1713" s="25" t="str">
        <f t="shared" si="287"/>
        <v/>
      </c>
      <c r="P1713" s="25" t="str">
        <f t="shared" si="288"/>
        <v/>
      </c>
      <c r="Q1713" s="25" t="str">
        <f t="shared" si="289"/>
        <v/>
      </c>
      <c r="R1713" s="25" t="str">
        <f>IF(COUNTIF($Q$11:$Q1713, $Q1713)&gt;1, "", $Q1713)</f>
        <v/>
      </c>
      <c r="S1713" s="58" t="str">
        <f t="shared" si="290"/>
        <v/>
      </c>
      <c r="T1713" s="61" t="str">
        <f t="shared" si="291"/>
        <v/>
      </c>
      <c r="U1713" s="58" t="str">
        <f t="shared" si="292"/>
        <v/>
      </c>
      <c r="W1713" s="25" t="str">
        <f>IF(OR($P1713="", NOT($U1713="")), "", IF(COUNTIF($P$11:$P1713, $P1713)&gt;1, "", "X"))</f>
        <v/>
      </c>
      <c r="X1713" s="25" t="str">
        <f t="shared" si="293"/>
        <v/>
      </c>
      <c r="Z1713" s="25" t="str">
        <f t="shared" si="294"/>
        <v/>
      </c>
      <c r="AB1713" s="25" t="str">
        <f>IF($B1713="", "", IF(AND($B1713&gt;='Client Report'!$BA$3, $B1713&lt;='Client Report'!$BA$4), "X", ""))</f>
        <v/>
      </c>
      <c r="AC1713" s="25" t="str">
        <f>IF($O1713="", "", IF('Client Report'!$AG$3="", "X", IF(Expenses!$C1713='Client Report'!$AG$3, "X", "")))</f>
        <v/>
      </c>
      <c r="AD1713" s="66" t="str">
        <f t="shared" si="295"/>
        <v/>
      </c>
      <c r="AE1713" s="25" t="str">
        <f>IF($AD1713="", "", COUNTIF($AD$11:$AD$2510, "&lt;"&amp;$AD1713)+1+COUNTIF($AD$11:$AD1713, $AD1713)-1)</f>
        <v/>
      </c>
      <c r="AF1713" s="25" t="str">
        <f t="shared" si="296"/>
        <v/>
      </c>
    </row>
    <row r="1714" spans="1:32" x14ac:dyDescent="0.25">
      <c r="A1714" s="21"/>
      <c r="B1714" s="80"/>
      <c r="C1714" s="81"/>
      <c r="D1714" s="82"/>
      <c r="E1714" s="83"/>
      <c r="F1714" s="83"/>
      <c r="G1714" s="84"/>
      <c r="H1714" s="85"/>
      <c r="I1714" s="21"/>
      <c r="J1714" s="39" t="str">
        <f t="shared" si="286"/>
        <v/>
      </c>
      <c r="K1714" s="21"/>
      <c r="O1714" s="25" t="str">
        <f t="shared" si="287"/>
        <v/>
      </c>
      <c r="P1714" s="25" t="str">
        <f t="shared" si="288"/>
        <v/>
      </c>
      <c r="Q1714" s="25" t="str">
        <f t="shared" si="289"/>
        <v/>
      </c>
      <c r="R1714" s="25" t="str">
        <f>IF(COUNTIF($Q$11:$Q1714, $Q1714)&gt;1, "", $Q1714)</f>
        <v/>
      </c>
      <c r="S1714" s="58" t="str">
        <f t="shared" si="290"/>
        <v/>
      </c>
      <c r="T1714" s="61" t="str">
        <f t="shared" si="291"/>
        <v/>
      </c>
      <c r="U1714" s="58" t="str">
        <f t="shared" si="292"/>
        <v/>
      </c>
      <c r="W1714" s="25" t="str">
        <f>IF(OR($P1714="", NOT($U1714="")), "", IF(COUNTIF($P$11:$P1714, $P1714)&gt;1, "", "X"))</f>
        <v/>
      </c>
      <c r="X1714" s="25" t="str">
        <f t="shared" si="293"/>
        <v/>
      </c>
      <c r="Z1714" s="25" t="str">
        <f t="shared" si="294"/>
        <v/>
      </c>
      <c r="AB1714" s="25" t="str">
        <f>IF($B1714="", "", IF(AND($B1714&gt;='Client Report'!$BA$3, $B1714&lt;='Client Report'!$BA$4), "X", ""))</f>
        <v/>
      </c>
      <c r="AC1714" s="25" t="str">
        <f>IF($O1714="", "", IF('Client Report'!$AG$3="", "X", IF(Expenses!$C1714='Client Report'!$AG$3, "X", "")))</f>
        <v/>
      </c>
      <c r="AD1714" s="66" t="str">
        <f t="shared" si="295"/>
        <v/>
      </c>
      <c r="AE1714" s="25" t="str">
        <f>IF($AD1714="", "", COUNTIF($AD$11:$AD$2510, "&lt;"&amp;$AD1714)+1+COUNTIF($AD$11:$AD1714, $AD1714)-1)</f>
        <v/>
      </c>
      <c r="AF1714" s="25" t="str">
        <f t="shared" si="296"/>
        <v/>
      </c>
    </row>
    <row r="1715" spans="1:32" x14ac:dyDescent="0.25">
      <c r="A1715" s="21"/>
      <c r="B1715" s="80"/>
      <c r="C1715" s="81"/>
      <c r="D1715" s="82"/>
      <c r="E1715" s="83"/>
      <c r="F1715" s="83"/>
      <c r="G1715" s="84"/>
      <c r="H1715" s="85"/>
      <c r="I1715" s="21"/>
      <c r="J1715" s="39" t="str">
        <f t="shared" si="286"/>
        <v/>
      </c>
      <c r="K1715" s="21"/>
      <c r="O1715" s="25" t="str">
        <f t="shared" si="287"/>
        <v/>
      </c>
      <c r="P1715" s="25" t="str">
        <f t="shared" si="288"/>
        <v/>
      </c>
      <c r="Q1715" s="25" t="str">
        <f t="shared" si="289"/>
        <v/>
      </c>
      <c r="R1715" s="25" t="str">
        <f>IF(COUNTIF($Q$11:$Q1715, $Q1715)&gt;1, "", $Q1715)</f>
        <v/>
      </c>
      <c r="S1715" s="58" t="str">
        <f t="shared" si="290"/>
        <v/>
      </c>
      <c r="T1715" s="61" t="str">
        <f t="shared" si="291"/>
        <v/>
      </c>
      <c r="U1715" s="58" t="str">
        <f t="shared" si="292"/>
        <v/>
      </c>
      <c r="W1715" s="25" t="str">
        <f>IF(OR($P1715="", NOT($U1715="")), "", IF(COUNTIF($P$11:$P1715, $P1715)&gt;1, "", "X"))</f>
        <v/>
      </c>
      <c r="X1715" s="25" t="str">
        <f t="shared" si="293"/>
        <v/>
      </c>
      <c r="Z1715" s="25" t="str">
        <f t="shared" si="294"/>
        <v/>
      </c>
      <c r="AB1715" s="25" t="str">
        <f>IF($B1715="", "", IF(AND($B1715&gt;='Client Report'!$BA$3, $B1715&lt;='Client Report'!$BA$4), "X", ""))</f>
        <v/>
      </c>
      <c r="AC1715" s="25" t="str">
        <f>IF($O1715="", "", IF('Client Report'!$AG$3="", "X", IF(Expenses!$C1715='Client Report'!$AG$3, "X", "")))</f>
        <v/>
      </c>
      <c r="AD1715" s="66" t="str">
        <f t="shared" si="295"/>
        <v/>
      </c>
      <c r="AE1715" s="25" t="str">
        <f>IF($AD1715="", "", COUNTIF($AD$11:$AD$2510, "&lt;"&amp;$AD1715)+1+COUNTIF($AD$11:$AD1715, $AD1715)-1)</f>
        <v/>
      </c>
      <c r="AF1715" s="25" t="str">
        <f t="shared" si="296"/>
        <v/>
      </c>
    </row>
    <row r="1716" spans="1:32" x14ac:dyDescent="0.25">
      <c r="A1716" s="21"/>
      <c r="B1716" s="80"/>
      <c r="C1716" s="81"/>
      <c r="D1716" s="82"/>
      <c r="E1716" s="83"/>
      <c r="F1716" s="83"/>
      <c r="G1716" s="84"/>
      <c r="H1716" s="85"/>
      <c r="I1716" s="21"/>
      <c r="J1716" s="39" t="str">
        <f t="shared" si="286"/>
        <v/>
      </c>
      <c r="K1716" s="21"/>
      <c r="O1716" s="25" t="str">
        <f t="shared" si="287"/>
        <v/>
      </c>
      <c r="P1716" s="25" t="str">
        <f t="shared" si="288"/>
        <v/>
      </c>
      <c r="Q1716" s="25" t="str">
        <f t="shared" si="289"/>
        <v/>
      </c>
      <c r="R1716" s="25" t="str">
        <f>IF(COUNTIF($Q$11:$Q1716, $Q1716)&gt;1, "", $Q1716)</f>
        <v/>
      </c>
      <c r="S1716" s="58" t="str">
        <f t="shared" si="290"/>
        <v/>
      </c>
      <c r="T1716" s="61" t="str">
        <f t="shared" si="291"/>
        <v/>
      </c>
      <c r="U1716" s="58" t="str">
        <f t="shared" si="292"/>
        <v/>
      </c>
      <c r="W1716" s="25" t="str">
        <f>IF(OR($P1716="", NOT($U1716="")), "", IF(COUNTIF($P$11:$P1716, $P1716)&gt;1, "", "X"))</f>
        <v/>
      </c>
      <c r="X1716" s="25" t="str">
        <f t="shared" si="293"/>
        <v/>
      </c>
      <c r="Z1716" s="25" t="str">
        <f t="shared" si="294"/>
        <v/>
      </c>
      <c r="AB1716" s="25" t="str">
        <f>IF($B1716="", "", IF(AND($B1716&gt;='Client Report'!$BA$3, $B1716&lt;='Client Report'!$BA$4), "X", ""))</f>
        <v/>
      </c>
      <c r="AC1716" s="25" t="str">
        <f>IF($O1716="", "", IF('Client Report'!$AG$3="", "X", IF(Expenses!$C1716='Client Report'!$AG$3, "X", "")))</f>
        <v/>
      </c>
      <c r="AD1716" s="66" t="str">
        <f t="shared" si="295"/>
        <v/>
      </c>
      <c r="AE1716" s="25" t="str">
        <f>IF($AD1716="", "", COUNTIF($AD$11:$AD$2510, "&lt;"&amp;$AD1716)+1+COUNTIF($AD$11:$AD1716, $AD1716)-1)</f>
        <v/>
      </c>
      <c r="AF1716" s="25" t="str">
        <f t="shared" si="296"/>
        <v/>
      </c>
    </row>
    <row r="1717" spans="1:32" x14ac:dyDescent="0.25">
      <c r="A1717" s="21"/>
      <c r="B1717" s="80"/>
      <c r="C1717" s="81"/>
      <c r="D1717" s="82"/>
      <c r="E1717" s="83"/>
      <c r="F1717" s="83"/>
      <c r="G1717" s="84"/>
      <c r="H1717" s="85"/>
      <c r="I1717" s="21"/>
      <c r="J1717" s="39" t="str">
        <f t="shared" si="286"/>
        <v/>
      </c>
      <c r="K1717" s="21"/>
      <c r="O1717" s="25" t="str">
        <f t="shared" si="287"/>
        <v/>
      </c>
      <c r="P1717" s="25" t="str">
        <f t="shared" si="288"/>
        <v/>
      </c>
      <c r="Q1717" s="25" t="str">
        <f t="shared" si="289"/>
        <v/>
      </c>
      <c r="R1717" s="25" t="str">
        <f>IF(COUNTIF($Q$11:$Q1717, $Q1717)&gt;1, "", $Q1717)</f>
        <v/>
      </c>
      <c r="S1717" s="58" t="str">
        <f t="shared" si="290"/>
        <v/>
      </c>
      <c r="T1717" s="61" t="str">
        <f t="shared" si="291"/>
        <v/>
      </c>
      <c r="U1717" s="58" t="str">
        <f t="shared" si="292"/>
        <v/>
      </c>
      <c r="W1717" s="25" t="str">
        <f>IF(OR($P1717="", NOT($U1717="")), "", IF(COUNTIF($P$11:$P1717, $P1717)&gt;1, "", "X"))</f>
        <v/>
      </c>
      <c r="X1717" s="25" t="str">
        <f t="shared" si="293"/>
        <v/>
      </c>
      <c r="Z1717" s="25" t="str">
        <f t="shared" si="294"/>
        <v/>
      </c>
      <c r="AB1717" s="25" t="str">
        <f>IF($B1717="", "", IF(AND($B1717&gt;='Client Report'!$BA$3, $B1717&lt;='Client Report'!$BA$4), "X", ""))</f>
        <v/>
      </c>
      <c r="AC1717" s="25" t="str">
        <f>IF($O1717="", "", IF('Client Report'!$AG$3="", "X", IF(Expenses!$C1717='Client Report'!$AG$3, "X", "")))</f>
        <v/>
      </c>
      <c r="AD1717" s="66" t="str">
        <f t="shared" si="295"/>
        <v/>
      </c>
      <c r="AE1717" s="25" t="str">
        <f>IF($AD1717="", "", COUNTIF($AD$11:$AD$2510, "&lt;"&amp;$AD1717)+1+COUNTIF($AD$11:$AD1717, $AD1717)-1)</f>
        <v/>
      </c>
      <c r="AF1717" s="25" t="str">
        <f t="shared" si="296"/>
        <v/>
      </c>
    </row>
    <row r="1718" spans="1:32" x14ac:dyDescent="0.25">
      <c r="A1718" s="21"/>
      <c r="B1718" s="80"/>
      <c r="C1718" s="81"/>
      <c r="D1718" s="82"/>
      <c r="E1718" s="83"/>
      <c r="F1718" s="83"/>
      <c r="G1718" s="84"/>
      <c r="H1718" s="85"/>
      <c r="I1718" s="21"/>
      <c r="J1718" s="39" t="str">
        <f t="shared" si="286"/>
        <v/>
      </c>
      <c r="K1718" s="21"/>
      <c r="O1718" s="25" t="str">
        <f t="shared" si="287"/>
        <v/>
      </c>
      <c r="P1718" s="25" t="str">
        <f t="shared" si="288"/>
        <v/>
      </c>
      <c r="Q1718" s="25" t="str">
        <f t="shared" si="289"/>
        <v/>
      </c>
      <c r="R1718" s="25" t="str">
        <f>IF(COUNTIF($Q$11:$Q1718, $Q1718)&gt;1, "", $Q1718)</f>
        <v/>
      </c>
      <c r="S1718" s="58" t="str">
        <f t="shared" si="290"/>
        <v/>
      </c>
      <c r="T1718" s="61" t="str">
        <f t="shared" si="291"/>
        <v/>
      </c>
      <c r="U1718" s="58" t="str">
        <f t="shared" si="292"/>
        <v/>
      </c>
      <c r="W1718" s="25" t="str">
        <f>IF(OR($P1718="", NOT($U1718="")), "", IF(COUNTIF($P$11:$P1718, $P1718)&gt;1, "", "X"))</f>
        <v/>
      </c>
      <c r="X1718" s="25" t="str">
        <f t="shared" si="293"/>
        <v/>
      </c>
      <c r="Z1718" s="25" t="str">
        <f t="shared" si="294"/>
        <v/>
      </c>
      <c r="AB1718" s="25" t="str">
        <f>IF($B1718="", "", IF(AND($B1718&gt;='Client Report'!$BA$3, $B1718&lt;='Client Report'!$BA$4), "X", ""))</f>
        <v/>
      </c>
      <c r="AC1718" s="25" t="str">
        <f>IF($O1718="", "", IF('Client Report'!$AG$3="", "X", IF(Expenses!$C1718='Client Report'!$AG$3, "X", "")))</f>
        <v/>
      </c>
      <c r="AD1718" s="66" t="str">
        <f t="shared" si="295"/>
        <v/>
      </c>
      <c r="AE1718" s="25" t="str">
        <f>IF($AD1718="", "", COUNTIF($AD$11:$AD$2510, "&lt;"&amp;$AD1718)+1+COUNTIF($AD$11:$AD1718, $AD1718)-1)</f>
        <v/>
      </c>
      <c r="AF1718" s="25" t="str">
        <f t="shared" si="296"/>
        <v/>
      </c>
    </row>
    <row r="1719" spans="1:32" x14ac:dyDescent="0.25">
      <c r="A1719" s="21"/>
      <c r="B1719" s="80"/>
      <c r="C1719" s="81"/>
      <c r="D1719" s="82"/>
      <c r="E1719" s="83"/>
      <c r="F1719" s="83"/>
      <c r="G1719" s="84"/>
      <c r="H1719" s="85"/>
      <c r="I1719" s="21"/>
      <c r="J1719" s="39" t="str">
        <f t="shared" si="286"/>
        <v/>
      </c>
      <c r="K1719" s="21"/>
      <c r="O1719" s="25" t="str">
        <f t="shared" si="287"/>
        <v/>
      </c>
      <c r="P1719" s="25" t="str">
        <f t="shared" si="288"/>
        <v/>
      </c>
      <c r="Q1719" s="25" t="str">
        <f t="shared" si="289"/>
        <v/>
      </c>
      <c r="R1719" s="25" t="str">
        <f>IF(COUNTIF($Q$11:$Q1719, $Q1719)&gt;1, "", $Q1719)</f>
        <v/>
      </c>
      <c r="S1719" s="58" t="str">
        <f t="shared" si="290"/>
        <v/>
      </c>
      <c r="T1719" s="61" t="str">
        <f t="shared" si="291"/>
        <v/>
      </c>
      <c r="U1719" s="58" t="str">
        <f t="shared" si="292"/>
        <v/>
      </c>
      <c r="W1719" s="25" t="str">
        <f>IF(OR($P1719="", NOT($U1719="")), "", IF(COUNTIF($P$11:$P1719, $P1719)&gt;1, "", "X"))</f>
        <v/>
      </c>
      <c r="X1719" s="25" t="str">
        <f t="shared" si="293"/>
        <v/>
      </c>
      <c r="Z1719" s="25" t="str">
        <f t="shared" si="294"/>
        <v/>
      </c>
      <c r="AB1719" s="25" t="str">
        <f>IF($B1719="", "", IF(AND($B1719&gt;='Client Report'!$BA$3, $B1719&lt;='Client Report'!$BA$4), "X", ""))</f>
        <v/>
      </c>
      <c r="AC1719" s="25" t="str">
        <f>IF($O1719="", "", IF('Client Report'!$AG$3="", "X", IF(Expenses!$C1719='Client Report'!$AG$3, "X", "")))</f>
        <v/>
      </c>
      <c r="AD1719" s="66" t="str">
        <f t="shared" si="295"/>
        <v/>
      </c>
      <c r="AE1719" s="25" t="str">
        <f>IF($AD1719="", "", COUNTIF($AD$11:$AD$2510, "&lt;"&amp;$AD1719)+1+COUNTIF($AD$11:$AD1719, $AD1719)-1)</f>
        <v/>
      </c>
      <c r="AF1719" s="25" t="str">
        <f t="shared" si="296"/>
        <v/>
      </c>
    </row>
    <row r="1720" spans="1:32" x14ac:dyDescent="0.25">
      <c r="A1720" s="21"/>
      <c r="B1720" s="80"/>
      <c r="C1720" s="81"/>
      <c r="D1720" s="82"/>
      <c r="E1720" s="83"/>
      <c r="F1720" s="83"/>
      <c r="G1720" s="84"/>
      <c r="H1720" s="85"/>
      <c r="I1720" s="21"/>
      <c r="J1720" s="39" t="str">
        <f t="shared" si="286"/>
        <v/>
      </c>
      <c r="K1720" s="21"/>
      <c r="O1720" s="25" t="str">
        <f t="shared" si="287"/>
        <v/>
      </c>
      <c r="P1720" s="25" t="str">
        <f t="shared" si="288"/>
        <v/>
      </c>
      <c r="Q1720" s="25" t="str">
        <f t="shared" si="289"/>
        <v/>
      </c>
      <c r="R1720" s="25" t="str">
        <f>IF(COUNTIF($Q$11:$Q1720, $Q1720)&gt;1, "", $Q1720)</f>
        <v/>
      </c>
      <c r="S1720" s="58" t="str">
        <f t="shared" si="290"/>
        <v/>
      </c>
      <c r="T1720" s="61" t="str">
        <f t="shared" si="291"/>
        <v/>
      </c>
      <c r="U1720" s="58" t="str">
        <f t="shared" si="292"/>
        <v/>
      </c>
      <c r="W1720" s="25" t="str">
        <f>IF(OR($P1720="", NOT($U1720="")), "", IF(COUNTIF($P$11:$P1720, $P1720)&gt;1, "", "X"))</f>
        <v/>
      </c>
      <c r="X1720" s="25" t="str">
        <f t="shared" si="293"/>
        <v/>
      </c>
      <c r="Z1720" s="25" t="str">
        <f t="shared" si="294"/>
        <v/>
      </c>
      <c r="AB1720" s="25" t="str">
        <f>IF($B1720="", "", IF(AND($B1720&gt;='Client Report'!$BA$3, $B1720&lt;='Client Report'!$BA$4), "X", ""))</f>
        <v/>
      </c>
      <c r="AC1720" s="25" t="str">
        <f>IF($O1720="", "", IF('Client Report'!$AG$3="", "X", IF(Expenses!$C1720='Client Report'!$AG$3, "X", "")))</f>
        <v/>
      </c>
      <c r="AD1720" s="66" t="str">
        <f t="shared" si="295"/>
        <v/>
      </c>
      <c r="AE1720" s="25" t="str">
        <f>IF($AD1720="", "", COUNTIF($AD$11:$AD$2510, "&lt;"&amp;$AD1720)+1+COUNTIF($AD$11:$AD1720, $AD1720)-1)</f>
        <v/>
      </c>
      <c r="AF1720" s="25" t="str">
        <f t="shared" si="296"/>
        <v/>
      </c>
    </row>
    <row r="1721" spans="1:32" x14ac:dyDescent="0.25">
      <c r="A1721" s="21"/>
      <c r="B1721" s="80"/>
      <c r="C1721" s="81"/>
      <c r="D1721" s="82"/>
      <c r="E1721" s="83"/>
      <c r="F1721" s="83"/>
      <c r="G1721" s="84"/>
      <c r="H1721" s="85"/>
      <c r="I1721" s="21"/>
      <c r="J1721" s="39" t="str">
        <f t="shared" si="286"/>
        <v/>
      </c>
      <c r="K1721" s="21"/>
      <c r="O1721" s="25" t="str">
        <f t="shared" si="287"/>
        <v/>
      </c>
      <c r="P1721" s="25" t="str">
        <f t="shared" si="288"/>
        <v/>
      </c>
      <c r="Q1721" s="25" t="str">
        <f t="shared" si="289"/>
        <v/>
      </c>
      <c r="R1721" s="25" t="str">
        <f>IF(COUNTIF($Q$11:$Q1721, $Q1721)&gt;1, "", $Q1721)</f>
        <v/>
      </c>
      <c r="S1721" s="58" t="str">
        <f t="shared" si="290"/>
        <v/>
      </c>
      <c r="T1721" s="61" t="str">
        <f t="shared" si="291"/>
        <v/>
      </c>
      <c r="U1721" s="58" t="str">
        <f t="shared" si="292"/>
        <v/>
      </c>
      <c r="W1721" s="25" t="str">
        <f>IF(OR($P1721="", NOT($U1721="")), "", IF(COUNTIF($P$11:$P1721, $P1721)&gt;1, "", "X"))</f>
        <v/>
      </c>
      <c r="X1721" s="25" t="str">
        <f t="shared" si="293"/>
        <v/>
      </c>
      <c r="Z1721" s="25" t="str">
        <f t="shared" si="294"/>
        <v/>
      </c>
      <c r="AB1721" s="25" t="str">
        <f>IF($B1721="", "", IF(AND($B1721&gt;='Client Report'!$BA$3, $B1721&lt;='Client Report'!$BA$4), "X", ""))</f>
        <v/>
      </c>
      <c r="AC1721" s="25" t="str">
        <f>IF($O1721="", "", IF('Client Report'!$AG$3="", "X", IF(Expenses!$C1721='Client Report'!$AG$3, "X", "")))</f>
        <v/>
      </c>
      <c r="AD1721" s="66" t="str">
        <f t="shared" si="295"/>
        <v/>
      </c>
      <c r="AE1721" s="25" t="str">
        <f>IF($AD1721="", "", COUNTIF($AD$11:$AD$2510, "&lt;"&amp;$AD1721)+1+COUNTIF($AD$11:$AD1721, $AD1721)-1)</f>
        <v/>
      </c>
      <c r="AF1721" s="25" t="str">
        <f t="shared" si="296"/>
        <v/>
      </c>
    </row>
    <row r="1722" spans="1:32" x14ac:dyDescent="0.25">
      <c r="A1722" s="21"/>
      <c r="B1722" s="80"/>
      <c r="C1722" s="81"/>
      <c r="D1722" s="82"/>
      <c r="E1722" s="83"/>
      <c r="F1722" s="83"/>
      <c r="G1722" s="84"/>
      <c r="H1722" s="85"/>
      <c r="I1722" s="21"/>
      <c r="J1722" s="39" t="str">
        <f t="shared" si="286"/>
        <v/>
      </c>
      <c r="K1722" s="21"/>
      <c r="O1722" s="25" t="str">
        <f t="shared" si="287"/>
        <v/>
      </c>
      <c r="P1722" s="25" t="str">
        <f t="shared" si="288"/>
        <v/>
      </c>
      <c r="Q1722" s="25" t="str">
        <f t="shared" si="289"/>
        <v/>
      </c>
      <c r="R1722" s="25" t="str">
        <f>IF(COUNTIF($Q$11:$Q1722, $Q1722)&gt;1, "", $Q1722)</f>
        <v/>
      </c>
      <c r="S1722" s="58" t="str">
        <f t="shared" si="290"/>
        <v/>
      </c>
      <c r="T1722" s="61" t="str">
        <f t="shared" si="291"/>
        <v/>
      </c>
      <c r="U1722" s="58" t="str">
        <f t="shared" si="292"/>
        <v/>
      </c>
      <c r="W1722" s="25" t="str">
        <f>IF(OR($P1722="", NOT($U1722="")), "", IF(COUNTIF($P$11:$P1722, $P1722)&gt;1, "", "X"))</f>
        <v/>
      </c>
      <c r="X1722" s="25" t="str">
        <f t="shared" si="293"/>
        <v/>
      </c>
      <c r="Z1722" s="25" t="str">
        <f t="shared" si="294"/>
        <v/>
      </c>
      <c r="AB1722" s="25" t="str">
        <f>IF($B1722="", "", IF(AND($B1722&gt;='Client Report'!$BA$3, $B1722&lt;='Client Report'!$BA$4), "X", ""))</f>
        <v/>
      </c>
      <c r="AC1722" s="25" t="str">
        <f>IF($O1722="", "", IF('Client Report'!$AG$3="", "X", IF(Expenses!$C1722='Client Report'!$AG$3, "X", "")))</f>
        <v/>
      </c>
      <c r="AD1722" s="66" t="str">
        <f t="shared" si="295"/>
        <v/>
      </c>
      <c r="AE1722" s="25" t="str">
        <f>IF($AD1722="", "", COUNTIF($AD$11:$AD$2510, "&lt;"&amp;$AD1722)+1+COUNTIF($AD$11:$AD1722, $AD1722)-1)</f>
        <v/>
      </c>
      <c r="AF1722" s="25" t="str">
        <f t="shared" si="296"/>
        <v/>
      </c>
    </row>
    <row r="1723" spans="1:32" x14ac:dyDescent="0.25">
      <c r="A1723" s="21"/>
      <c r="B1723" s="80"/>
      <c r="C1723" s="81"/>
      <c r="D1723" s="82"/>
      <c r="E1723" s="83"/>
      <c r="F1723" s="83"/>
      <c r="G1723" s="84"/>
      <c r="H1723" s="85"/>
      <c r="I1723" s="21"/>
      <c r="J1723" s="39" t="str">
        <f t="shared" si="286"/>
        <v/>
      </c>
      <c r="K1723" s="21"/>
      <c r="O1723" s="25" t="str">
        <f t="shared" si="287"/>
        <v/>
      </c>
      <c r="P1723" s="25" t="str">
        <f t="shared" si="288"/>
        <v/>
      </c>
      <c r="Q1723" s="25" t="str">
        <f t="shared" si="289"/>
        <v/>
      </c>
      <c r="R1723" s="25" t="str">
        <f>IF(COUNTIF($Q$11:$Q1723, $Q1723)&gt;1, "", $Q1723)</f>
        <v/>
      </c>
      <c r="S1723" s="58" t="str">
        <f t="shared" si="290"/>
        <v/>
      </c>
      <c r="T1723" s="61" t="str">
        <f t="shared" si="291"/>
        <v/>
      </c>
      <c r="U1723" s="58" t="str">
        <f t="shared" si="292"/>
        <v/>
      </c>
      <c r="W1723" s="25" t="str">
        <f>IF(OR($P1723="", NOT($U1723="")), "", IF(COUNTIF($P$11:$P1723, $P1723)&gt;1, "", "X"))</f>
        <v/>
      </c>
      <c r="X1723" s="25" t="str">
        <f t="shared" si="293"/>
        <v/>
      </c>
      <c r="Z1723" s="25" t="str">
        <f t="shared" si="294"/>
        <v/>
      </c>
      <c r="AB1723" s="25" t="str">
        <f>IF($B1723="", "", IF(AND($B1723&gt;='Client Report'!$BA$3, $B1723&lt;='Client Report'!$BA$4), "X", ""))</f>
        <v/>
      </c>
      <c r="AC1723" s="25" t="str">
        <f>IF($O1723="", "", IF('Client Report'!$AG$3="", "X", IF(Expenses!$C1723='Client Report'!$AG$3, "X", "")))</f>
        <v/>
      </c>
      <c r="AD1723" s="66" t="str">
        <f t="shared" si="295"/>
        <v/>
      </c>
      <c r="AE1723" s="25" t="str">
        <f>IF($AD1723="", "", COUNTIF($AD$11:$AD$2510, "&lt;"&amp;$AD1723)+1+COUNTIF($AD$11:$AD1723, $AD1723)-1)</f>
        <v/>
      </c>
      <c r="AF1723" s="25" t="str">
        <f t="shared" si="296"/>
        <v/>
      </c>
    </row>
    <row r="1724" spans="1:32" x14ac:dyDescent="0.25">
      <c r="A1724" s="21"/>
      <c r="B1724" s="80"/>
      <c r="C1724" s="81"/>
      <c r="D1724" s="82"/>
      <c r="E1724" s="83"/>
      <c r="F1724" s="83"/>
      <c r="G1724" s="84"/>
      <c r="H1724" s="85"/>
      <c r="I1724" s="21"/>
      <c r="J1724" s="39" t="str">
        <f t="shared" si="286"/>
        <v/>
      </c>
      <c r="K1724" s="21"/>
      <c r="O1724" s="25" t="str">
        <f t="shared" si="287"/>
        <v/>
      </c>
      <c r="P1724" s="25" t="str">
        <f t="shared" si="288"/>
        <v/>
      </c>
      <c r="Q1724" s="25" t="str">
        <f t="shared" si="289"/>
        <v/>
      </c>
      <c r="R1724" s="25" t="str">
        <f>IF(COUNTIF($Q$11:$Q1724, $Q1724)&gt;1, "", $Q1724)</f>
        <v/>
      </c>
      <c r="S1724" s="58" t="str">
        <f t="shared" si="290"/>
        <v/>
      </c>
      <c r="T1724" s="61" t="str">
        <f t="shared" si="291"/>
        <v/>
      </c>
      <c r="U1724" s="58" t="str">
        <f t="shared" si="292"/>
        <v/>
      </c>
      <c r="W1724" s="25" t="str">
        <f>IF(OR($P1724="", NOT($U1724="")), "", IF(COUNTIF($P$11:$P1724, $P1724)&gt;1, "", "X"))</f>
        <v/>
      </c>
      <c r="X1724" s="25" t="str">
        <f t="shared" si="293"/>
        <v/>
      </c>
      <c r="Z1724" s="25" t="str">
        <f t="shared" si="294"/>
        <v/>
      </c>
      <c r="AB1724" s="25" t="str">
        <f>IF($B1724="", "", IF(AND($B1724&gt;='Client Report'!$BA$3, $B1724&lt;='Client Report'!$BA$4), "X", ""))</f>
        <v/>
      </c>
      <c r="AC1724" s="25" t="str">
        <f>IF($O1724="", "", IF('Client Report'!$AG$3="", "X", IF(Expenses!$C1724='Client Report'!$AG$3, "X", "")))</f>
        <v/>
      </c>
      <c r="AD1724" s="66" t="str">
        <f t="shared" si="295"/>
        <v/>
      </c>
      <c r="AE1724" s="25" t="str">
        <f>IF($AD1724="", "", COUNTIF($AD$11:$AD$2510, "&lt;"&amp;$AD1724)+1+COUNTIF($AD$11:$AD1724, $AD1724)-1)</f>
        <v/>
      </c>
      <c r="AF1724" s="25" t="str">
        <f t="shared" si="296"/>
        <v/>
      </c>
    </row>
    <row r="1725" spans="1:32" x14ac:dyDescent="0.25">
      <c r="A1725" s="21"/>
      <c r="B1725" s="80"/>
      <c r="C1725" s="81"/>
      <c r="D1725" s="82"/>
      <c r="E1725" s="83"/>
      <c r="F1725" s="83"/>
      <c r="G1725" s="84"/>
      <c r="H1725" s="85"/>
      <c r="I1725" s="21"/>
      <c r="J1725" s="39" t="str">
        <f t="shared" si="286"/>
        <v/>
      </c>
      <c r="K1725" s="21"/>
      <c r="O1725" s="25" t="str">
        <f t="shared" si="287"/>
        <v/>
      </c>
      <c r="P1725" s="25" t="str">
        <f t="shared" si="288"/>
        <v/>
      </c>
      <c r="Q1725" s="25" t="str">
        <f t="shared" si="289"/>
        <v/>
      </c>
      <c r="R1725" s="25" t="str">
        <f>IF(COUNTIF($Q$11:$Q1725, $Q1725)&gt;1, "", $Q1725)</f>
        <v/>
      </c>
      <c r="S1725" s="58" t="str">
        <f t="shared" si="290"/>
        <v/>
      </c>
      <c r="T1725" s="61" t="str">
        <f t="shared" si="291"/>
        <v/>
      </c>
      <c r="U1725" s="58" t="str">
        <f t="shared" si="292"/>
        <v/>
      </c>
      <c r="W1725" s="25" t="str">
        <f>IF(OR($P1725="", NOT($U1725="")), "", IF(COUNTIF($P$11:$P1725, $P1725)&gt;1, "", "X"))</f>
        <v/>
      </c>
      <c r="X1725" s="25" t="str">
        <f t="shared" si="293"/>
        <v/>
      </c>
      <c r="Z1725" s="25" t="str">
        <f t="shared" si="294"/>
        <v/>
      </c>
      <c r="AB1725" s="25" t="str">
        <f>IF($B1725="", "", IF(AND($B1725&gt;='Client Report'!$BA$3, $B1725&lt;='Client Report'!$BA$4), "X", ""))</f>
        <v/>
      </c>
      <c r="AC1725" s="25" t="str">
        <f>IF($O1725="", "", IF('Client Report'!$AG$3="", "X", IF(Expenses!$C1725='Client Report'!$AG$3, "X", "")))</f>
        <v/>
      </c>
      <c r="AD1725" s="66" t="str">
        <f t="shared" si="295"/>
        <v/>
      </c>
      <c r="AE1725" s="25" t="str">
        <f>IF($AD1725="", "", COUNTIF($AD$11:$AD$2510, "&lt;"&amp;$AD1725)+1+COUNTIF($AD$11:$AD1725, $AD1725)-1)</f>
        <v/>
      </c>
      <c r="AF1725" s="25" t="str">
        <f t="shared" si="296"/>
        <v/>
      </c>
    </row>
    <row r="1726" spans="1:32" x14ac:dyDescent="0.25">
      <c r="A1726" s="21"/>
      <c r="B1726" s="80"/>
      <c r="C1726" s="81"/>
      <c r="D1726" s="82"/>
      <c r="E1726" s="83"/>
      <c r="F1726" s="83"/>
      <c r="G1726" s="84"/>
      <c r="H1726" s="85"/>
      <c r="I1726" s="21"/>
      <c r="J1726" s="39" t="str">
        <f t="shared" si="286"/>
        <v/>
      </c>
      <c r="K1726" s="21"/>
      <c r="O1726" s="25" t="str">
        <f t="shared" si="287"/>
        <v/>
      </c>
      <c r="P1726" s="25" t="str">
        <f t="shared" si="288"/>
        <v/>
      </c>
      <c r="Q1726" s="25" t="str">
        <f t="shared" si="289"/>
        <v/>
      </c>
      <c r="R1726" s="25" t="str">
        <f>IF(COUNTIF($Q$11:$Q1726, $Q1726)&gt;1, "", $Q1726)</f>
        <v/>
      </c>
      <c r="S1726" s="58" t="str">
        <f t="shared" si="290"/>
        <v/>
      </c>
      <c r="T1726" s="61" t="str">
        <f t="shared" si="291"/>
        <v/>
      </c>
      <c r="U1726" s="58" t="str">
        <f t="shared" si="292"/>
        <v/>
      </c>
      <c r="W1726" s="25" t="str">
        <f>IF(OR($P1726="", NOT($U1726="")), "", IF(COUNTIF($P$11:$P1726, $P1726)&gt;1, "", "X"))</f>
        <v/>
      </c>
      <c r="X1726" s="25" t="str">
        <f t="shared" si="293"/>
        <v/>
      </c>
      <c r="Z1726" s="25" t="str">
        <f t="shared" si="294"/>
        <v/>
      </c>
      <c r="AB1726" s="25" t="str">
        <f>IF($B1726="", "", IF(AND($B1726&gt;='Client Report'!$BA$3, $B1726&lt;='Client Report'!$BA$4), "X", ""))</f>
        <v/>
      </c>
      <c r="AC1726" s="25" t="str">
        <f>IF($O1726="", "", IF('Client Report'!$AG$3="", "X", IF(Expenses!$C1726='Client Report'!$AG$3, "X", "")))</f>
        <v/>
      </c>
      <c r="AD1726" s="66" t="str">
        <f t="shared" si="295"/>
        <v/>
      </c>
      <c r="AE1726" s="25" t="str">
        <f>IF($AD1726="", "", COUNTIF($AD$11:$AD$2510, "&lt;"&amp;$AD1726)+1+COUNTIF($AD$11:$AD1726, $AD1726)-1)</f>
        <v/>
      </c>
      <c r="AF1726" s="25" t="str">
        <f t="shared" si="296"/>
        <v/>
      </c>
    </row>
    <row r="1727" spans="1:32" x14ac:dyDescent="0.25">
      <c r="A1727" s="21"/>
      <c r="B1727" s="80"/>
      <c r="C1727" s="81"/>
      <c r="D1727" s="82"/>
      <c r="E1727" s="83"/>
      <c r="F1727" s="83"/>
      <c r="G1727" s="84"/>
      <c r="H1727" s="85"/>
      <c r="I1727" s="21"/>
      <c r="J1727" s="39" t="str">
        <f t="shared" si="286"/>
        <v/>
      </c>
      <c r="K1727" s="21"/>
      <c r="O1727" s="25" t="str">
        <f t="shared" si="287"/>
        <v/>
      </c>
      <c r="P1727" s="25" t="str">
        <f t="shared" si="288"/>
        <v/>
      </c>
      <c r="Q1727" s="25" t="str">
        <f t="shared" si="289"/>
        <v/>
      </c>
      <c r="R1727" s="25" t="str">
        <f>IF(COUNTIF($Q$11:$Q1727, $Q1727)&gt;1, "", $Q1727)</f>
        <v/>
      </c>
      <c r="S1727" s="58" t="str">
        <f t="shared" si="290"/>
        <v/>
      </c>
      <c r="T1727" s="61" t="str">
        <f t="shared" si="291"/>
        <v/>
      </c>
      <c r="U1727" s="58" t="str">
        <f t="shared" si="292"/>
        <v/>
      </c>
      <c r="W1727" s="25" t="str">
        <f>IF(OR($P1727="", NOT($U1727="")), "", IF(COUNTIF($P$11:$P1727, $P1727)&gt;1, "", "X"))</f>
        <v/>
      </c>
      <c r="X1727" s="25" t="str">
        <f t="shared" si="293"/>
        <v/>
      </c>
      <c r="Z1727" s="25" t="str">
        <f t="shared" si="294"/>
        <v/>
      </c>
      <c r="AB1727" s="25" t="str">
        <f>IF($B1727="", "", IF(AND($B1727&gt;='Client Report'!$BA$3, $B1727&lt;='Client Report'!$BA$4), "X", ""))</f>
        <v/>
      </c>
      <c r="AC1727" s="25" t="str">
        <f>IF($O1727="", "", IF('Client Report'!$AG$3="", "X", IF(Expenses!$C1727='Client Report'!$AG$3, "X", "")))</f>
        <v/>
      </c>
      <c r="AD1727" s="66" t="str">
        <f t="shared" si="295"/>
        <v/>
      </c>
      <c r="AE1727" s="25" t="str">
        <f>IF($AD1727="", "", COUNTIF($AD$11:$AD$2510, "&lt;"&amp;$AD1727)+1+COUNTIF($AD$11:$AD1727, $AD1727)-1)</f>
        <v/>
      </c>
      <c r="AF1727" s="25" t="str">
        <f t="shared" si="296"/>
        <v/>
      </c>
    </row>
    <row r="1728" spans="1:32" x14ac:dyDescent="0.25">
      <c r="A1728" s="21"/>
      <c r="B1728" s="80"/>
      <c r="C1728" s="81"/>
      <c r="D1728" s="82"/>
      <c r="E1728" s="83"/>
      <c r="F1728" s="83"/>
      <c r="G1728" s="84"/>
      <c r="H1728" s="85"/>
      <c r="I1728" s="21"/>
      <c r="J1728" s="39" t="str">
        <f t="shared" si="286"/>
        <v/>
      </c>
      <c r="K1728" s="21"/>
      <c r="O1728" s="25" t="str">
        <f t="shared" si="287"/>
        <v/>
      </c>
      <c r="P1728" s="25" t="str">
        <f t="shared" si="288"/>
        <v/>
      </c>
      <c r="Q1728" s="25" t="str">
        <f t="shared" si="289"/>
        <v/>
      </c>
      <c r="R1728" s="25" t="str">
        <f>IF(COUNTIF($Q$11:$Q1728, $Q1728)&gt;1, "", $Q1728)</f>
        <v/>
      </c>
      <c r="S1728" s="58" t="str">
        <f t="shared" si="290"/>
        <v/>
      </c>
      <c r="T1728" s="61" t="str">
        <f t="shared" si="291"/>
        <v/>
      </c>
      <c r="U1728" s="58" t="str">
        <f t="shared" si="292"/>
        <v/>
      </c>
      <c r="W1728" s="25" t="str">
        <f>IF(OR($P1728="", NOT($U1728="")), "", IF(COUNTIF($P$11:$P1728, $P1728)&gt;1, "", "X"))</f>
        <v/>
      </c>
      <c r="X1728" s="25" t="str">
        <f t="shared" si="293"/>
        <v/>
      </c>
      <c r="Z1728" s="25" t="str">
        <f t="shared" si="294"/>
        <v/>
      </c>
      <c r="AB1728" s="25" t="str">
        <f>IF($B1728="", "", IF(AND($B1728&gt;='Client Report'!$BA$3, $B1728&lt;='Client Report'!$BA$4), "X", ""))</f>
        <v/>
      </c>
      <c r="AC1728" s="25" t="str">
        <f>IF($O1728="", "", IF('Client Report'!$AG$3="", "X", IF(Expenses!$C1728='Client Report'!$AG$3, "X", "")))</f>
        <v/>
      </c>
      <c r="AD1728" s="66" t="str">
        <f t="shared" si="295"/>
        <v/>
      </c>
      <c r="AE1728" s="25" t="str">
        <f>IF($AD1728="", "", COUNTIF($AD$11:$AD$2510, "&lt;"&amp;$AD1728)+1+COUNTIF($AD$11:$AD1728, $AD1728)-1)</f>
        <v/>
      </c>
      <c r="AF1728" s="25" t="str">
        <f t="shared" si="296"/>
        <v/>
      </c>
    </row>
    <row r="1729" spans="1:32" x14ac:dyDescent="0.25">
      <c r="A1729" s="21"/>
      <c r="B1729" s="80"/>
      <c r="C1729" s="81"/>
      <c r="D1729" s="82"/>
      <c r="E1729" s="83"/>
      <c r="F1729" s="83"/>
      <c r="G1729" s="84"/>
      <c r="H1729" s="85"/>
      <c r="I1729" s="21"/>
      <c r="J1729" s="39" t="str">
        <f t="shared" si="286"/>
        <v/>
      </c>
      <c r="K1729" s="21"/>
      <c r="O1729" s="25" t="str">
        <f t="shared" si="287"/>
        <v/>
      </c>
      <c r="P1729" s="25" t="str">
        <f t="shared" si="288"/>
        <v/>
      </c>
      <c r="Q1729" s="25" t="str">
        <f t="shared" si="289"/>
        <v/>
      </c>
      <c r="R1729" s="25" t="str">
        <f>IF(COUNTIF($Q$11:$Q1729, $Q1729)&gt;1, "", $Q1729)</f>
        <v/>
      </c>
      <c r="S1729" s="58" t="str">
        <f t="shared" si="290"/>
        <v/>
      </c>
      <c r="T1729" s="61" t="str">
        <f t="shared" si="291"/>
        <v/>
      </c>
      <c r="U1729" s="58" t="str">
        <f t="shared" si="292"/>
        <v/>
      </c>
      <c r="W1729" s="25" t="str">
        <f>IF(OR($P1729="", NOT($U1729="")), "", IF(COUNTIF($P$11:$P1729, $P1729)&gt;1, "", "X"))</f>
        <v/>
      </c>
      <c r="X1729" s="25" t="str">
        <f t="shared" si="293"/>
        <v/>
      </c>
      <c r="Z1729" s="25" t="str">
        <f t="shared" si="294"/>
        <v/>
      </c>
      <c r="AB1729" s="25" t="str">
        <f>IF($B1729="", "", IF(AND($B1729&gt;='Client Report'!$BA$3, $B1729&lt;='Client Report'!$BA$4), "X", ""))</f>
        <v/>
      </c>
      <c r="AC1729" s="25" t="str">
        <f>IF($O1729="", "", IF('Client Report'!$AG$3="", "X", IF(Expenses!$C1729='Client Report'!$AG$3, "X", "")))</f>
        <v/>
      </c>
      <c r="AD1729" s="66" t="str">
        <f t="shared" si="295"/>
        <v/>
      </c>
      <c r="AE1729" s="25" t="str">
        <f>IF($AD1729="", "", COUNTIF($AD$11:$AD$2510, "&lt;"&amp;$AD1729)+1+COUNTIF($AD$11:$AD1729, $AD1729)-1)</f>
        <v/>
      </c>
      <c r="AF1729" s="25" t="str">
        <f t="shared" si="296"/>
        <v/>
      </c>
    </row>
    <row r="1730" spans="1:32" x14ac:dyDescent="0.25">
      <c r="A1730" s="21"/>
      <c r="B1730" s="80"/>
      <c r="C1730" s="81"/>
      <c r="D1730" s="82"/>
      <c r="E1730" s="83"/>
      <c r="F1730" s="83"/>
      <c r="G1730" s="84"/>
      <c r="H1730" s="85"/>
      <c r="I1730" s="21"/>
      <c r="J1730" s="39" t="str">
        <f t="shared" si="286"/>
        <v/>
      </c>
      <c r="K1730" s="21"/>
      <c r="O1730" s="25" t="str">
        <f t="shared" si="287"/>
        <v/>
      </c>
      <c r="P1730" s="25" t="str">
        <f t="shared" si="288"/>
        <v/>
      </c>
      <c r="Q1730" s="25" t="str">
        <f t="shared" si="289"/>
        <v/>
      </c>
      <c r="R1730" s="25" t="str">
        <f>IF(COUNTIF($Q$11:$Q1730, $Q1730)&gt;1, "", $Q1730)</f>
        <v/>
      </c>
      <c r="S1730" s="58" t="str">
        <f t="shared" si="290"/>
        <v/>
      </c>
      <c r="T1730" s="61" t="str">
        <f t="shared" si="291"/>
        <v/>
      </c>
      <c r="U1730" s="58" t="str">
        <f t="shared" si="292"/>
        <v/>
      </c>
      <c r="W1730" s="25" t="str">
        <f>IF(OR($P1730="", NOT($U1730="")), "", IF(COUNTIF($P$11:$P1730, $P1730)&gt;1, "", "X"))</f>
        <v/>
      </c>
      <c r="X1730" s="25" t="str">
        <f t="shared" si="293"/>
        <v/>
      </c>
      <c r="Z1730" s="25" t="str">
        <f t="shared" si="294"/>
        <v/>
      </c>
      <c r="AB1730" s="25" t="str">
        <f>IF($B1730="", "", IF(AND($B1730&gt;='Client Report'!$BA$3, $B1730&lt;='Client Report'!$BA$4), "X", ""))</f>
        <v/>
      </c>
      <c r="AC1730" s="25" t="str">
        <f>IF($O1730="", "", IF('Client Report'!$AG$3="", "X", IF(Expenses!$C1730='Client Report'!$AG$3, "X", "")))</f>
        <v/>
      </c>
      <c r="AD1730" s="66" t="str">
        <f t="shared" si="295"/>
        <v/>
      </c>
      <c r="AE1730" s="25" t="str">
        <f>IF($AD1730="", "", COUNTIF($AD$11:$AD$2510, "&lt;"&amp;$AD1730)+1+COUNTIF($AD$11:$AD1730, $AD1730)-1)</f>
        <v/>
      </c>
      <c r="AF1730" s="25" t="str">
        <f t="shared" si="296"/>
        <v/>
      </c>
    </row>
    <row r="1731" spans="1:32" x14ac:dyDescent="0.25">
      <c r="A1731" s="21"/>
      <c r="B1731" s="80"/>
      <c r="C1731" s="81"/>
      <c r="D1731" s="82"/>
      <c r="E1731" s="83"/>
      <c r="F1731" s="83"/>
      <c r="G1731" s="84"/>
      <c r="H1731" s="85"/>
      <c r="I1731" s="21"/>
      <c r="J1731" s="39" t="str">
        <f t="shared" si="286"/>
        <v/>
      </c>
      <c r="K1731" s="21"/>
      <c r="O1731" s="25" t="str">
        <f t="shared" si="287"/>
        <v/>
      </c>
      <c r="P1731" s="25" t="str">
        <f t="shared" si="288"/>
        <v/>
      </c>
      <c r="Q1731" s="25" t="str">
        <f t="shared" si="289"/>
        <v/>
      </c>
      <c r="R1731" s="25" t="str">
        <f>IF(COUNTIF($Q$11:$Q1731, $Q1731)&gt;1, "", $Q1731)</f>
        <v/>
      </c>
      <c r="S1731" s="58" t="str">
        <f t="shared" si="290"/>
        <v/>
      </c>
      <c r="T1731" s="61" t="str">
        <f t="shared" si="291"/>
        <v/>
      </c>
      <c r="U1731" s="58" t="str">
        <f t="shared" si="292"/>
        <v/>
      </c>
      <c r="W1731" s="25" t="str">
        <f>IF(OR($P1731="", NOT($U1731="")), "", IF(COUNTIF($P$11:$P1731, $P1731)&gt;1, "", "X"))</f>
        <v/>
      </c>
      <c r="X1731" s="25" t="str">
        <f t="shared" si="293"/>
        <v/>
      </c>
      <c r="Z1731" s="25" t="str">
        <f t="shared" si="294"/>
        <v/>
      </c>
      <c r="AB1731" s="25" t="str">
        <f>IF($B1731="", "", IF(AND($B1731&gt;='Client Report'!$BA$3, $B1731&lt;='Client Report'!$BA$4), "X", ""))</f>
        <v/>
      </c>
      <c r="AC1731" s="25" t="str">
        <f>IF($O1731="", "", IF('Client Report'!$AG$3="", "X", IF(Expenses!$C1731='Client Report'!$AG$3, "X", "")))</f>
        <v/>
      </c>
      <c r="AD1731" s="66" t="str">
        <f t="shared" si="295"/>
        <v/>
      </c>
      <c r="AE1731" s="25" t="str">
        <f>IF($AD1731="", "", COUNTIF($AD$11:$AD$2510, "&lt;"&amp;$AD1731)+1+COUNTIF($AD$11:$AD1731, $AD1731)-1)</f>
        <v/>
      </c>
      <c r="AF1731" s="25" t="str">
        <f t="shared" si="296"/>
        <v/>
      </c>
    </row>
    <row r="1732" spans="1:32" x14ac:dyDescent="0.25">
      <c r="A1732" s="21"/>
      <c r="B1732" s="80"/>
      <c r="C1732" s="81"/>
      <c r="D1732" s="82"/>
      <c r="E1732" s="83"/>
      <c r="F1732" s="83"/>
      <c r="G1732" s="84"/>
      <c r="H1732" s="85"/>
      <c r="I1732" s="21"/>
      <c r="J1732" s="39" t="str">
        <f t="shared" si="286"/>
        <v/>
      </c>
      <c r="K1732" s="21"/>
      <c r="O1732" s="25" t="str">
        <f t="shared" si="287"/>
        <v/>
      </c>
      <c r="P1732" s="25" t="str">
        <f t="shared" si="288"/>
        <v/>
      </c>
      <c r="Q1732" s="25" t="str">
        <f t="shared" si="289"/>
        <v/>
      </c>
      <c r="R1732" s="25" t="str">
        <f>IF(COUNTIF($Q$11:$Q1732, $Q1732)&gt;1, "", $Q1732)</f>
        <v/>
      </c>
      <c r="S1732" s="58" t="str">
        <f t="shared" si="290"/>
        <v/>
      </c>
      <c r="T1732" s="61" t="str">
        <f t="shared" si="291"/>
        <v/>
      </c>
      <c r="U1732" s="58" t="str">
        <f t="shared" si="292"/>
        <v/>
      </c>
      <c r="W1732" s="25" t="str">
        <f>IF(OR($P1732="", NOT($U1732="")), "", IF(COUNTIF($P$11:$P1732, $P1732)&gt;1, "", "X"))</f>
        <v/>
      </c>
      <c r="X1732" s="25" t="str">
        <f t="shared" si="293"/>
        <v/>
      </c>
      <c r="Z1732" s="25" t="str">
        <f t="shared" si="294"/>
        <v/>
      </c>
      <c r="AB1732" s="25" t="str">
        <f>IF($B1732="", "", IF(AND($B1732&gt;='Client Report'!$BA$3, $B1732&lt;='Client Report'!$BA$4), "X", ""))</f>
        <v/>
      </c>
      <c r="AC1732" s="25" t="str">
        <f>IF($O1732="", "", IF('Client Report'!$AG$3="", "X", IF(Expenses!$C1732='Client Report'!$AG$3, "X", "")))</f>
        <v/>
      </c>
      <c r="AD1732" s="66" t="str">
        <f t="shared" si="295"/>
        <v/>
      </c>
      <c r="AE1732" s="25" t="str">
        <f>IF($AD1732="", "", COUNTIF($AD$11:$AD$2510, "&lt;"&amp;$AD1732)+1+COUNTIF($AD$11:$AD1732, $AD1732)-1)</f>
        <v/>
      </c>
      <c r="AF1732" s="25" t="str">
        <f t="shared" si="296"/>
        <v/>
      </c>
    </row>
    <row r="1733" spans="1:32" x14ac:dyDescent="0.25">
      <c r="A1733" s="21"/>
      <c r="B1733" s="80"/>
      <c r="C1733" s="81"/>
      <c r="D1733" s="82"/>
      <c r="E1733" s="83"/>
      <c r="F1733" s="83"/>
      <c r="G1733" s="84"/>
      <c r="H1733" s="85"/>
      <c r="I1733" s="21"/>
      <c r="J1733" s="39" t="str">
        <f t="shared" si="286"/>
        <v/>
      </c>
      <c r="K1733" s="21"/>
      <c r="O1733" s="25" t="str">
        <f t="shared" si="287"/>
        <v/>
      </c>
      <c r="P1733" s="25" t="str">
        <f t="shared" si="288"/>
        <v/>
      </c>
      <c r="Q1733" s="25" t="str">
        <f t="shared" si="289"/>
        <v/>
      </c>
      <c r="R1733" s="25" t="str">
        <f>IF(COUNTIF($Q$11:$Q1733, $Q1733)&gt;1, "", $Q1733)</f>
        <v/>
      </c>
      <c r="S1733" s="58" t="str">
        <f t="shared" si="290"/>
        <v/>
      </c>
      <c r="T1733" s="61" t="str">
        <f t="shared" si="291"/>
        <v/>
      </c>
      <c r="U1733" s="58" t="str">
        <f t="shared" si="292"/>
        <v/>
      </c>
      <c r="W1733" s="25" t="str">
        <f>IF(OR($P1733="", NOT($U1733="")), "", IF(COUNTIF($P$11:$P1733, $P1733)&gt;1, "", "X"))</f>
        <v/>
      </c>
      <c r="X1733" s="25" t="str">
        <f t="shared" si="293"/>
        <v/>
      </c>
      <c r="Z1733" s="25" t="str">
        <f t="shared" si="294"/>
        <v/>
      </c>
      <c r="AB1733" s="25" t="str">
        <f>IF($B1733="", "", IF(AND($B1733&gt;='Client Report'!$BA$3, $B1733&lt;='Client Report'!$BA$4), "X", ""))</f>
        <v/>
      </c>
      <c r="AC1733" s="25" t="str">
        <f>IF($O1733="", "", IF('Client Report'!$AG$3="", "X", IF(Expenses!$C1733='Client Report'!$AG$3, "X", "")))</f>
        <v/>
      </c>
      <c r="AD1733" s="66" t="str">
        <f t="shared" si="295"/>
        <v/>
      </c>
      <c r="AE1733" s="25" t="str">
        <f>IF($AD1733="", "", COUNTIF($AD$11:$AD$2510, "&lt;"&amp;$AD1733)+1+COUNTIF($AD$11:$AD1733, $AD1733)-1)</f>
        <v/>
      </c>
      <c r="AF1733" s="25" t="str">
        <f t="shared" si="296"/>
        <v/>
      </c>
    </row>
    <row r="1734" spans="1:32" x14ac:dyDescent="0.25">
      <c r="A1734" s="21"/>
      <c r="B1734" s="80"/>
      <c r="C1734" s="81"/>
      <c r="D1734" s="82"/>
      <c r="E1734" s="83"/>
      <c r="F1734" s="83"/>
      <c r="G1734" s="84"/>
      <c r="H1734" s="85"/>
      <c r="I1734" s="21"/>
      <c r="J1734" s="39" t="str">
        <f t="shared" si="286"/>
        <v/>
      </c>
      <c r="K1734" s="21"/>
      <c r="O1734" s="25" t="str">
        <f t="shared" si="287"/>
        <v/>
      </c>
      <c r="P1734" s="25" t="str">
        <f t="shared" si="288"/>
        <v/>
      </c>
      <c r="Q1734" s="25" t="str">
        <f t="shared" si="289"/>
        <v/>
      </c>
      <c r="R1734" s="25" t="str">
        <f>IF(COUNTIF($Q$11:$Q1734, $Q1734)&gt;1, "", $Q1734)</f>
        <v/>
      </c>
      <c r="S1734" s="58" t="str">
        <f t="shared" si="290"/>
        <v/>
      </c>
      <c r="T1734" s="61" t="str">
        <f t="shared" si="291"/>
        <v/>
      </c>
      <c r="U1734" s="58" t="str">
        <f t="shared" si="292"/>
        <v/>
      </c>
      <c r="W1734" s="25" t="str">
        <f>IF(OR($P1734="", NOT($U1734="")), "", IF(COUNTIF($P$11:$P1734, $P1734)&gt;1, "", "X"))</f>
        <v/>
      </c>
      <c r="X1734" s="25" t="str">
        <f t="shared" si="293"/>
        <v/>
      </c>
      <c r="Z1734" s="25" t="str">
        <f t="shared" si="294"/>
        <v/>
      </c>
      <c r="AB1734" s="25" t="str">
        <f>IF($B1734="", "", IF(AND($B1734&gt;='Client Report'!$BA$3, $B1734&lt;='Client Report'!$BA$4), "X", ""))</f>
        <v/>
      </c>
      <c r="AC1734" s="25" t="str">
        <f>IF($O1734="", "", IF('Client Report'!$AG$3="", "X", IF(Expenses!$C1734='Client Report'!$AG$3, "X", "")))</f>
        <v/>
      </c>
      <c r="AD1734" s="66" t="str">
        <f t="shared" si="295"/>
        <v/>
      </c>
      <c r="AE1734" s="25" t="str">
        <f>IF($AD1734="", "", COUNTIF($AD$11:$AD$2510, "&lt;"&amp;$AD1734)+1+COUNTIF($AD$11:$AD1734, $AD1734)-1)</f>
        <v/>
      </c>
      <c r="AF1734" s="25" t="str">
        <f t="shared" si="296"/>
        <v/>
      </c>
    </row>
    <row r="1735" spans="1:32" x14ac:dyDescent="0.25">
      <c r="A1735" s="21"/>
      <c r="B1735" s="80"/>
      <c r="C1735" s="81"/>
      <c r="D1735" s="82"/>
      <c r="E1735" s="83"/>
      <c r="F1735" s="83"/>
      <c r="G1735" s="84"/>
      <c r="H1735" s="85"/>
      <c r="I1735" s="21"/>
      <c r="J1735" s="39" t="str">
        <f t="shared" si="286"/>
        <v/>
      </c>
      <c r="K1735" s="21"/>
      <c r="O1735" s="25" t="str">
        <f t="shared" si="287"/>
        <v/>
      </c>
      <c r="P1735" s="25" t="str">
        <f t="shared" si="288"/>
        <v/>
      </c>
      <c r="Q1735" s="25" t="str">
        <f t="shared" si="289"/>
        <v/>
      </c>
      <c r="R1735" s="25" t="str">
        <f>IF(COUNTIF($Q$11:$Q1735, $Q1735)&gt;1, "", $Q1735)</f>
        <v/>
      </c>
      <c r="S1735" s="58" t="str">
        <f t="shared" si="290"/>
        <v/>
      </c>
      <c r="T1735" s="61" t="str">
        <f t="shared" si="291"/>
        <v/>
      </c>
      <c r="U1735" s="58" t="str">
        <f t="shared" si="292"/>
        <v/>
      </c>
      <c r="W1735" s="25" t="str">
        <f>IF(OR($P1735="", NOT($U1735="")), "", IF(COUNTIF($P$11:$P1735, $P1735)&gt;1, "", "X"))</f>
        <v/>
      </c>
      <c r="X1735" s="25" t="str">
        <f t="shared" si="293"/>
        <v/>
      </c>
      <c r="Z1735" s="25" t="str">
        <f t="shared" si="294"/>
        <v/>
      </c>
      <c r="AB1735" s="25" t="str">
        <f>IF($B1735="", "", IF(AND($B1735&gt;='Client Report'!$BA$3, $B1735&lt;='Client Report'!$BA$4), "X", ""))</f>
        <v/>
      </c>
      <c r="AC1735" s="25" t="str">
        <f>IF($O1735="", "", IF('Client Report'!$AG$3="", "X", IF(Expenses!$C1735='Client Report'!$AG$3, "X", "")))</f>
        <v/>
      </c>
      <c r="AD1735" s="66" t="str">
        <f t="shared" si="295"/>
        <v/>
      </c>
      <c r="AE1735" s="25" t="str">
        <f>IF($AD1735="", "", COUNTIF($AD$11:$AD$2510, "&lt;"&amp;$AD1735)+1+COUNTIF($AD$11:$AD1735, $AD1735)-1)</f>
        <v/>
      </c>
      <c r="AF1735" s="25" t="str">
        <f t="shared" si="296"/>
        <v/>
      </c>
    </row>
    <row r="1736" spans="1:32" x14ac:dyDescent="0.25">
      <c r="A1736" s="21"/>
      <c r="B1736" s="80"/>
      <c r="C1736" s="81"/>
      <c r="D1736" s="82"/>
      <c r="E1736" s="83"/>
      <c r="F1736" s="83"/>
      <c r="G1736" s="84"/>
      <c r="H1736" s="85"/>
      <c r="I1736" s="21"/>
      <c r="J1736" s="39" t="str">
        <f t="shared" si="286"/>
        <v/>
      </c>
      <c r="K1736" s="21"/>
      <c r="O1736" s="25" t="str">
        <f t="shared" si="287"/>
        <v/>
      </c>
      <c r="P1736" s="25" t="str">
        <f t="shared" si="288"/>
        <v/>
      </c>
      <c r="Q1736" s="25" t="str">
        <f t="shared" si="289"/>
        <v/>
      </c>
      <c r="R1736" s="25" t="str">
        <f>IF(COUNTIF($Q$11:$Q1736, $Q1736)&gt;1, "", $Q1736)</f>
        <v/>
      </c>
      <c r="S1736" s="58" t="str">
        <f t="shared" si="290"/>
        <v/>
      </c>
      <c r="T1736" s="61" t="str">
        <f t="shared" si="291"/>
        <v/>
      </c>
      <c r="U1736" s="58" t="str">
        <f t="shared" si="292"/>
        <v/>
      </c>
      <c r="W1736" s="25" t="str">
        <f>IF(OR($P1736="", NOT($U1736="")), "", IF(COUNTIF($P$11:$P1736, $P1736)&gt;1, "", "X"))</f>
        <v/>
      </c>
      <c r="X1736" s="25" t="str">
        <f t="shared" si="293"/>
        <v/>
      </c>
      <c r="Z1736" s="25" t="str">
        <f t="shared" si="294"/>
        <v/>
      </c>
      <c r="AB1736" s="25" t="str">
        <f>IF($B1736="", "", IF(AND($B1736&gt;='Client Report'!$BA$3, $B1736&lt;='Client Report'!$BA$4), "X", ""))</f>
        <v/>
      </c>
      <c r="AC1736" s="25" t="str">
        <f>IF($O1736="", "", IF('Client Report'!$AG$3="", "X", IF(Expenses!$C1736='Client Report'!$AG$3, "X", "")))</f>
        <v/>
      </c>
      <c r="AD1736" s="66" t="str">
        <f t="shared" si="295"/>
        <v/>
      </c>
      <c r="AE1736" s="25" t="str">
        <f>IF($AD1736="", "", COUNTIF($AD$11:$AD$2510, "&lt;"&amp;$AD1736)+1+COUNTIF($AD$11:$AD1736, $AD1736)-1)</f>
        <v/>
      </c>
      <c r="AF1736" s="25" t="str">
        <f t="shared" si="296"/>
        <v/>
      </c>
    </row>
    <row r="1737" spans="1:32" x14ac:dyDescent="0.25">
      <c r="A1737" s="21"/>
      <c r="B1737" s="80"/>
      <c r="C1737" s="81"/>
      <c r="D1737" s="82"/>
      <c r="E1737" s="83"/>
      <c r="F1737" s="83"/>
      <c r="G1737" s="84"/>
      <c r="H1737" s="85"/>
      <c r="I1737" s="21"/>
      <c r="J1737" s="39" t="str">
        <f t="shared" si="286"/>
        <v/>
      </c>
      <c r="K1737" s="21"/>
      <c r="O1737" s="25" t="str">
        <f t="shared" si="287"/>
        <v/>
      </c>
      <c r="P1737" s="25" t="str">
        <f t="shared" si="288"/>
        <v/>
      </c>
      <c r="Q1737" s="25" t="str">
        <f t="shared" si="289"/>
        <v/>
      </c>
      <c r="R1737" s="25" t="str">
        <f>IF(COUNTIF($Q$11:$Q1737, $Q1737)&gt;1, "", $Q1737)</f>
        <v/>
      </c>
      <c r="S1737" s="58" t="str">
        <f t="shared" si="290"/>
        <v/>
      </c>
      <c r="T1737" s="61" t="str">
        <f t="shared" si="291"/>
        <v/>
      </c>
      <c r="U1737" s="58" t="str">
        <f t="shared" si="292"/>
        <v/>
      </c>
      <c r="W1737" s="25" t="str">
        <f>IF(OR($P1737="", NOT($U1737="")), "", IF(COUNTIF($P$11:$P1737, $P1737)&gt;1, "", "X"))</f>
        <v/>
      </c>
      <c r="X1737" s="25" t="str">
        <f t="shared" si="293"/>
        <v/>
      </c>
      <c r="Z1737" s="25" t="str">
        <f t="shared" si="294"/>
        <v/>
      </c>
      <c r="AB1737" s="25" t="str">
        <f>IF($B1737="", "", IF(AND($B1737&gt;='Client Report'!$BA$3, $B1737&lt;='Client Report'!$BA$4), "X", ""))</f>
        <v/>
      </c>
      <c r="AC1737" s="25" t="str">
        <f>IF($O1737="", "", IF('Client Report'!$AG$3="", "X", IF(Expenses!$C1737='Client Report'!$AG$3, "X", "")))</f>
        <v/>
      </c>
      <c r="AD1737" s="66" t="str">
        <f t="shared" si="295"/>
        <v/>
      </c>
      <c r="AE1737" s="25" t="str">
        <f>IF($AD1737="", "", COUNTIF($AD$11:$AD$2510, "&lt;"&amp;$AD1737)+1+COUNTIF($AD$11:$AD1737, $AD1737)-1)</f>
        <v/>
      </c>
      <c r="AF1737" s="25" t="str">
        <f t="shared" si="296"/>
        <v/>
      </c>
    </row>
    <row r="1738" spans="1:32" x14ac:dyDescent="0.25">
      <c r="A1738" s="21"/>
      <c r="B1738" s="80"/>
      <c r="C1738" s="81"/>
      <c r="D1738" s="82"/>
      <c r="E1738" s="83"/>
      <c r="F1738" s="83"/>
      <c r="G1738" s="84"/>
      <c r="H1738" s="85"/>
      <c r="I1738" s="21"/>
      <c r="J1738" s="39" t="str">
        <f t="shared" si="286"/>
        <v/>
      </c>
      <c r="K1738" s="21"/>
      <c r="O1738" s="25" t="str">
        <f t="shared" si="287"/>
        <v/>
      </c>
      <c r="P1738" s="25" t="str">
        <f t="shared" si="288"/>
        <v/>
      </c>
      <c r="Q1738" s="25" t="str">
        <f t="shared" si="289"/>
        <v/>
      </c>
      <c r="R1738" s="25" t="str">
        <f>IF(COUNTIF($Q$11:$Q1738, $Q1738)&gt;1, "", $Q1738)</f>
        <v/>
      </c>
      <c r="S1738" s="58" t="str">
        <f t="shared" si="290"/>
        <v/>
      </c>
      <c r="T1738" s="61" t="str">
        <f t="shared" si="291"/>
        <v/>
      </c>
      <c r="U1738" s="58" t="str">
        <f t="shared" si="292"/>
        <v/>
      </c>
      <c r="W1738" s="25" t="str">
        <f>IF(OR($P1738="", NOT($U1738="")), "", IF(COUNTIF($P$11:$P1738, $P1738)&gt;1, "", "X"))</f>
        <v/>
      </c>
      <c r="X1738" s="25" t="str">
        <f t="shared" si="293"/>
        <v/>
      </c>
      <c r="Z1738" s="25" t="str">
        <f t="shared" si="294"/>
        <v/>
      </c>
      <c r="AB1738" s="25" t="str">
        <f>IF($B1738="", "", IF(AND($B1738&gt;='Client Report'!$BA$3, $B1738&lt;='Client Report'!$BA$4), "X", ""))</f>
        <v/>
      </c>
      <c r="AC1738" s="25" t="str">
        <f>IF($O1738="", "", IF('Client Report'!$AG$3="", "X", IF(Expenses!$C1738='Client Report'!$AG$3, "X", "")))</f>
        <v/>
      </c>
      <c r="AD1738" s="66" t="str">
        <f t="shared" si="295"/>
        <v/>
      </c>
      <c r="AE1738" s="25" t="str">
        <f>IF($AD1738="", "", COUNTIF($AD$11:$AD$2510, "&lt;"&amp;$AD1738)+1+COUNTIF($AD$11:$AD1738, $AD1738)-1)</f>
        <v/>
      </c>
      <c r="AF1738" s="25" t="str">
        <f t="shared" si="296"/>
        <v/>
      </c>
    </row>
    <row r="1739" spans="1:32" x14ac:dyDescent="0.25">
      <c r="A1739" s="21"/>
      <c r="B1739" s="80"/>
      <c r="C1739" s="81"/>
      <c r="D1739" s="82"/>
      <c r="E1739" s="83"/>
      <c r="F1739" s="83"/>
      <c r="G1739" s="84"/>
      <c r="H1739" s="85"/>
      <c r="I1739" s="21"/>
      <c r="J1739" s="39" t="str">
        <f t="shared" si="286"/>
        <v/>
      </c>
      <c r="K1739" s="21"/>
      <c r="O1739" s="25" t="str">
        <f t="shared" si="287"/>
        <v/>
      </c>
      <c r="P1739" s="25" t="str">
        <f t="shared" si="288"/>
        <v/>
      </c>
      <c r="Q1739" s="25" t="str">
        <f t="shared" si="289"/>
        <v/>
      </c>
      <c r="R1739" s="25" t="str">
        <f>IF(COUNTIF($Q$11:$Q1739, $Q1739)&gt;1, "", $Q1739)</f>
        <v/>
      </c>
      <c r="S1739" s="58" t="str">
        <f t="shared" si="290"/>
        <v/>
      </c>
      <c r="T1739" s="61" t="str">
        <f t="shared" si="291"/>
        <v/>
      </c>
      <c r="U1739" s="58" t="str">
        <f t="shared" si="292"/>
        <v/>
      </c>
      <c r="W1739" s="25" t="str">
        <f>IF(OR($P1739="", NOT($U1739="")), "", IF(COUNTIF($P$11:$P1739, $P1739)&gt;1, "", "X"))</f>
        <v/>
      </c>
      <c r="X1739" s="25" t="str">
        <f t="shared" si="293"/>
        <v/>
      </c>
      <c r="Z1739" s="25" t="str">
        <f t="shared" si="294"/>
        <v/>
      </c>
      <c r="AB1739" s="25" t="str">
        <f>IF($B1739="", "", IF(AND($B1739&gt;='Client Report'!$BA$3, $B1739&lt;='Client Report'!$BA$4), "X", ""))</f>
        <v/>
      </c>
      <c r="AC1739" s="25" t="str">
        <f>IF($O1739="", "", IF('Client Report'!$AG$3="", "X", IF(Expenses!$C1739='Client Report'!$AG$3, "X", "")))</f>
        <v/>
      </c>
      <c r="AD1739" s="66" t="str">
        <f t="shared" si="295"/>
        <v/>
      </c>
      <c r="AE1739" s="25" t="str">
        <f>IF($AD1739="", "", COUNTIF($AD$11:$AD$2510, "&lt;"&amp;$AD1739)+1+COUNTIF($AD$11:$AD1739, $AD1739)-1)</f>
        <v/>
      </c>
      <c r="AF1739" s="25" t="str">
        <f t="shared" si="296"/>
        <v/>
      </c>
    </row>
    <row r="1740" spans="1:32" x14ac:dyDescent="0.25">
      <c r="A1740" s="21"/>
      <c r="B1740" s="80"/>
      <c r="C1740" s="81"/>
      <c r="D1740" s="82"/>
      <c r="E1740" s="83"/>
      <c r="F1740" s="83"/>
      <c r="G1740" s="84"/>
      <c r="H1740" s="85"/>
      <c r="I1740" s="21"/>
      <c r="J1740" s="39" t="str">
        <f t="shared" ref="J1740:J1803" si="297">IFERROR(IF($G1740="", "", IF($F1740="", $G1740, ROUND($G1740*$U1740, 2))), "")</f>
        <v/>
      </c>
      <c r="K1740" s="21"/>
      <c r="O1740" s="25" t="str">
        <f t="shared" ref="O1740:O1803" si="298">IF(COUNTIF($B1740:$H1740, "")&lt;7, "X", "")</f>
        <v/>
      </c>
      <c r="P1740" s="25" t="str">
        <f t="shared" ref="P1740:P1803" si="299">IF(AND(NOT($B1740=""), NOT($F1740="")), _xlfn.CONCAT($B1740, " - ", $F1740), "")</f>
        <v/>
      </c>
      <c r="Q1740" s="25" t="str">
        <f t="shared" ref="Q1740:Q1803" si="300">IF(AND(NOT($B1740=""), NOT($F1740=""), NOT($H1740="")), _xlfn.CONCAT($B1740, " - ", $F1740), "")</f>
        <v/>
      </c>
      <c r="R1740" s="25" t="str">
        <f>IF(COUNTIF($Q$11:$Q1740, $Q1740)&gt;1, "", $Q1740)</f>
        <v/>
      </c>
      <c r="S1740" s="58" t="str">
        <f t="shared" ref="S1740:S1803" si="301">IF($R1740="", "", $H1740)</f>
        <v/>
      </c>
      <c r="T1740" s="61" t="str">
        <f t="shared" ref="T1740:T1803" si="302">IF(P1740="", "", IFERROR(INDEX($S$11:$S$2510, MATCH($P1740, $R$11:$R$2510, 0)), ""))</f>
        <v/>
      </c>
      <c r="U1740" s="58" t="str">
        <f t="shared" ref="U1740:U1803" si="303">IF($P1740="", "", IF($H1740="", $T1740, $H1740))</f>
        <v/>
      </c>
      <c r="W1740" s="25" t="str">
        <f>IF(OR($P1740="", NOT($U1740="")), "", IF(COUNTIF($P$11:$P1740, $P1740)&gt;1, "", "X"))</f>
        <v/>
      </c>
      <c r="X1740" s="25" t="str">
        <f t="shared" ref="X1740:X1803" si="304">IF(T1740=U1740, "", "X")</f>
        <v/>
      </c>
      <c r="Z1740" s="25" t="str">
        <f t="shared" ref="Z1740:Z1803" si="305">IF(OR($B1740="", $C1740=""), "", _xlfn.CONCAT($C1740, " - ", TEXT($B1740, "mmm yyyy")))</f>
        <v/>
      </c>
      <c r="AB1740" s="25" t="str">
        <f>IF($B1740="", "", IF(AND($B1740&gt;='Client Report'!$BA$3, $B1740&lt;='Client Report'!$BA$4), "X", ""))</f>
        <v/>
      </c>
      <c r="AC1740" s="25" t="str">
        <f>IF($O1740="", "", IF('Client Report'!$AG$3="", "X", IF(Expenses!$C1740='Client Report'!$AG$3, "X", "")))</f>
        <v/>
      </c>
      <c r="AD1740" s="66" t="str">
        <f t="shared" ref="AD1740:AD1803" si="306">IF(OR($AB1740="", $AC1740=""), "", $B1740)</f>
        <v/>
      </c>
      <c r="AE1740" s="25" t="str">
        <f>IF($AD1740="", "", COUNTIF($AD$11:$AD$2510, "&lt;"&amp;$AD1740)+1+COUNTIF($AD$11:$AD1740, $AD1740)-1)</f>
        <v/>
      </c>
      <c r="AF1740" s="25" t="str">
        <f t="shared" ref="AF1740:AF1803" si="307">IF($AE1740="", "", "X")</f>
        <v/>
      </c>
    </row>
    <row r="1741" spans="1:32" x14ac:dyDescent="0.25">
      <c r="A1741" s="21"/>
      <c r="B1741" s="80"/>
      <c r="C1741" s="81"/>
      <c r="D1741" s="82"/>
      <c r="E1741" s="83"/>
      <c r="F1741" s="83"/>
      <c r="G1741" s="84"/>
      <c r="H1741" s="85"/>
      <c r="I1741" s="21"/>
      <c r="J1741" s="39" t="str">
        <f t="shared" si="297"/>
        <v/>
      </c>
      <c r="K1741" s="21"/>
      <c r="O1741" s="25" t="str">
        <f t="shared" si="298"/>
        <v/>
      </c>
      <c r="P1741" s="25" t="str">
        <f t="shared" si="299"/>
        <v/>
      </c>
      <c r="Q1741" s="25" t="str">
        <f t="shared" si="300"/>
        <v/>
      </c>
      <c r="R1741" s="25" t="str">
        <f>IF(COUNTIF($Q$11:$Q1741, $Q1741)&gt;1, "", $Q1741)</f>
        <v/>
      </c>
      <c r="S1741" s="58" t="str">
        <f t="shared" si="301"/>
        <v/>
      </c>
      <c r="T1741" s="61" t="str">
        <f t="shared" si="302"/>
        <v/>
      </c>
      <c r="U1741" s="58" t="str">
        <f t="shared" si="303"/>
        <v/>
      </c>
      <c r="W1741" s="25" t="str">
        <f>IF(OR($P1741="", NOT($U1741="")), "", IF(COUNTIF($P$11:$P1741, $P1741)&gt;1, "", "X"))</f>
        <v/>
      </c>
      <c r="X1741" s="25" t="str">
        <f t="shared" si="304"/>
        <v/>
      </c>
      <c r="Z1741" s="25" t="str">
        <f t="shared" si="305"/>
        <v/>
      </c>
      <c r="AB1741" s="25" t="str">
        <f>IF($B1741="", "", IF(AND($B1741&gt;='Client Report'!$BA$3, $B1741&lt;='Client Report'!$BA$4), "X", ""))</f>
        <v/>
      </c>
      <c r="AC1741" s="25" t="str">
        <f>IF($O1741="", "", IF('Client Report'!$AG$3="", "X", IF(Expenses!$C1741='Client Report'!$AG$3, "X", "")))</f>
        <v/>
      </c>
      <c r="AD1741" s="66" t="str">
        <f t="shared" si="306"/>
        <v/>
      </c>
      <c r="AE1741" s="25" t="str">
        <f>IF($AD1741="", "", COUNTIF($AD$11:$AD$2510, "&lt;"&amp;$AD1741)+1+COUNTIF($AD$11:$AD1741, $AD1741)-1)</f>
        <v/>
      </c>
      <c r="AF1741" s="25" t="str">
        <f t="shared" si="307"/>
        <v/>
      </c>
    </row>
    <row r="1742" spans="1:32" x14ac:dyDescent="0.25">
      <c r="A1742" s="21"/>
      <c r="B1742" s="80"/>
      <c r="C1742" s="81"/>
      <c r="D1742" s="82"/>
      <c r="E1742" s="83"/>
      <c r="F1742" s="83"/>
      <c r="G1742" s="84"/>
      <c r="H1742" s="85"/>
      <c r="I1742" s="21"/>
      <c r="J1742" s="39" t="str">
        <f t="shared" si="297"/>
        <v/>
      </c>
      <c r="K1742" s="21"/>
      <c r="O1742" s="25" t="str">
        <f t="shared" si="298"/>
        <v/>
      </c>
      <c r="P1742" s="25" t="str">
        <f t="shared" si="299"/>
        <v/>
      </c>
      <c r="Q1742" s="25" t="str">
        <f t="shared" si="300"/>
        <v/>
      </c>
      <c r="R1742" s="25" t="str">
        <f>IF(COUNTIF($Q$11:$Q1742, $Q1742)&gt;1, "", $Q1742)</f>
        <v/>
      </c>
      <c r="S1742" s="58" t="str">
        <f t="shared" si="301"/>
        <v/>
      </c>
      <c r="T1742" s="61" t="str">
        <f t="shared" si="302"/>
        <v/>
      </c>
      <c r="U1742" s="58" t="str">
        <f t="shared" si="303"/>
        <v/>
      </c>
      <c r="W1742" s="25" t="str">
        <f>IF(OR($P1742="", NOT($U1742="")), "", IF(COUNTIF($P$11:$P1742, $P1742)&gt;1, "", "X"))</f>
        <v/>
      </c>
      <c r="X1742" s="25" t="str">
        <f t="shared" si="304"/>
        <v/>
      </c>
      <c r="Z1742" s="25" t="str">
        <f t="shared" si="305"/>
        <v/>
      </c>
      <c r="AB1742" s="25" t="str">
        <f>IF($B1742="", "", IF(AND($B1742&gt;='Client Report'!$BA$3, $B1742&lt;='Client Report'!$BA$4), "X", ""))</f>
        <v/>
      </c>
      <c r="AC1742" s="25" t="str">
        <f>IF($O1742="", "", IF('Client Report'!$AG$3="", "X", IF(Expenses!$C1742='Client Report'!$AG$3, "X", "")))</f>
        <v/>
      </c>
      <c r="AD1742" s="66" t="str">
        <f t="shared" si="306"/>
        <v/>
      </c>
      <c r="AE1742" s="25" t="str">
        <f>IF($AD1742="", "", COUNTIF($AD$11:$AD$2510, "&lt;"&amp;$AD1742)+1+COUNTIF($AD$11:$AD1742, $AD1742)-1)</f>
        <v/>
      </c>
      <c r="AF1742" s="25" t="str">
        <f t="shared" si="307"/>
        <v/>
      </c>
    </row>
    <row r="1743" spans="1:32" x14ac:dyDescent="0.25">
      <c r="A1743" s="21"/>
      <c r="B1743" s="80"/>
      <c r="C1743" s="81"/>
      <c r="D1743" s="82"/>
      <c r="E1743" s="83"/>
      <c r="F1743" s="83"/>
      <c r="G1743" s="84"/>
      <c r="H1743" s="85"/>
      <c r="I1743" s="21"/>
      <c r="J1743" s="39" t="str">
        <f t="shared" si="297"/>
        <v/>
      </c>
      <c r="K1743" s="21"/>
      <c r="O1743" s="25" t="str">
        <f t="shared" si="298"/>
        <v/>
      </c>
      <c r="P1743" s="25" t="str">
        <f t="shared" si="299"/>
        <v/>
      </c>
      <c r="Q1743" s="25" t="str">
        <f t="shared" si="300"/>
        <v/>
      </c>
      <c r="R1743" s="25" t="str">
        <f>IF(COUNTIF($Q$11:$Q1743, $Q1743)&gt;1, "", $Q1743)</f>
        <v/>
      </c>
      <c r="S1743" s="58" t="str">
        <f t="shared" si="301"/>
        <v/>
      </c>
      <c r="T1743" s="61" t="str">
        <f t="shared" si="302"/>
        <v/>
      </c>
      <c r="U1743" s="58" t="str">
        <f t="shared" si="303"/>
        <v/>
      </c>
      <c r="W1743" s="25" t="str">
        <f>IF(OR($P1743="", NOT($U1743="")), "", IF(COUNTIF($P$11:$P1743, $P1743)&gt;1, "", "X"))</f>
        <v/>
      </c>
      <c r="X1743" s="25" t="str">
        <f t="shared" si="304"/>
        <v/>
      </c>
      <c r="Z1743" s="25" t="str">
        <f t="shared" si="305"/>
        <v/>
      </c>
      <c r="AB1743" s="25" t="str">
        <f>IF($B1743="", "", IF(AND($B1743&gt;='Client Report'!$BA$3, $B1743&lt;='Client Report'!$BA$4), "X", ""))</f>
        <v/>
      </c>
      <c r="AC1743" s="25" t="str">
        <f>IF($O1743="", "", IF('Client Report'!$AG$3="", "X", IF(Expenses!$C1743='Client Report'!$AG$3, "X", "")))</f>
        <v/>
      </c>
      <c r="AD1743" s="66" t="str">
        <f t="shared" si="306"/>
        <v/>
      </c>
      <c r="AE1743" s="25" t="str">
        <f>IF($AD1743="", "", COUNTIF($AD$11:$AD$2510, "&lt;"&amp;$AD1743)+1+COUNTIF($AD$11:$AD1743, $AD1743)-1)</f>
        <v/>
      </c>
      <c r="AF1743" s="25" t="str">
        <f t="shared" si="307"/>
        <v/>
      </c>
    </row>
    <row r="1744" spans="1:32" x14ac:dyDescent="0.25">
      <c r="A1744" s="21"/>
      <c r="B1744" s="80"/>
      <c r="C1744" s="81"/>
      <c r="D1744" s="82"/>
      <c r="E1744" s="83"/>
      <c r="F1744" s="83"/>
      <c r="G1744" s="84"/>
      <c r="H1744" s="85"/>
      <c r="I1744" s="21"/>
      <c r="J1744" s="39" t="str">
        <f t="shared" si="297"/>
        <v/>
      </c>
      <c r="K1744" s="21"/>
      <c r="O1744" s="25" t="str">
        <f t="shared" si="298"/>
        <v/>
      </c>
      <c r="P1744" s="25" t="str">
        <f t="shared" si="299"/>
        <v/>
      </c>
      <c r="Q1744" s="25" t="str">
        <f t="shared" si="300"/>
        <v/>
      </c>
      <c r="R1744" s="25" t="str">
        <f>IF(COUNTIF($Q$11:$Q1744, $Q1744)&gt;1, "", $Q1744)</f>
        <v/>
      </c>
      <c r="S1744" s="58" t="str">
        <f t="shared" si="301"/>
        <v/>
      </c>
      <c r="T1744" s="61" t="str">
        <f t="shared" si="302"/>
        <v/>
      </c>
      <c r="U1744" s="58" t="str">
        <f t="shared" si="303"/>
        <v/>
      </c>
      <c r="W1744" s="25" t="str">
        <f>IF(OR($P1744="", NOT($U1744="")), "", IF(COUNTIF($P$11:$P1744, $P1744)&gt;1, "", "X"))</f>
        <v/>
      </c>
      <c r="X1744" s="25" t="str">
        <f t="shared" si="304"/>
        <v/>
      </c>
      <c r="Z1744" s="25" t="str">
        <f t="shared" si="305"/>
        <v/>
      </c>
      <c r="AB1744" s="25" t="str">
        <f>IF($B1744="", "", IF(AND($B1744&gt;='Client Report'!$BA$3, $B1744&lt;='Client Report'!$BA$4), "X", ""))</f>
        <v/>
      </c>
      <c r="AC1744" s="25" t="str">
        <f>IF($O1744="", "", IF('Client Report'!$AG$3="", "X", IF(Expenses!$C1744='Client Report'!$AG$3, "X", "")))</f>
        <v/>
      </c>
      <c r="AD1744" s="66" t="str">
        <f t="shared" si="306"/>
        <v/>
      </c>
      <c r="AE1744" s="25" t="str">
        <f>IF($AD1744="", "", COUNTIF($AD$11:$AD$2510, "&lt;"&amp;$AD1744)+1+COUNTIF($AD$11:$AD1744, $AD1744)-1)</f>
        <v/>
      </c>
      <c r="AF1744" s="25" t="str">
        <f t="shared" si="307"/>
        <v/>
      </c>
    </row>
    <row r="1745" spans="1:32" x14ac:dyDescent="0.25">
      <c r="A1745" s="21"/>
      <c r="B1745" s="80"/>
      <c r="C1745" s="81"/>
      <c r="D1745" s="82"/>
      <c r="E1745" s="83"/>
      <c r="F1745" s="83"/>
      <c r="G1745" s="84"/>
      <c r="H1745" s="85"/>
      <c r="I1745" s="21"/>
      <c r="J1745" s="39" t="str">
        <f t="shared" si="297"/>
        <v/>
      </c>
      <c r="K1745" s="21"/>
      <c r="O1745" s="25" t="str">
        <f t="shared" si="298"/>
        <v/>
      </c>
      <c r="P1745" s="25" t="str">
        <f t="shared" si="299"/>
        <v/>
      </c>
      <c r="Q1745" s="25" t="str">
        <f t="shared" si="300"/>
        <v/>
      </c>
      <c r="R1745" s="25" t="str">
        <f>IF(COUNTIF($Q$11:$Q1745, $Q1745)&gt;1, "", $Q1745)</f>
        <v/>
      </c>
      <c r="S1745" s="58" t="str">
        <f t="shared" si="301"/>
        <v/>
      </c>
      <c r="T1745" s="61" t="str">
        <f t="shared" si="302"/>
        <v/>
      </c>
      <c r="U1745" s="58" t="str">
        <f t="shared" si="303"/>
        <v/>
      </c>
      <c r="W1745" s="25" t="str">
        <f>IF(OR($P1745="", NOT($U1745="")), "", IF(COUNTIF($P$11:$P1745, $P1745)&gt;1, "", "X"))</f>
        <v/>
      </c>
      <c r="X1745" s="25" t="str">
        <f t="shared" si="304"/>
        <v/>
      </c>
      <c r="Z1745" s="25" t="str">
        <f t="shared" si="305"/>
        <v/>
      </c>
      <c r="AB1745" s="25" t="str">
        <f>IF($B1745="", "", IF(AND($B1745&gt;='Client Report'!$BA$3, $B1745&lt;='Client Report'!$BA$4), "X", ""))</f>
        <v/>
      </c>
      <c r="AC1745" s="25" t="str">
        <f>IF($O1745="", "", IF('Client Report'!$AG$3="", "X", IF(Expenses!$C1745='Client Report'!$AG$3, "X", "")))</f>
        <v/>
      </c>
      <c r="AD1745" s="66" t="str">
        <f t="shared" si="306"/>
        <v/>
      </c>
      <c r="AE1745" s="25" t="str">
        <f>IF($AD1745="", "", COUNTIF($AD$11:$AD$2510, "&lt;"&amp;$AD1745)+1+COUNTIF($AD$11:$AD1745, $AD1745)-1)</f>
        <v/>
      </c>
      <c r="AF1745" s="25" t="str">
        <f t="shared" si="307"/>
        <v/>
      </c>
    </row>
    <row r="1746" spans="1:32" x14ac:dyDescent="0.25">
      <c r="A1746" s="21"/>
      <c r="B1746" s="80"/>
      <c r="C1746" s="81"/>
      <c r="D1746" s="82"/>
      <c r="E1746" s="83"/>
      <c r="F1746" s="83"/>
      <c r="G1746" s="84"/>
      <c r="H1746" s="85"/>
      <c r="I1746" s="21"/>
      <c r="J1746" s="39" t="str">
        <f t="shared" si="297"/>
        <v/>
      </c>
      <c r="K1746" s="21"/>
      <c r="O1746" s="25" t="str">
        <f t="shared" si="298"/>
        <v/>
      </c>
      <c r="P1746" s="25" t="str">
        <f t="shared" si="299"/>
        <v/>
      </c>
      <c r="Q1746" s="25" t="str">
        <f t="shared" si="300"/>
        <v/>
      </c>
      <c r="R1746" s="25" t="str">
        <f>IF(COUNTIF($Q$11:$Q1746, $Q1746)&gt;1, "", $Q1746)</f>
        <v/>
      </c>
      <c r="S1746" s="58" t="str">
        <f t="shared" si="301"/>
        <v/>
      </c>
      <c r="T1746" s="61" t="str">
        <f t="shared" si="302"/>
        <v/>
      </c>
      <c r="U1746" s="58" t="str">
        <f t="shared" si="303"/>
        <v/>
      </c>
      <c r="W1746" s="25" t="str">
        <f>IF(OR($P1746="", NOT($U1746="")), "", IF(COUNTIF($P$11:$P1746, $P1746)&gt;1, "", "X"))</f>
        <v/>
      </c>
      <c r="X1746" s="25" t="str">
        <f t="shared" si="304"/>
        <v/>
      </c>
      <c r="Z1746" s="25" t="str">
        <f t="shared" si="305"/>
        <v/>
      </c>
      <c r="AB1746" s="25" t="str">
        <f>IF($B1746="", "", IF(AND($B1746&gt;='Client Report'!$BA$3, $B1746&lt;='Client Report'!$BA$4), "X", ""))</f>
        <v/>
      </c>
      <c r="AC1746" s="25" t="str">
        <f>IF($O1746="", "", IF('Client Report'!$AG$3="", "X", IF(Expenses!$C1746='Client Report'!$AG$3, "X", "")))</f>
        <v/>
      </c>
      <c r="AD1746" s="66" t="str">
        <f t="shared" si="306"/>
        <v/>
      </c>
      <c r="AE1746" s="25" t="str">
        <f>IF($AD1746="", "", COUNTIF($AD$11:$AD$2510, "&lt;"&amp;$AD1746)+1+COUNTIF($AD$11:$AD1746, $AD1746)-1)</f>
        <v/>
      </c>
      <c r="AF1746" s="25" t="str">
        <f t="shared" si="307"/>
        <v/>
      </c>
    </row>
    <row r="1747" spans="1:32" x14ac:dyDescent="0.25">
      <c r="A1747" s="21"/>
      <c r="B1747" s="80"/>
      <c r="C1747" s="81"/>
      <c r="D1747" s="82"/>
      <c r="E1747" s="83"/>
      <c r="F1747" s="83"/>
      <c r="G1747" s="84"/>
      <c r="H1747" s="85"/>
      <c r="I1747" s="21"/>
      <c r="J1747" s="39" t="str">
        <f t="shared" si="297"/>
        <v/>
      </c>
      <c r="K1747" s="21"/>
      <c r="O1747" s="25" t="str">
        <f t="shared" si="298"/>
        <v/>
      </c>
      <c r="P1747" s="25" t="str">
        <f t="shared" si="299"/>
        <v/>
      </c>
      <c r="Q1747" s="25" t="str">
        <f t="shared" si="300"/>
        <v/>
      </c>
      <c r="R1747" s="25" t="str">
        <f>IF(COUNTIF($Q$11:$Q1747, $Q1747)&gt;1, "", $Q1747)</f>
        <v/>
      </c>
      <c r="S1747" s="58" t="str">
        <f t="shared" si="301"/>
        <v/>
      </c>
      <c r="T1747" s="61" t="str">
        <f t="shared" si="302"/>
        <v/>
      </c>
      <c r="U1747" s="58" t="str">
        <f t="shared" si="303"/>
        <v/>
      </c>
      <c r="W1747" s="25" t="str">
        <f>IF(OR($P1747="", NOT($U1747="")), "", IF(COUNTIF($P$11:$P1747, $P1747)&gt;1, "", "X"))</f>
        <v/>
      </c>
      <c r="X1747" s="25" t="str">
        <f t="shared" si="304"/>
        <v/>
      </c>
      <c r="Z1747" s="25" t="str">
        <f t="shared" si="305"/>
        <v/>
      </c>
      <c r="AB1747" s="25" t="str">
        <f>IF($B1747="", "", IF(AND($B1747&gt;='Client Report'!$BA$3, $B1747&lt;='Client Report'!$BA$4), "X", ""))</f>
        <v/>
      </c>
      <c r="AC1747" s="25" t="str">
        <f>IF($O1747="", "", IF('Client Report'!$AG$3="", "X", IF(Expenses!$C1747='Client Report'!$AG$3, "X", "")))</f>
        <v/>
      </c>
      <c r="AD1747" s="66" t="str">
        <f t="shared" si="306"/>
        <v/>
      </c>
      <c r="AE1747" s="25" t="str">
        <f>IF($AD1747="", "", COUNTIF($AD$11:$AD$2510, "&lt;"&amp;$AD1747)+1+COUNTIF($AD$11:$AD1747, $AD1747)-1)</f>
        <v/>
      </c>
      <c r="AF1747" s="25" t="str">
        <f t="shared" si="307"/>
        <v/>
      </c>
    </row>
    <row r="1748" spans="1:32" x14ac:dyDescent="0.25">
      <c r="A1748" s="21"/>
      <c r="B1748" s="80"/>
      <c r="C1748" s="81"/>
      <c r="D1748" s="82"/>
      <c r="E1748" s="83"/>
      <c r="F1748" s="83"/>
      <c r="G1748" s="84"/>
      <c r="H1748" s="85"/>
      <c r="I1748" s="21"/>
      <c r="J1748" s="39" t="str">
        <f t="shared" si="297"/>
        <v/>
      </c>
      <c r="K1748" s="21"/>
      <c r="O1748" s="25" t="str">
        <f t="shared" si="298"/>
        <v/>
      </c>
      <c r="P1748" s="25" t="str">
        <f t="shared" si="299"/>
        <v/>
      </c>
      <c r="Q1748" s="25" t="str">
        <f t="shared" si="300"/>
        <v/>
      </c>
      <c r="R1748" s="25" t="str">
        <f>IF(COUNTIF($Q$11:$Q1748, $Q1748)&gt;1, "", $Q1748)</f>
        <v/>
      </c>
      <c r="S1748" s="58" t="str">
        <f t="shared" si="301"/>
        <v/>
      </c>
      <c r="T1748" s="61" t="str">
        <f t="shared" si="302"/>
        <v/>
      </c>
      <c r="U1748" s="58" t="str">
        <f t="shared" si="303"/>
        <v/>
      </c>
      <c r="W1748" s="25" t="str">
        <f>IF(OR($P1748="", NOT($U1748="")), "", IF(COUNTIF($P$11:$P1748, $P1748)&gt;1, "", "X"))</f>
        <v/>
      </c>
      <c r="X1748" s="25" t="str">
        <f t="shared" si="304"/>
        <v/>
      </c>
      <c r="Z1748" s="25" t="str">
        <f t="shared" si="305"/>
        <v/>
      </c>
      <c r="AB1748" s="25" t="str">
        <f>IF($B1748="", "", IF(AND($B1748&gt;='Client Report'!$BA$3, $B1748&lt;='Client Report'!$BA$4), "X", ""))</f>
        <v/>
      </c>
      <c r="AC1748" s="25" t="str">
        <f>IF($O1748="", "", IF('Client Report'!$AG$3="", "X", IF(Expenses!$C1748='Client Report'!$AG$3, "X", "")))</f>
        <v/>
      </c>
      <c r="AD1748" s="66" t="str">
        <f t="shared" si="306"/>
        <v/>
      </c>
      <c r="AE1748" s="25" t="str">
        <f>IF($AD1748="", "", COUNTIF($AD$11:$AD$2510, "&lt;"&amp;$AD1748)+1+COUNTIF($AD$11:$AD1748, $AD1748)-1)</f>
        <v/>
      </c>
      <c r="AF1748" s="25" t="str">
        <f t="shared" si="307"/>
        <v/>
      </c>
    </row>
    <row r="1749" spans="1:32" x14ac:dyDescent="0.25">
      <c r="A1749" s="21"/>
      <c r="B1749" s="80"/>
      <c r="C1749" s="81"/>
      <c r="D1749" s="82"/>
      <c r="E1749" s="83"/>
      <c r="F1749" s="83"/>
      <c r="G1749" s="84"/>
      <c r="H1749" s="85"/>
      <c r="I1749" s="21"/>
      <c r="J1749" s="39" t="str">
        <f t="shared" si="297"/>
        <v/>
      </c>
      <c r="K1749" s="21"/>
      <c r="O1749" s="25" t="str">
        <f t="shared" si="298"/>
        <v/>
      </c>
      <c r="P1749" s="25" t="str">
        <f t="shared" si="299"/>
        <v/>
      </c>
      <c r="Q1749" s="25" t="str">
        <f t="shared" si="300"/>
        <v/>
      </c>
      <c r="R1749" s="25" t="str">
        <f>IF(COUNTIF($Q$11:$Q1749, $Q1749)&gt;1, "", $Q1749)</f>
        <v/>
      </c>
      <c r="S1749" s="58" t="str">
        <f t="shared" si="301"/>
        <v/>
      </c>
      <c r="T1749" s="61" t="str">
        <f t="shared" si="302"/>
        <v/>
      </c>
      <c r="U1749" s="58" t="str">
        <f t="shared" si="303"/>
        <v/>
      </c>
      <c r="W1749" s="25" t="str">
        <f>IF(OR($P1749="", NOT($U1749="")), "", IF(COUNTIF($P$11:$P1749, $P1749)&gt;1, "", "X"))</f>
        <v/>
      </c>
      <c r="X1749" s="25" t="str">
        <f t="shared" si="304"/>
        <v/>
      </c>
      <c r="Z1749" s="25" t="str">
        <f t="shared" si="305"/>
        <v/>
      </c>
      <c r="AB1749" s="25" t="str">
        <f>IF($B1749="", "", IF(AND($B1749&gt;='Client Report'!$BA$3, $B1749&lt;='Client Report'!$BA$4), "X", ""))</f>
        <v/>
      </c>
      <c r="AC1749" s="25" t="str">
        <f>IF($O1749="", "", IF('Client Report'!$AG$3="", "X", IF(Expenses!$C1749='Client Report'!$AG$3, "X", "")))</f>
        <v/>
      </c>
      <c r="AD1749" s="66" t="str">
        <f t="shared" si="306"/>
        <v/>
      </c>
      <c r="AE1749" s="25" t="str">
        <f>IF($AD1749="", "", COUNTIF($AD$11:$AD$2510, "&lt;"&amp;$AD1749)+1+COUNTIF($AD$11:$AD1749, $AD1749)-1)</f>
        <v/>
      </c>
      <c r="AF1749" s="25" t="str">
        <f t="shared" si="307"/>
        <v/>
      </c>
    </row>
    <row r="1750" spans="1:32" x14ac:dyDescent="0.25">
      <c r="A1750" s="21"/>
      <c r="B1750" s="80"/>
      <c r="C1750" s="81"/>
      <c r="D1750" s="82"/>
      <c r="E1750" s="83"/>
      <c r="F1750" s="83"/>
      <c r="G1750" s="84"/>
      <c r="H1750" s="85"/>
      <c r="I1750" s="21"/>
      <c r="J1750" s="39" t="str">
        <f t="shared" si="297"/>
        <v/>
      </c>
      <c r="K1750" s="21"/>
      <c r="O1750" s="25" t="str">
        <f t="shared" si="298"/>
        <v/>
      </c>
      <c r="P1750" s="25" t="str">
        <f t="shared" si="299"/>
        <v/>
      </c>
      <c r="Q1750" s="25" t="str">
        <f t="shared" si="300"/>
        <v/>
      </c>
      <c r="R1750" s="25" t="str">
        <f>IF(COUNTIF($Q$11:$Q1750, $Q1750)&gt;1, "", $Q1750)</f>
        <v/>
      </c>
      <c r="S1750" s="58" t="str">
        <f t="shared" si="301"/>
        <v/>
      </c>
      <c r="T1750" s="61" t="str">
        <f t="shared" si="302"/>
        <v/>
      </c>
      <c r="U1750" s="58" t="str">
        <f t="shared" si="303"/>
        <v/>
      </c>
      <c r="W1750" s="25" t="str">
        <f>IF(OR($P1750="", NOT($U1750="")), "", IF(COUNTIF($P$11:$P1750, $P1750)&gt;1, "", "X"))</f>
        <v/>
      </c>
      <c r="X1750" s="25" t="str">
        <f t="shared" si="304"/>
        <v/>
      </c>
      <c r="Z1750" s="25" t="str">
        <f t="shared" si="305"/>
        <v/>
      </c>
      <c r="AB1750" s="25" t="str">
        <f>IF($B1750="", "", IF(AND($B1750&gt;='Client Report'!$BA$3, $B1750&lt;='Client Report'!$BA$4), "X", ""))</f>
        <v/>
      </c>
      <c r="AC1750" s="25" t="str">
        <f>IF($O1750="", "", IF('Client Report'!$AG$3="", "X", IF(Expenses!$C1750='Client Report'!$AG$3, "X", "")))</f>
        <v/>
      </c>
      <c r="AD1750" s="66" t="str">
        <f t="shared" si="306"/>
        <v/>
      </c>
      <c r="AE1750" s="25" t="str">
        <f>IF($AD1750="", "", COUNTIF($AD$11:$AD$2510, "&lt;"&amp;$AD1750)+1+COUNTIF($AD$11:$AD1750, $AD1750)-1)</f>
        <v/>
      </c>
      <c r="AF1750" s="25" t="str">
        <f t="shared" si="307"/>
        <v/>
      </c>
    </row>
    <row r="1751" spans="1:32" x14ac:dyDescent="0.25">
      <c r="A1751" s="21"/>
      <c r="B1751" s="80"/>
      <c r="C1751" s="81"/>
      <c r="D1751" s="82"/>
      <c r="E1751" s="83"/>
      <c r="F1751" s="83"/>
      <c r="G1751" s="84"/>
      <c r="H1751" s="85"/>
      <c r="I1751" s="21"/>
      <c r="J1751" s="39" t="str">
        <f t="shared" si="297"/>
        <v/>
      </c>
      <c r="K1751" s="21"/>
      <c r="O1751" s="25" t="str">
        <f t="shared" si="298"/>
        <v/>
      </c>
      <c r="P1751" s="25" t="str">
        <f t="shared" si="299"/>
        <v/>
      </c>
      <c r="Q1751" s="25" t="str">
        <f t="shared" si="300"/>
        <v/>
      </c>
      <c r="R1751" s="25" t="str">
        <f>IF(COUNTIF($Q$11:$Q1751, $Q1751)&gt;1, "", $Q1751)</f>
        <v/>
      </c>
      <c r="S1751" s="58" t="str">
        <f t="shared" si="301"/>
        <v/>
      </c>
      <c r="T1751" s="61" t="str">
        <f t="shared" si="302"/>
        <v/>
      </c>
      <c r="U1751" s="58" t="str">
        <f t="shared" si="303"/>
        <v/>
      </c>
      <c r="W1751" s="25" t="str">
        <f>IF(OR($P1751="", NOT($U1751="")), "", IF(COUNTIF($P$11:$P1751, $P1751)&gt;1, "", "X"))</f>
        <v/>
      </c>
      <c r="X1751" s="25" t="str">
        <f t="shared" si="304"/>
        <v/>
      </c>
      <c r="Z1751" s="25" t="str">
        <f t="shared" si="305"/>
        <v/>
      </c>
      <c r="AB1751" s="25" t="str">
        <f>IF($B1751="", "", IF(AND($B1751&gt;='Client Report'!$BA$3, $B1751&lt;='Client Report'!$BA$4), "X", ""))</f>
        <v/>
      </c>
      <c r="AC1751" s="25" t="str">
        <f>IF($O1751="", "", IF('Client Report'!$AG$3="", "X", IF(Expenses!$C1751='Client Report'!$AG$3, "X", "")))</f>
        <v/>
      </c>
      <c r="AD1751" s="66" t="str">
        <f t="shared" si="306"/>
        <v/>
      </c>
      <c r="AE1751" s="25" t="str">
        <f>IF($AD1751="", "", COUNTIF($AD$11:$AD$2510, "&lt;"&amp;$AD1751)+1+COUNTIF($AD$11:$AD1751, $AD1751)-1)</f>
        <v/>
      </c>
      <c r="AF1751" s="25" t="str">
        <f t="shared" si="307"/>
        <v/>
      </c>
    </row>
    <row r="1752" spans="1:32" x14ac:dyDescent="0.25">
      <c r="A1752" s="21"/>
      <c r="B1752" s="80"/>
      <c r="C1752" s="81"/>
      <c r="D1752" s="82"/>
      <c r="E1752" s="83"/>
      <c r="F1752" s="83"/>
      <c r="G1752" s="84"/>
      <c r="H1752" s="85"/>
      <c r="I1752" s="21"/>
      <c r="J1752" s="39" t="str">
        <f t="shared" si="297"/>
        <v/>
      </c>
      <c r="K1752" s="21"/>
      <c r="O1752" s="25" t="str">
        <f t="shared" si="298"/>
        <v/>
      </c>
      <c r="P1752" s="25" t="str">
        <f t="shared" si="299"/>
        <v/>
      </c>
      <c r="Q1752" s="25" t="str">
        <f t="shared" si="300"/>
        <v/>
      </c>
      <c r="R1752" s="25" t="str">
        <f>IF(COUNTIF($Q$11:$Q1752, $Q1752)&gt;1, "", $Q1752)</f>
        <v/>
      </c>
      <c r="S1752" s="58" t="str">
        <f t="shared" si="301"/>
        <v/>
      </c>
      <c r="T1752" s="61" t="str">
        <f t="shared" si="302"/>
        <v/>
      </c>
      <c r="U1752" s="58" t="str">
        <f t="shared" si="303"/>
        <v/>
      </c>
      <c r="W1752" s="25" t="str">
        <f>IF(OR($P1752="", NOT($U1752="")), "", IF(COUNTIF($P$11:$P1752, $P1752)&gt;1, "", "X"))</f>
        <v/>
      </c>
      <c r="X1752" s="25" t="str">
        <f t="shared" si="304"/>
        <v/>
      </c>
      <c r="Z1752" s="25" t="str">
        <f t="shared" si="305"/>
        <v/>
      </c>
      <c r="AB1752" s="25" t="str">
        <f>IF($B1752="", "", IF(AND($B1752&gt;='Client Report'!$BA$3, $B1752&lt;='Client Report'!$BA$4), "X", ""))</f>
        <v/>
      </c>
      <c r="AC1752" s="25" t="str">
        <f>IF($O1752="", "", IF('Client Report'!$AG$3="", "X", IF(Expenses!$C1752='Client Report'!$AG$3, "X", "")))</f>
        <v/>
      </c>
      <c r="AD1752" s="66" t="str">
        <f t="shared" si="306"/>
        <v/>
      </c>
      <c r="AE1752" s="25" t="str">
        <f>IF($AD1752="", "", COUNTIF($AD$11:$AD$2510, "&lt;"&amp;$AD1752)+1+COUNTIF($AD$11:$AD1752, $AD1752)-1)</f>
        <v/>
      </c>
      <c r="AF1752" s="25" t="str">
        <f t="shared" si="307"/>
        <v/>
      </c>
    </row>
    <row r="1753" spans="1:32" x14ac:dyDescent="0.25">
      <c r="A1753" s="21"/>
      <c r="B1753" s="80"/>
      <c r="C1753" s="81"/>
      <c r="D1753" s="82"/>
      <c r="E1753" s="83"/>
      <c r="F1753" s="83"/>
      <c r="G1753" s="84"/>
      <c r="H1753" s="85"/>
      <c r="I1753" s="21"/>
      <c r="J1753" s="39" t="str">
        <f t="shared" si="297"/>
        <v/>
      </c>
      <c r="K1753" s="21"/>
      <c r="O1753" s="25" t="str">
        <f t="shared" si="298"/>
        <v/>
      </c>
      <c r="P1753" s="25" t="str">
        <f t="shared" si="299"/>
        <v/>
      </c>
      <c r="Q1753" s="25" t="str">
        <f t="shared" si="300"/>
        <v/>
      </c>
      <c r="R1753" s="25" t="str">
        <f>IF(COUNTIF($Q$11:$Q1753, $Q1753)&gt;1, "", $Q1753)</f>
        <v/>
      </c>
      <c r="S1753" s="58" t="str">
        <f t="shared" si="301"/>
        <v/>
      </c>
      <c r="T1753" s="61" t="str">
        <f t="shared" si="302"/>
        <v/>
      </c>
      <c r="U1753" s="58" t="str">
        <f t="shared" si="303"/>
        <v/>
      </c>
      <c r="W1753" s="25" t="str">
        <f>IF(OR($P1753="", NOT($U1753="")), "", IF(COUNTIF($P$11:$P1753, $P1753)&gt;1, "", "X"))</f>
        <v/>
      </c>
      <c r="X1753" s="25" t="str">
        <f t="shared" si="304"/>
        <v/>
      </c>
      <c r="Z1753" s="25" t="str">
        <f t="shared" si="305"/>
        <v/>
      </c>
      <c r="AB1753" s="25" t="str">
        <f>IF($B1753="", "", IF(AND($B1753&gt;='Client Report'!$BA$3, $B1753&lt;='Client Report'!$BA$4), "X", ""))</f>
        <v/>
      </c>
      <c r="AC1753" s="25" t="str">
        <f>IF($O1753="", "", IF('Client Report'!$AG$3="", "X", IF(Expenses!$C1753='Client Report'!$AG$3, "X", "")))</f>
        <v/>
      </c>
      <c r="AD1753" s="66" t="str">
        <f t="shared" si="306"/>
        <v/>
      </c>
      <c r="AE1753" s="25" t="str">
        <f>IF($AD1753="", "", COUNTIF($AD$11:$AD$2510, "&lt;"&amp;$AD1753)+1+COUNTIF($AD$11:$AD1753, $AD1753)-1)</f>
        <v/>
      </c>
      <c r="AF1753" s="25" t="str">
        <f t="shared" si="307"/>
        <v/>
      </c>
    </row>
    <row r="1754" spans="1:32" x14ac:dyDescent="0.25">
      <c r="A1754" s="21"/>
      <c r="B1754" s="80"/>
      <c r="C1754" s="81"/>
      <c r="D1754" s="82"/>
      <c r="E1754" s="83"/>
      <c r="F1754" s="83"/>
      <c r="G1754" s="84"/>
      <c r="H1754" s="85"/>
      <c r="I1754" s="21"/>
      <c r="J1754" s="39" t="str">
        <f t="shared" si="297"/>
        <v/>
      </c>
      <c r="K1754" s="21"/>
      <c r="O1754" s="25" t="str">
        <f t="shared" si="298"/>
        <v/>
      </c>
      <c r="P1754" s="25" t="str">
        <f t="shared" si="299"/>
        <v/>
      </c>
      <c r="Q1754" s="25" t="str">
        <f t="shared" si="300"/>
        <v/>
      </c>
      <c r="R1754" s="25" t="str">
        <f>IF(COUNTIF($Q$11:$Q1754, $Q1754)&gt;1, "", $Q1754)</f>
        <v/>
      </c>
      <c r="S1754" s="58" t="str">
        <f t="shared" si="301"/>
        <v/>
      </c>
      <c r="T1754" s="61" t="str">
        <f t="shared" si="302"/>
        <v/>
      </c>
      <c r="U1754" s="58" t="str">
        <f t="shared" si="303"/>
        <v/>
      </c>
      <c r="W1754" s="25" t="str">
        <f>IF(OR($P1754="", NOT($U1754="")), "", IF(COUNTIF($P$11:$P1754, $P1754)&gt;1, "", "X"))</f>
        <v/>
      </c>
      <c r="X1754" s="25" t="str">
        <f t="shared" si="304"/>
        <v/>
      </c>
      <c r="Z1754" s="25" t="str">
        <f t="shared" si="305"/>
        <v/>
      </c>
      <c r="AB1754" s="25" t="str">
        <f>IF($B1754="", "", IF(AND($B1754&gt;='Client Report'!$BA$3, $B1754&lt;='Client Report'!$BA$4), "X", ""))</f>
        <v/>
      </c>
      <c r="AC1754" s="25" t="str">
        <f>IF($O1754="", "", IF('Client Report'!$AG$3="", "X", IF(Expenses!$C1754='Client Report'!$AG$3, "X", "")))</f>
        <v/>
      </c>
      <c r="AD1754" s="66" t="str">
        <f t="shared" si="306"/>
        <v/>
      </c>
      <c r="AE1754" s="25" t="str">
        <f>IF($AD1754="", "", COUNTIF($AD$11:$AD$2510, "&lt;"&amp;$AD1754)+1+COUNTIF($AD$11:$AD1754, $AD1754)-1)</f>
        <v/>
      </c>
      <c r="AF1754" s="25" t="str">
        <f t="shared" si="307"/>
        <v/>
      </c>
    </row>
    <row r="1755" spans="1:32" x14ac:dyDescent="0.25">
      <c r="A1755" s="21"/>
      <c r="B1755" s="80"/>
      <c r="C1755" s="81"/>
      <c r="D1755" s="82"/>
      <c r="E1755" s="83"/>
      <c r="F1755" s="83"/>
      <c r="G1755" s="84"/>
      <c r="H1755" s="85"/>
      <c r="I1755" s="21"/>
      <c r="J1755" s="39" t="str">
        <f t="shared" si="297"/>
        <v/>
      </c>
      <c r="K1755" s="21"/>
      <c r="O1755" s="25" t="str">
        <f t="shared" si="298"/>
        <v/>
      </c>
      <c r="P1755" s="25" t="str">
        <f t="shared" si="299"/>
        <v/>
      </c>
      <c r="Q1755" s="25" t="str">
        <f t="shared" si="300"/>
        <v/>
      </c>
      <c r="R1755" s="25" t="str">
        <f>IF(COUNTIF($Q$11:$Q1755, $Q1755)&gt;1, "", $Q1755)</f>
        <v/>
      </c>
      <c r="S1755" s="58" t="str">
        <f t="shared" si="301"/>
        <v/>
      </c>
      <c r="T1755" s="61" t="str">
        <f t="shared" si="302"/>
        <v/>
      </c>
      <c r="U1755" s="58" t="str">
        <f t="shared" si="303"/>
        <v/>
      </c>
      <c r="W1755" s="25" t="str">
        <f>IF(OR($P1755="", NOT($U1755="")), "", IF(COUNTIF($P$11:$P1755, $P1755)&gt;1, "", "X"))</f>
        <v/>
      </c>
      <c r="X1755" s="25" t="str">
        <f t="shared" si="304"/>
        <v/>
      </c>
      <c r="Z1755" s="25" t="str">
        <f t="shared" si="305"/>
        <v/>
      </c>
      <c r="AB1755" s="25" t="str">
        <f>IF($B1755="", "", IF(AND($B1755&gt;='Client Report'!$BA$3, $B1755&lt;='Client Report'!$BA$4), "X", ""))</f>
        <v/>
      </c>
      <c r="AC1755" s="25" t="str">
        <f>IF($O1755="", "", IF('Client Report'!$AG$3="", "X", IF(Expenses!$C1755='Client Report'!$AG$3, "X", "")))</f>
        <v/>
      </c>
      <c r="AD1755" s="66" t="str">
        <f t="shared" si="306"/>
        <v/>
      </c>
      <c r="AE1755" s="25" t="str">
        <f>IF($AD1755="", "", COUNTIF($AD$11:$AD$2510, "&lt;"&amp;$AD1755)+1+COUNTIF($AD$11:$AD1755, $AD1755)-1)</f>
        <v/>
      </c>
      <c r="AF1755" s="25" t="str">
        <f t="shared" si="307"/>
        <v/>
      </c>
    </row>
    <row r="1756" spans="1:32" x14ac:dyDescent="0.25">
      <c r="A1756" s="21"/>
      <c r="B1756" s="80"/>
      <c r="C1756" s="81"/>
      <c r="D1756" s="82"/>
      <c r="E1756" s="83"/>
      <c r="F1756" s="83"/>
      <c r="G1756" s="84"/>
      <c r="H1756" s="85"/>
      <c r="I1756" s="21"/>
      <c r="J1756" s="39" t="str">
        <f t="shared" si="297"/>
        <v/>
      </c>
      <c r="K1756" s="21"/>
      <c r="O1756" s="25" t="str">
        <f t="shared" si="298"/>
        <v/>
      </c>
      <c r="P1756" s="25" t="str">
        <f t="shared" si="299"/>
        <v/>
      </c>
      <c r="Q1756" s="25" t="str">
        <f t="shared" si="300"/>
        <v/>
      </c>
      <c r="R1756" s="25" t="str">
        <f>IF(COUNTIF($Q$11:$Q1756, $Q1756)&gt;1, "", $Q1756)</f>
        <v/>
      </c>
      <c r="S1756" s="58" t="str">
        <f t="shared" si="301"/>
        <v/>
      </c>
      <c r="T1756" s="61" t="str">
        <f t="shared" si="302"/>
        <v/>
      </c>
      <c r="U1756" s="58" t="str">
        <f t="shared" si="303"/>
        <v/>
      </c>
      <c r="W1756" s="25" t="str">
        <f>IF(OR($P1756="", NOT($U1756="")), "", IF(COUNTIF($P$11:$P1756, $P1756)&gt;1, "", "X"))</f>
        <v/>
      </c>
      <c r="X1756" s="25" t="str">
        <f t="shared" si="304"/>
        <v/>
      </c>
      <c r="Z1756" s="25" t="str">
        <f t="shared" si="305"/>
        <v/>
      </c>
      <c r="AB1756" s="25" t="str">
        <f>IF($B1756="", "", IF(AND($B1756&gt;='Client Report'!$BA$3, $B1756&lt;='Client Report'!$BA$4), "X", ""))</f>
        <v/>
      </c>
      <c r="AC1756" s="25" t="str">
        <f>IF($O1756="", "", IF('Client Report'!$AG$3="", "X", IF(Expenses!$C1756='Client Report'!$AG$3, "X", "")))</f>
        <v/>
      </c>
      <c r="AD1756" s="66" t="str">
        <f t="shared" si="306"/>
        <v/>
      </c>
      <c r="AE1756" s="25" t="str">
        <f>IF($AD1756="", "", COUNTIF($AD$11:$AD$2510, "&lt;"&amp;$AD1756)+1+COUNTIF($AD$11:$AD1756, $AD1756)-1)</f>
        <v/>
      </c>
      <c r="AF1756" s="25" t="str">
        <f t="shared" si="307"/>
        <v/>
      </c>
    </row>
    <row r="1757" spans="1:32" x14ac:dyDescent="0.25">
      <c r="A1757" s="21"/>
      <c r="B1757" s="80"/>
      <c r="C1757" s="81"/>
      <c r="D1757" s="82"/>
      <c r="E1757" s="83"/>
      <c r="F1757" s="83"/>
      <c r="G1757" s="84"/>
      <c r="H1757" s="85"/>
      <c r="I1757" s="21"/>
      <c r="J1757" s="39" t="str">
        <f t="shared" si="297"/>
        <v/>
      </c>
      <c r="K1757" s="21"/>
      <c r="O1757" s="25" t="str">
        <f t="shared" si="298"/>
        <v/>
      </c>
      <c r="P1757" s="25" t="str">
        <f t="shared" si="299"/>
        <v/>
      </c>
      <c r="Q1757" s="25" t="str">
        <f t="shared" si="300"/>
        <v/>
      </c>
      <c r="R1757" s="25" t="str">
        <f>IF(COUNTIF($Q$11:$Q1757, $Q1757)&gt;1, "", $Q1757)</f>
        <v/>
      </c>
      <c r="S1757" s="58" t="str">
        <f t="shared" si="301"/>
        <v/>
      </c>
      <c r="T1757" s="61" t="str">
        <f t="shared" si="302"/>
        <v/>
      </c>
      <c r="U1757" s="58" t="str">
        <f t="shared" si="303"/>
        <v/>
      </c>
      <c r="W1757" s="25" t="str">
        <f>IF(OR($P1757="", NOT($U1757="")), "", IF(COUNTIF($P$11:$P1757, $P1757)&gt;1, "", "X"))</f>
        <v/>
      </c>
      <c r="X1757" s="25" t="str">
        <f t="shared" si="304"/>
        <v/>
      </c>
      <c r="Z1757" s="25" t="str">
        <f t="shared" si="305"/>
        <v/>
      </c>
      <c r="AB1757" s="25" t="str">
        <f>IF($B1757="", "", IF(AND($B1757&gt;='Client Report'!$BA$3, $B1757&lt;='Client Report'!$BA$4), "X", ""))</f>
        <v/>
      </c>
      <c r="AC1757" s="25" t="str">
        <f>IF($O1757="", "", IF('Client Report'!$AG$3="", "X", IF(Expenses!$C1757='Client Report'!$AG$3, "X", "")))</f>
        <v/>
      </c>
      <c r="AD1757" s="66" t="str">
        <f t="shared" si="306"/>
        <v/>
      </c>
      <c r="AE1757" s="25" t="str">
        <f>IF($AD1757="", "", COUNTIF($AD$11:$AD$2510, "&lt;"&amp;$AD1757)+1+COUNTIF($AD$11:$AD1757, $AD1757)-1)</f>
        <v/>
      </c>
      <c r="AF1757" s="25" t="str">
        <f t="shared" si="307"/>
        <v/>
      </c>
    </row>
    <row r="1758" spans="1:32" x14ac:dyDescent="0.25">
      <c r="A1758" s="21"/>
      <c r="B1758" s="80"/>
      <c r="C1758" s="81"/>
      <c r="D1758" s="82"/>
      <c r="E1758" s="83"/>
      <c r="F1758" s="83"/>
      <c r="G1758" s="84"/>
      <c r="H1758" s="85"/>
      <c r="I1758" s="21"/>
      <c r="J1758" s="39" t="str">
        <f t="shared" si="297"/>
        <v/>
      </c>
      <c r="K1758" s="21"/>
      <c r="O1758" s="25" t="str">
        <f t="shared" si="298"/>
        <v/>
      </c>
      <c r="P1758" s="25" t="str">
        <f t="shared" si="299"/>
        <v/>
      </c>
      <c r="Q1758" s="25" t="str">
        <f t="shared" si="300"/>
        <v/>
      </c>
      <c r="R1758" s="25" t="str">
        <f>IF(COUNTIF($Q$11:$Q1758, $Q1758)&gt;1, "", $Q1758)</f>
        <v/>
      </c>
      <c r="S1758" s="58" t="str">
        <f t="shared" si="301"/>
        <v/>
      </c>
      <c r="T1758" s="61" t="str">
        <f t="shared" si="302"/>
        <v/>
      </c>
      <c r="U1758" s="58" t="str">
        <f t="shared" si="303"/>
        <v/>
      </c>
      <c r="W1758" s="25" t="str">
        <f>IF(OR($P1758="", NOT($U1758="")), "", IF(COUNTIF($P$11:$P1758, $P1758)&gt;1, "", "X"))</f>
        <v/>
      </c>
      <c r="X1758" s="25" t="str">
        <f t="shared" si="304"/>
        <v/>
      </c>
      <c r="Z1758" s="25" t="str">
        <f t="shared" si="305"/>
        <v/>
      </c>
      <c r="AB1758" s="25" t="str">
        <f>IF($B1758="", "", IF(AND($B1758&gt;='Client Report'!$BA$3, $B1758&lt;='Client Report'!$BA$4), "X", ""))</f>
        <v/>
      </c>
      <c r="AC1758" s="25" t="str">
        <f>IF($O1758="", "", IF('Client Report'!$AG$3="", "X", IF(Expenses!$C1758='Client Report'!$AG$3, "X", "")))</f>
        <v/>
      </c>
      <c r="AD1758" s="66" t="str">
        <f t="shared" si="306"/>
        <v/>
      </c>
      <c r="AE1758" s="25" t="str">
        <f>IF($AD1758="", "", COUNTIF($AD$11:$AD$2510, "&lt;"&amp;$AD1758)+1+COUNTIF($AD$11:$AD1758, $AD1758)-1)</f>
        <v/>
      </c>
      <c r="AF1758" s="25" t="str">
        <f t="shared" si="307"/>
        <v/>
      </c>
    </row>
    <row r="1759" spans="1:32" x14ac:dyDescent="0.25">
      <c r="A1759" s="21"/>
      <c r="B1759" s="80"/>
      <c r="C1759" s="81"/>
      <c r="D1759" s="82"/>
      <c r="E1759" s="83"/>
      <c r="F1759" s="83"/>
      <c r="G1759" s="84"/>
      <c r="H1759" s="85"/>
      <c r="I1759" s="21"/>
      <c r="J1759" s="39" t="str">
        <f t="shared" si="297"/>
        <v/>
      </c>
      <c r="K1759" s="21"/>
      <c r="O1759" s="25" t="str">
        <f t="shared" si="298"/>
        <v/>
      </c>
      <c r="P1759" s="25" t="str">
        <f t="shared" si="299"/>
        <v/>
      </c>
      <c r="Q1759" s="25" t="str">
        <f t="shared" si="300"/>
        <v/>
      </c>
      <c r="R1759" s="25" t="str">
        <f>IF(COUNTIF($Q$11:$Q1759, $Q1759)&gt;1, "", $Q1759)</f>
        <v/>
      </c>
      <c r="S1759" s="58" t="str">
        <f t="shared" si="301"/>
        <v/>
      </c>
      <c r="T1759" s="61" t="str">
        <f t="shared" si="302"/>
        <v/>
      </c>
      <c r="U1759" s="58" t="str">
        <f t="shared" si="303"/>
        <v/>
      </c>
      <c r="W1759" s="25" t="str">
        <f>IF(OR($P1759="", NOT($U1759="")), "", IF(COUNTIF($P$11:$P1759, $P1759)&gt;1, "", "X"))</f>
        <v/>
      </c>
      <c r="X1759" s="25" t="str">
        <f t="shared" si="304"/>
        <v/>
      </c>
      <c r="Z1759" s="25" t="str">
        <f t="shared" si="305"/>
        <v/>
      </c>
      <c r="AB1759" s="25" t="str">
        <f>IF($B1759="", "", IF(AND($B1759&gt;='Client Report'!$BA$3, $B1759&lt;='Client Report'!$BA$4), "X", ""))</f>
        <v/>
      </c>
      <c r="AC1759" s="25" t="str">
        <f>IF($O1759="", "", IF('Client Report'!$AG$3="", "X", IF(Expenses!$C1759='Client Report'!$AG$3, "X", "")))</f>
        <v/>
      </c>
      <c r="AD1759" s="66" t="str">
        <f t="shared" si="306"/>
        <v/>
      </c>
      <c r="AE1759" s="25" t="str">
        <f>IF($AD1759="", "", COUNTIF($AD$11:$AD$2510, "&lt;"&amp;$AD1759)+1+COUNTIF($AD$11:$AD1759, $AD1759)-1)</f>
        <v/>
      </c>
      <c r="AF1759" s="25" t="str">
        <f t="shared" si="307"/>
        <v/>
      </c>
    </row>
    <row r="1760" spans="1:32" x14ac:dyDescent="0.25">
      <c r="A1760" s="21"/>
      <c r="B1760" s="80"/>
      <c r="C1760" s="81"/>
      <c r="D1760" s="82"/>
      <c r="E1760" s="83"/>
      <c r="F1760" s="83"/>
      <c r="G1760" s="84"/>
      <c r="H1760" s="85"/>
      <c r="I1760" s="21"/>
      <c r="J1760" s="39" t="str">
        <f t="shared" si="297"/>
        <v/>
      </c>
      <c r="K1760" s="21"/>
      <c r="O1760" s="25" t="str">
        <f t="shared" si="298"/>
        <v/>
      </c>
      <c r="P1760" s="25" t="str">
        <f t="shared" si="299"/>
        <v/>
      </c>
      <c r="Q1760" s="25" t="str">
        <f t="shared" si="300"/>
        <v/>
      </c>
      <c r="R1760" s="25" t="str">
        <f>IF(COUNTIF($Q$11:$Q1760, $Q1760)&gt;1, "", $Q1760)</f>
        <v/>
      </c>
      <c r="S1760" s="58" t="str">
        <f t="shared" si="301"/>
        <v/>
      </c>
      <c r="T1760" s="61" t="str">
        <f t="shared" si="302"/>
        <v/>
      </c>
      <c r="U1760" s="58" t="str">
        <f t="shared" si="303"/>
        <v/>
      </c>
      <c r="W1760" s="25" t="str">
        <f>IF(OR($P1760="", NOT($U1760="")), "", IF(COUNTIF($P$11:$P1760, $P1760)&gt;1, "", "X"))</f>
        <v/>
      </c>
      <c r="X1760" s="25" t="str">
        <f t="shared" si="304"/>
        <v/>
      </c>
      <c r="Z1760" s="25" t="str">
        <f t="shared" si="305"/>
        <v/>
      </c>
      <c r="AB1760" s="25" t="str">
        <f>IF($B1760="", "", IF(AND($B1760&gt;='Client Report'!$BA$3, $B1760&lt;='Client Report'!$BA$4), "X", ""))</f>
        <v/>
      </c>
      <c r="AC1760" s="25" t="str">
        <f>IF($O1760="", "", IF('Client Report'!$AG$3="", "X", IF(Expenses!$C1760='Client Report'!$AG$3, "X", "")))</f>
        <v/>
      </c>
      <c r="AD1760" s="66" t="str">
        <f t="shared" si="306"/>
        <v/>
      </c>
      <c r="AE1760" s="25" t="str">
        <f>IF($AD1760="", "", COUNTIF($AD$11:$AD$2510, "&lt;"&amp;$AD1760)+1+COUNTIF($AD$11:$AD1760, $AD1760)-1)</f>
        <v/>
      </c>
      <c r="AF1760" s="25" t="str">
        <f t="shared" si="307"/>
        <v/>
      </c>
    </row>
    <row r="1761" spans="1:32" x14ac:dyDescent="0.25">
      <c r="A1761" s="21"/>
      <c r="B1761" s="80"/>
      <c r="C1761" s="81"/>
      <c r="D1761" s="82"/>
      <c r="E1761" s="83"/>
      <c r="F1761" s="83"/>
      <c r="G1761" s="84"/>
      <c r="H1761" s="85"/>
      <c r="I1761" s="21"/>
      <c r="J1761" s="39" t="str">
        <f t="shared" si="297"/>
        <v/>
      </c>
      <c r="K1761" s="21"/>
      <c r="O1761" s="25" t="str">
        <f t="shared" si="298"/>
        <v/>
      </c>
      <c r="P1761" s="25" t="str">
        <f t="shared" si="299"/>
        <v/>
      </c>
      <c r="Q1761" s="25" t="str">
        <f t="shared" si="300"/>
        <v/>
      </c>
      <c r="R1761" s="25" t="str">
        <f>IF(COUNTIF($Q$11:$Q1761, $Q1761)&gt;1, "", $Q1761)</f>
        <v/>
      </c>
      <c r="S1761" s="58" t="str">
        <f t="shared" si="301"/>
        <v/>
      </c>
      <c r="T1761" s="61" t="str">
        <f t="shared" si="302"/>
        <v/>
      </c>
      <c r="U1761" s="58" t="str">
        <f t="shared" si="303"/>
        <v/>
      </c>
      <c r="W1761" s="25" t="str">
        <f>IF(OR($P1761="", NOT($U1761="")), "", IF(COUNTIF($P$11:$P1761, $P1761)&gt;1, "", "X"))</f>
        <v/>
      </c>
      <c r="X1761" s="25" t="str">
        <f t="shared" si="304"/>
        <v/>
      </c>
      <c r="Z1761" s="25" t="str">
        <f t="shared" si="305"/>
        <v/>
      </c>
      <c r="AB1761" s="25" t="str">
        <f>IF($B1761="", "", IF(AND($B1761&gt;='Client Report'!$BA$3, $B1761&lt;='Client Report'!$BA$4), "X", ""))</f>
        <v/>
      </c>
      <c r="AC1761" s="25" t="str">
        <f>IF($O1761="", "", IF('Client Report'!$AG$3="", "X", IF(Expenses!$C1761='Client Report'!$AG$3, "X", "")))</f>
        <v/>
      </c>
      <c r="AD1761" s="66" t="str">
        <f t="shared" si="306"/>
        <v/>
      </c>
      <c r="AE1761" s="25" t="str">
        <f>IF($AD1761="", "", COUNTIF($AD$11:$AD$2510, "&lt;"&amp;$AD1761)+1+COUNTIF($AD$11:$AD1761, $AD1761)-1)</f>
        <v/>
      </c>
      <c r="AF1761" s="25" t="str">
        <f t="shared" si="307"/>
        <v/>
      </c>
    </row>
    <row r="1762" spans="1:32" x14ac:dyDescent="0.25">
      <c r="A1762" s="21"/>
      <c r="B1762" s="80"/>
      <c r="C1762" s="81"/>
      <c r="D1762" s="82"/>
      <c r="E1762" s="83"/>
      <c r="F1762" s="83"/>
      <c r="G1762" s="84"/>
      <c r="H1762" s="85"/>
      <c r="I1762" s="21"/>
      <c r="J1762" s="39" t="str">
        <f t="shared" si="297"/>
        <v/>
      </c>
      <c r="K1762" s="21"/>
      <c r="O1762" s="25" t="str">
        <f t="shared" si="298"/>
        <v/>
      </c>
      <c r="P1762" s="25" t="str">
        <f t="shared" si="299"/>
        <v/>
      </c>
      <c r="Q1762" s="25" t="str">
        <f t="shared" si="300"/>
        <v/>
      </c>
      <c r="R1762" s="25" t="str">
        <f>IF(COUNTIF($Q$11:$Q1762, $Q1762)&gt;1, "", $Q1762)</f>
        <v/>
      </c>
      <c r="S1762" s="58" t="str">
        <f t="shared" si="301"/>
        <v/>
      </c>
      <c r="T1762" s="61" t="str">
        <f t="shared" si="302"/>
        <v/>
      </c>
      <c r="U1762" s="58" t="str">
        <f t="shared" si="303"/>
        <v/>
      </c>
      <c r="W1762" s="25" t="str">
        <f>IF(OR($P1762="", NOT($U1762="")), "", IF(COUNTIF($P$11:$P1762, $P1762)&gt;1, "", "X"))</f>
        <v/>
      </c>
      <c r="X1762" s="25" t="str">
        <f t="shared" si="304"/>
        <v/>
      </c>
      <c r="Z1762" s="25" t="str">
        <f t="shared" si="305"/>
        <v/>
      </c>
      <c r="AB1762" s="25" t="str">
        <f>IF($B1762="", "", IF(AND($B1762&gt;='Client Report'!$BA$3, $B1762&lt;='Client Report'!$BA$4), "X", ""))</f>
        <v/>
      </c>
      <c r="AC1762" s="25" t="str">
        <f>IF($O1762="", "", IF('Client Report'!$AG$3="", "X", IF(Expenses!$C1762='Client Report'!$AG$3, "X", "")))</f>
        <v/>
      </c>
      <c r="AD1762" s="66" t="str">
        <f t="shared" si="306"/>
        <v/>
      </c>
      <c r="AE1762" s="25" t="str">
        <f>IF($AD1762="", "", COUNTIF($AD$11:$AD$2510, "&lt;"&amp;$AD1762)+1+COUNTIF($AD$11:$AD1762, $AD1762)-1)</f>
        <v/>
      </c>
      <c r="AF1762" s="25" t="str">
        <f t="shared" si="307"/>
        <v/>
      </c>
    </row>
    <row r="1763" spans="1:32" x14ac:dyDescent="0.25">
      <c r="A1763" s="21"/>
      <c r="B1763" s="80"/>
      <c r="C1763" s="81"/>
      <c r="D1763" s="82"/>
      <c r="E1763" s="83"/>
      <c r="F1763" s="83"/>
      <c r="G1763" s="84"/>
      <c r="H1763" s="85"/>
      <c r="I1763" s="21"/>
      <c r="J1763" s="39" t="str">
        <f t="shared" si="297"/>
        <v/>
      </c>
      <c r="K1763" s="21"/>
      <c r="O1763" s="25" t="str">
        <f t="shared" si="298"/>
        <v/>
      </c>
      <c r="P1763" s="25" t="str">
        <f t="shared" si="299"/>
        <v/>
      </c>
      <c r="Q1763" s="25" t="str">
        <f t="shared" si="300"/>
        <v/>
      </c>
      <c r="R1763" s="25" t="str">
        <f>IF(COUNTIF($Q$11:$Q1763, $Q1763)&gt;1, "", $Q1763)</f>
        <v/>
      </c>
      <c r="S1763" s="58" t="str">
        <f t="shared" si="301"/>
        <v/>
      </c>
      <c r="T1763" s="61" t="str">
        <f t="shared" si="302"/>
        <v/>
      </c>
      <c r="U1763" s="58" t="str">
        <f t="shared" si="303"/>
        <v/>
      </c>
      <c r="W1763" s="25" t="str">
        <f>IF(OR($P1763="", NOT($U1763="")), "", IF(COUNTIF($P$11:$P1763, $P1763)&gt;1, "", "X"))</f>
        <v/>
      </c>
      <c r="X1763" s="25" t="str">
        <f t="shared" si="304"/>
        <v/>
      </c>
      <c r="Z1763" s="25" t="str">
        <f t="shared" si="305"/>
        <v/>
      </c>
      <c r="AB1763" s="25" t="str">
        <f>IF($B1763="", "", IF(AND($B1763&gt;='Client Report'!$BA$3, $B1763&lt;='Client Report'!$BA$4), "X", ""))</f>
        <v/>
      </c>
      <c r="AC1763" s="25" t="str">
        <f>IF($O1763="", "", IF('Client Report'!$AG$3="", "X", IF(Expenses!$C1763='Client Report'!$AG$3, "X", "")))</f>
        <v/>
      </c>
      <c r="AD1763" s="66" t="str">
        <f t="shared" si="306"/>
        <v/>
      </c>
      <c r="AE1763" s="25" t="str">
        <f>IF($AD1763="", "", COUNTIF($AD$11:$AD$2510, "&lt;"&amp;$AD1763)+1+COUNTIF($AD$11:$AD1763, $AD1763)-1)</f>
        <v/>
      </c>
      <c r="AF1763" s="25" t="str">
        <f t="shared" si="307"/>
        <v/>
      </c>
    </row>
    <row r="1764" spans="1:32" x14ac:dyDescent="0.25">
      <c r="A1764" s="21"/>
      <c r="B1764" s="80"/>
      <c r="C1764" s="81"/>
      <c r="D1764" s="82"/>
      <c r="E1764" s="83"/>
      <c r="F1764" s="83"/>
      <c r="G1764" s="84"/>
      <c r="H1764" s="85"/>
      <c r="I1764" s="21"/>
      <c r="J1764" s="39" t="str">
        <f t="shared" si="297"/>
        <v/>
      </c>
      <c r="K1764" s="21"/>
      <c r="O1764" s="25" t="str">
        <f t="shared" si="298"/>
        <v/>
      </c>
      <c r="P1764" s="25" t="str">
        <f t="shared" si="299"/>
        <v/>
      </c>
      <c r="Q1764" s="25" t="str">
        <f t="shared" si="300"/>
        <v/>
      </c>
      <c r="R1764" s="25" t="str">
        <f>IF(COUNTIF($Q$11:$Q1764, $Q1764)&gt;1, "", $Q1764)</f>
        <v/>
      </c>
      <c r="S1764" s="58" t="str">
        <f t="shared" si="301"/>
        <v/>
      </c>
      <c r="T1764" s="61" t="str">
        <f t="shared" si="302"/>
        <v/>
      </c>
      <c r="U1764" s="58" t="str">
        <f t="shared" si="303"/>
        <v/>
      </c>
      <c r="W1764" s="25" t="str">
        <f>IF(OR($P1764="", NOT($U1764="")), "", IF(COUNTIF($P$11:$P1764, $P1764)&gt;1, "", "X"))</f>
        <v/>
      </c>
      <c r="X1764" s="25" t="str">
        <f t="shared" si="304"/>
        <v/>
      </c>
      <c r="Z1764" s="25" t="str">
        <f t="shared" si="305"/>
        <v/>
      </c>
      <c r="AB1764" s="25" t="str">
        <f>IF($B1764="", "", IF(AND($B1764&gt;='Client Report'!$BA$3, $B1764&lt;='Client Report'!$BA$4), "X", ""))</f>
        <v/>
      </c>
      <c r="AC1764" s="25" t="str">
        <f>IF($O1764="", "", IF('Client Report'!$AG$3="", "X", IF(Expenses!$C1764='Client Report'!$AG$3, "X", "")))</f>
        <v/>
      </c>
      <c r="AD1764" s="66" t="str">
        <f t="shared" si="306"/>
        <v/>
      </c>
      <c r="AE1764" s="25" t="str">
        <f>IF($AD1764="", "", COUNTIF($AD$11:$AD$2510, "&lt;"&amp;$AD1764)+1+COUNTIF($AD$11:$AD1764, $AD1764)-1)</f>
        <v/>
      </c>
      <c r="AF1764" s="25" t="str">
        <f t="shared" si="307"/>
        <v/>
      </c>
    </row>
    <row r="1765" spans="1:32" x14ac:dyDescent="0.25">
      <c r="A1765" s="21"/>
      <c r="B1765" s="80"/>
      <c r="C1765" s="81"/>
      <c r="D1765" s="82"/>
      <c r="E1765" s="83"/>
      <c r="F1765" s="83"/>
      <c r="G1765" s="84"/>
      <c r="H1765" s="85"/>
      <c r="I1765" s="21"/>
      <c r="J1765" s="39" t="str">
        <f t="shared" si="297"/>
        <v/>
      </c>
      <c r="K1765" s="21"/>
      <c r="O1765" s="25" t="str">
        <f t="shared" si="298"/>
        <v/>
      </c>
      <c r="P1765" s="25" t="str">
        <f t="shared" si="299"/>
        <v/>
      </c>
      <c r="Q1765" s="25" t="str">
        <f t="shared" si="300"/>
        <v/>
      </c>
      <c r="R1765" s="25" t="str">
        <f>IF(COUNTIF($Q$11:$Q1765, $Q1765)&gt;1, "", $Q1765)</f>
        <v/>
      </c>
      <c r="S1765" s="58" t="str">
        <f t="shared" si="301"/>
        <v/>
      </c>
      <c r="T1765" s="61" t="str">
        <f t="shared" si="302"/>
        <v/>
      </c>
      <c r="U1765" s="58" t="str">
        <f t="shared" si="303"/>
        <v/>
      </c>
      <c r="W1765" s="25" t="str">
        <f>IF(OR($P1765="", NOT($U1765="")), "", IF(COUNTIF($P$11:$P1765, $P1765)&gt;1, "", "X"))</f>
        <v/>
      </c>
      <c r="X1765" s="25" t="str">
        <f t="shared" si="304"/>
        <v/>
      </c>
      <c r="Z1765" s="25" t="str">
        <f t="shared" si="305"/>
        <v/>
      </c>
      <c r="AB1765" s="25" t="str">
        <f>IF($B1765="", "", IF(AND($B1765&gt;='Client Report'!$BA$3, $B1765&lt;='Client Report'!$BA$4), "X", ""))</f>
        <v/>
      </c>
      <c r="AC1765" s="25" t="str">
        <f>IF($O1765="", "", IF('Client Report'!$AG$3="", "X", IF(Expenses!$C1765='Client Report'!$AG$3, "X", "")))</f>
        <v/>
      </c>
      <c r="AD1765" s="66" t="str">
        <f t="shared" si="306"/>
        <v/>
      </c>
      <c r="AE1765" s="25" t="str">
        <f>IF($AD1765="", "", COUNTIF($AD$11:$AD$2510, "&lt;"&amp;$AD1765)+1+COUNTIF($AD$11:$AD1765, $AD1765)-1)</f>
        <v/>
      </c>
      <c r="AF1765" s="25" t="str">
        <f t="shared" si="307"/>
        <v/>
      </c>
    </row>
    <row r="1766" spans="1:32" x14ac:dyDescent="0.25">
      <c r="A1766" s="21"/>
      <c r="B1766" s="80"/>
      <c r="C1766" s="81"/>
      <c r="D1766" s="82"/>
      <c r="E1766" s="83"/>
      <c r="F1766" s="83"/>
      <c r="G1766" s="84"/>
      <c r="H1766" s="85"/>
      <c r="I1766" s="21"/>
      <c r="J1766" s="39" t="str">
        <f t="shared" si="297"/>
        <v/>
      </c>
      <c r="K1766" s="21"/>
      <c r="O1766" s="25" t="str">
        <f t="shared" si="298"/>
        <v/>
      </c>
      <c r="P1766" s="25" t="str">
        <f t="shared" si="299"/>
        <v/>
      </c>
      <c r="Q1766" s="25" t="str">
        <f t="shared" si="300"/>
        <v/>
      </c>
      <c r="R1766" s="25" t="str">
        <f>IF(COUNTIF($Q$11:$Q1766, $Q1766)&gt;1, "", $Q1766)</f>
        <v/>
      </c>
      <c r="S1766" s="58" t="str">
        <f t="shared" si="301"/>
        <v/>
      </c>
      <c r="T1766" s="61" t="str">
        <f t="shared" si="302"/>
        <v/>
      </c>
      <c r="U1766" s="58" t="str">
        <f t="shared" si="303"/>
        <v/>
      </c>
      <c r="W1766" s="25" t="str">
        <f>IF(OR($P1766="", NOT($U1766="")), "", IF(COUNTIF($P$11:$P1766, $P1766)&gt;1, "", "X"))</f>
        <v/>
      </c>
      <c r="X1766" s="25" t="str">
        <f t="shared" si="304"/>
        <v/>
      </c>
      <c r="Z1766" s="25" t="str">
        <f t="shared" si="305"/>
        <v/>
      </c>
      <c r="AB1766" s="25" t="str">
        <f>IF($B1766="", "", IF(AND($B1766&gt;='Client Report'!$BA$3, $B1766&lt;='Client Report'!$BA$4), "X", ""))</f>
        <v/>
      </c>
      <c r="AC1766" s="25" t="str">
        <f>IF($O1766="", "", IF('Client Report'!$AG$3="", "X", IF(Expenses!$C1766='Client Report'!$AG$3, "X", "")))</f>
        <v/>
      </c>
      <c r="AD1766" s="66" t="str">
        <f t="shared" si="306"/>
        <v/>
      </c>
      <c r="AE1766" s="25" t="str">
        <f>IF($AD1766="", "", COUNTIF($AD$11:$AD$2510, "&lt;"&amp;$AD1766)+1+COUNTIF($AD$11:$AD1766, $AD1766)-1)</f>
        <v/>
      </c>
      <c r="AF1766" s="25" t="str">
        <f t="shared" si="307"/>
        <v/>
      </c>
    </row>
    <row r="1767" spans="1:32" x14ac:dyDescent="0.25">
      <c r="A1767" s="21"/>
      <c r="B1767" s="80"/>
      <c r="C1767" s="81"/>
      <c r="D1767" s="82"/>
      <c r="E1767" s="83"/>
      <c r="F1767" s="83"/>
      <c r="G1767" s="84"/>
      <c r="H1767" s="85"/>
      <c r="I1767" s="21"/>
      <c r="J1767" s="39" t="str">
        <f t="shared" si="297"/>
        <v/>
      </c>
      <c r="K1767" s="21"/>
      <c r="O1767" s="25" t="str">
        <f t="shared" si="298"/>
        <v/>
      </c>
      <c r="P1767" s="25" t="str">
        <f t="shared" si="299"/>
        <v/>
      </c>
      <c r="Q1767" s="25" t="str">
        <f t="shared" si="300"/>
        <v/>
      </c>
      <c r="R1767" s="25" t="str">
        <f>IF(COUNTIF($Q$11:$Q1767, $Q1767)&gt;1, "", $Q1767)</f>
        <v/>
      </c>
      <c r="S1767" s="58" t="str">
        <f t="shared" si="301"/>
        <v/>
      </c>
      <c r="T1767" s="61" t="str">
        <f t="shared" si="302"/>
        <v/>
      </c>
      <c r="U1767" s="58" t="str">
        <f t="shared" si="303"/>
        <v/>
      </c>
      <c r="W1767" s="25" t="str">
        <f>IF(OR($P1767="", NOT($U1767="")), "", IF(COUNTIF($P$11:$P1767, $P1767)&gt;1, "", "X"))</f>
        <v/>
      </c>
      <c r="X1767" s="25" t="str">
        <f t="shared" si="304"/>
        <v/>
      </c>
      <c r="Z1767" s="25" t="str">
        <f t="shared" si="305"/>
        <v/>
      </c>
      <c r="AB1767" s="25" t="str">
        <f>IF($B1767="", "", IF(AND($B1767&gt;='Client Report'!$BA$3, $B1767&lt;='Client Report'!$BA$4), "X", ""))</f>
        <v/>
      </c>
      <c r="AC1767" s="25" t="str">
        <f>IF($O1767="", "", IF('Client Report'!$AG$3="", "X", IF(Expenses!$C1767='Client Report'!$AG$3, "X", "")))</f>
        <v/>
      </c>
      <c r="AD1767" s="66" t="str">
        <f t="shared" si="306"/>
        <v/>
      </c>
      <c r="AE1767" s="25" t="str">
        <f>IF($AD1767="", "", COUNTIF($AD$11:$AD$2510, "&lt;"&amp;$AD1767)+1+COUNTIF($AD$11:$AD1767, $AD1767)-1)</f>
        <v/>
      </c>
      <c r="AF1767" s="25" t="str">
        <f t="shared" si="307"/>
        <v/>
      </c>
    </row>
    <row r="1768" spans="1:32" x14ac:dyDescent="0.25">
      <c r="A1768" s="21"/>
      <c r="B1768" s="80"/>
      <c r="C1768" s="81"/>
      <c r="D1768" s="82"/>
      <c r="E1768" s="83"/>
      <c r="F1768" s="83"/>
      <c r="G1768" s="84"/>
      <c r="H1768" s="85"/>
      <c r="I1768" s="21"/>
      <c r="J1768" s="39" t="str">
        <f t="shared" si="297"/>
        <v/>
      </c>
      <c r="K1768" s="21"/>
      <c r="O1768" s="25" t="str">
        <f t="shared" si="298"/>
        <v/>
      </c>
      <c r="P1768" s="25" t="str">
        <f t="shared" si="299"/>
        <v/>
      </c>
      <c r="Q1768" s="25" t="str">
        <f t="shared" si="300"/>
        <v/>
      </c>
      <c r="R1768" s="25" t="str">
        <f>IF(COUNTIF($Q$11:$Q1768, $Q1768)&gt;1, "", $Q1768)</f>
        <v/>
      </c>
      <c r="S1768" s="58" t="str">
        <f t="shared" si="301"/>
        <v/>
      </c>
      <c r="T1768" s="61" t="str">
        <f t="shared" si="302"/>
        <v/>
      </c>
      <c r="U1768" s="58" t="str">
        <f t="shared" si="303"/>
        <v/>
      </c>
      <c r="W1768" s="25" t="str">
        <f>IF(OR($P1768="", NOT($U1768="")), "", IF(COUNTIF($P$11:$P1768, $P1768)&gt;1, "", "X"))</f>
        <v/>
      </c>
      <c r="X1768" s="25" t="str">
        <f t="shared" si="304"/>
        <v/>
      </c>
      <c r="Z1768" s="25" t="str">
        <f t="shared" si="305"/>
        <v/>
      </c>
      <c r="AB1768" s="25" t="str">
        <f>IF($B1768="", "", IF(AND($B1768&gt;='Client Report'!$BA$3, $B1768&lt;='Client Report'!$BA$4), "X", ""))</f>
        <v/>
      </c>
      <c r="AC1768" s="25" t="str">
        <f>IF($O1768="", "", IF('Client Report'!$AG$3="", "X", IF(Expenses!$C1768='Client Report'!$AG$3, "X", "")))</f>
        <v/>
      </c>
      <c r="AD1768" s="66" t="str">
        <f t="shared" si="306"/>
        <v/>
      </c>
      <c r="AE1768" s="25" t="str">
        <f>IF($AD1768="", "", COUNTIF($AD$11:$AD$2510, "&lt;"&amp;$AD1768)+1+COUNTIF($AD$11:$AD1768, $AD1768)-1)</f>
        <v/>
      </c>
      <c r="AF1768" s="25" t="str">
        <f t="shared" si="307"/>
        <v/>
      </c>
    </row>
    <row r="1769" spans="1:32" x14ac:dyDescent="0.25">
      <c r="A1769" s="21"/>
      <c r="B1769" s="80"/>
      <c r="C1769" s="81"/>
      <c r="D1769" s="82"/>
      <c r="E1769" s="83"/>
      <c r="F1769" s="83"/>
      <c r="G1769" s="84"/>
      <c r="H1769" s="85"/>
      <c r="I1769" s="21"/>
      <c r="J1769" s="39" t="str">
        <f t="shared" si="297"/>
        <v/>
      </c>
      <c r="K1769" s="21"/>
      <c r="O1769" s="25" t="str">
        <f t="shared" si="298"/>
        <v/>
      </c>
      <c r="P1769" s="25" t="str">
        <f t="shared" si="299"/>
        <v/>
      </c>
      <c r="Q1769" s="25" t="str">
        <f t="shared" si="300"/>
        <v/>
      </c>
      <c r="R1769" s="25" t="str">
        <f>IF(COUNTIF($Q$11:$Q1769, $Q1769)&gt;1, "", $Q1769)</f>
        <v/>
      </c>
      <c r="S1769" s="58" t="str">
        <f t="shared" si="301"/>
        <v/>
      </c>
      <c r="T1769" s="61" t="str">
        <f t="shared" si="302"/>
        <v/>
      </c>
      <c r="U1769" s="58" t="str">
        <f t="shared" si="303"/>
        <v/>
      </c>
      <c r="W1769" s="25" t="str">
        <f>IF(OR($P1769="", NOT($U1769="")), "", IF(COUNTIF($P$11:$P1769, $P1769)&gt;1, "", "X"))</f>
        <v/>
      </c>
      <c r="X1769" s="25" t="str">
        <f t="shared" si="304"/>
        <v/>
      </c>
      <c r="Z1769" s="25" t="str">
        <f t="shared" si="305"/>
        <v/>
      </c>
      <c r="AB1769" s="25" t="str">
        <f>IF($B1769="", "", IF(AND($B1769&gt;='Client Report'!$BA$3, $B1769&lt;='Client Report'!$BA$4), "X", ""))</f>
        <v/>
      </c>
      <c r="AC1769" s="25" t="str">
        <f>IF($O1769="", "", IF('Client Report'!$AG$3="", "X", IF(Expenses!$C1769='Client Report'!$AG$3, "X", "")))</f>
        <v/>
      </c>
      <c r="AD1769" s="66" t="str">
        <f t="shared" si="306"/>
        <v/>
      </c>
      <c r="AE1769" s="25" t="str">
        <f>IF($AD1769="", "", COUNTIF($AD$11:$AD$2510, "&lt;"&amp;$AD1769)+1+COUNTIF($AD$11:$AD1769, $AD1769)-1)</f>
        <v/>
      </c>
      <c r="AF1769" s="25" t="str">
        <f t="shared" si="307"/>
        <v/>
      </c>
    </row>
    <row r="1770" spans="1:32" x14ac:dyDescent="0.25">
      <c r="A1770" s="21"/>
      <c r="B1770" s="80"/>
      <c r="C1770" s="81"/>
      <c r="D1770" s="82"/>
      <c r="E1770" s="83"/>
      <c r="F1770" s="83"/>
      <c r="G1770" s="84"/>
      <c r="H1770" s="85"/>
      <c r="I1770" s="21"/>
      <c r="J1770" s="39" t="str">
        <f t="shared" si="297"/>
        <v/>
      </c>
      <c r="K1770" s="21"/>
      <c r="O1770" s="25" t="str">
        <f t="shared" si="298"/>
        <v/>
      </c>
      <c r="P1770" s="25" t="str">
        <f t="shared" si="299"/>
        <v/>
      </c>
      <c r="Q1770" s="25" t="str">
        <f t="shared" si="300"/>
        <v/>
      </c>
      <c r="R1770" s="25" t="str">
        <f>IF(COUNTIF($Q$11:$Q1770, $Q1770)&gt;1, "", $Q1770)</f>
        <v/>
      </c>
      <c r="S1770" s="58" t="str">
        <f t="shared" si="301"/>
        <v/>
      </c>
      <c r="T1770" s="61" t="str">
        <f t="shared" si="302"/>
        <v/>
      </c>
      <c r="U1770" s="58" t="str">
        <f t="shared" si="303"/>
        <v/>
      </c>
      <c r="W1770" s="25" t="str">
        <f>IF(OR($P1770="", NOT($U1770="")), "", IF(COUNTIF($P$11:$P1770, $P1770)&gt;1, "", "X"))</f>
        <v/>
      </c>
      <c r="X1770" s="25" t="str">
        <f t="shared" si="304"/>
        <v/>
      </c>
      <c r="Z1770" s="25" t="str">
        <f t="shared" si="305"/>
        <v/>
      </c>
      <c r="AB1770" s="25" t="str">
        <f>IF($B1770="", "", IF(AND($B1770&gt;='Client Report'!$BA$3, $B1770&lt;='Client Report'!$BA$4), "X", ""))</f>
        <v/>
      </c>
      <c r="AC1770" s="25" t="str">
        <f>IF($O1770="", "", IF('Client Report'!$AG$3="", "X", IF(Expenses!$C1770='Client Report'!$AG$3, "X", "")))</f>
        <v/>
      </c>
      <c r="AD1770" s="66" t="str">
        <f t="shared" si="306"/>
        <v/>
      </c>
      <c r="AE1770" s="25" t="str">
        <f>IF($AD1770="", "", COUNTIF($AD$11:$AD$2510, "&lt;"&amp;$AD1770)+1+COUNTIF($AD$11:$AD1770, $AD1770)-1)</f>
        <v/>
      </c>
      <c r="AF1770" s="25" t="str">
        <f t="shared" si="307"/>
        <v/>
      </c>
    </row>
    <row r="1771" spans="1:32" x14ac:dyDescent="0.25">
      <c r="A1771" s="21"/>
      <c r="B1771" s="80"/>
      <c r="C1771" s="81"/>
      <c r="D1771" s="82"/>
      <c r="E1771" s="83"/>
      <c r="F1771" s="83"/>
      <c r="G1771" s="84"/>
      <c r="H1771" s="85"/>
      <c r="I1771" s="21"/>
      <c r="J1771" s="39" t="str">
        <f t="shared" si="297"/>
        <v/>
      </c>
      <c r="K1771" s="21"/>
      <c r="O1771" s="25" t="str">
        <f t="shared" si="298"/>
        <v/>
      </c>
      <c r="P1771" s="25" t="str">
        <f t="shared" si="299"/>
        <v/>
      </c>
      <c r="Q1771" s="25" t="str">
        <f t="shared" si="300"/>
        <v/>
      </c>
      <c r="R1771" s="25" t="str">
        <f>IF(COUNTIF($Q$11:$Q1771, $Q1771)&gt;1, "", $Q1771)</f>
        <v/>
      </c>
      <c r="S1771" s="58" t="str">
        <f t="shared" si="301"/>
        <v/>
      </c>
      <c r="T1771" s="61" t="str">
        <f t="shared" si="302"/>
        <v/>
      </c>
      <c r="U1771" s="58" t="str">
        <f t="shared" si="303"/>
        <v/>
      </c>
      <c r="W1771" s="25" t="str">
        <f>IF(OR($P1771="", NOT($U1771="")), "", IF(COUNTIF($P$11:$P1771, $P1771)&gt;1, "", "X"))</f>
        <v/>
      </c>
      <c r="X1771" s="25" t="str">
        <f t="shared" si="304"/>
        <v/>
      </c>
      <c r="Z1771" s="25" t="str">
        <f t="shared" si="305"/>
        <v/>
      </c>
      <c r="AB1771" s="25" t="str">
        <f>IF($B1771="", "", IF(AND($B1771&gt;='Client Report'!$BA$3, $B1771&lt;='Client Report'!$BA$4), "X", ""))</f>
        <v/>
      </c>
      <c r="AC1771" s="25" t="str">
        <f>IF($O1771="", "", IF('Client Report'!$AG$3="", "X", IF(Expenses!$C1771='Client Report'!$AG$3, "X", "")))</f>
        <v/>
      </c>
      <c r="AD1771" s="66" t="str">
        <f t="shared" si="306"/>
        <v/>
      </c>
      <c r="AE1771" s="25" t="str">
        <f>IF($AD1771="", "", COUNTIF($AD$11:$AD$2510, "&lt;"&amp;$AD1771)+1+COUNTIF($AD$11:$AD1771, $AD1771)-1)</f>
        <v/>
      </c>
      <c r="AF1771" s="25" t="str">
        <f t="shared" si="307"/>
        <v/>
      </c>
    </row>
    <row r="1772" spans="1:32" x14ac:dyDescent="0.25">
      <c r="A1772" s="21"/>
      <c r="B1772" s="80"/>
      <c r="C1772" s="81"/>
      <c r="D1772" s="82"/>
      <c r="E1772" s="83"/>
      <c r="F1772" s="83"/>
      <c r="G1772" s="84"/>
      <c r="H1772" s="85"/>
      <c r="I1772" s="21"/>
      <c r="J1772" s="39" t="str">
        <f t="shared" si="297"/>
        <v/>
      </c>
      <c r="K1772" s="21"/>
      <c r="O1772" s="25" t="str">
        <f t="shared" si="298"/>
        <v/>
      </c>
      <c r="P1772" s="25" t="str">
        <f t="shared" si="299"/>
        <v/>
      </c>
      <c r="Q1772" s="25" t="str">
        <f t="shared" si="300"/>
        <v/>
      </c>
      <c r="R1772" s="25" t="str">
        <f>IF(COUNTIF($Q$11:$Q1772, $Q1772)&gt;1, "", $Q1772)</f>
        <v/>
      </c>
      <c r="S1772" s="58" t="str">
        <f t="shared" si="301"/>
        <v/>
      </c>
      <c r="T1772" s="61" t="str">
        <f t="shared" si="302"/>
        <v/>
      </c>
      <c r="U1772" s="58" t="str">
        <f t="shared" si="303"/>
        <v/>
      </c>
      <c r="W1772" s="25" t="str">
        <f>IF(OR($P1772="", NOT($U1772="")), "", IF(COUNTIF($P$11:$P1772, $P1772)&gt;1, "", "X"))</f>
        <v/>
      </c>
      <c r="X1772" s="25" t="str">
        <f t="shared" si="304"/>
        <v/>
      </c>
      <c r="Z1772" s="25" t="str">
        <f t="shared" si="305"/>
        <v/>
      </c>
      <c r="AB1772" s="25" t="str">
        <f>IF($B1772="", "", IF(AND($B1772&gt;='Client Report'!$BA$3, $B1772&lt;='Client Report'!$BA$4), "X", ""))</f>
        <v/>
      </c>
      <c r="AC1772" s="25" t="str">
        <f>IF($O1772="", "", IF('Client Report'!$AG$3="", "X", IF(Expenses!$C1772='Client Report'!$AG$3, "X", "")))</f>
        <v/>
      </c>
      <c r="AD1772" s="66" t="str">
        <f t="shared" si="306"/>
        <v/>
      </c>
      <c r="AE1772" s="25" t="str">
        <f>IF($AD1772="", "", COUNTIF($AD$11:$AD$2510, "&lt;"&amp;$AD1772)+1+COUNTIF($AD$11:$AD1772, $AD1772)-1)</f>
        <v/>
      </c>
      <c r="AF1772" s="25" t="str">
        <f t="shared" si="307"/>
        <v/>
      </c>
    </row>
    <row r="1773" spans="1:32" x14ac:dyDescent="0.25">
      <c r="A1773" s="21"/>
      <c r="B1773" s="80"/>
      <c r="C1773" s="81"/>
      <c r="D1773" s="82"/>
      <c r="E1773" s="83"/>
      <c r="F1773" s="83"/>
      <c r="G1773" s="84"/>
      <c r="H1773" s="85"/>
      <c r="I1773" s="21"/>
      <c r="J1773" s="39" t="str">
        <f t="shared" si="297"/>
        <v/>
      </c>
      <c r="K1773" s="21"/>
      <c r="O1773" s="25" t="str">
        <f t="shared" si="298"/>
        <v/>
      </c>
      <c r="P1773" s="25" t="str">
        <f t="shared" si="299"/>
        <v/>
      </c>
      <c r="Q1773" s="25" t="str">
        <f t="shared" si="300"/>
        <v/>
      </c>
      <c r="R1773" s="25" t="str">
        <f>IF(COUNTIF($Q$11:$Q1773, $Q1773)&gt;1, "", $Q1773)</f>
        <v/>
      </c>
      <c r="S1773" s="58" t="str">
        <f t="shared" si="301"/>
        <v/>
      </c>
      <c r="T1773" s="61" t="str">
        <f t="shared" si="302"/>
        <v/>
      </c>
      <c r="U1773" s="58" t="str">
        <f t="shared" si="303"/>
        <v/>
      </c>
      <c r="W1773" s="25" t="str">
        <f>IF(OR($P1773="", NOT($U1773="")), "", IF(COUNTIF($P$11:$P1773, $P1773)&gt;1, "", "X"))</f>
        <v/>
      </c>
      <c r="X1773" s="25" t="str">
        <f t="shared" si="304"/>
        <v/>
      </c>
      <c r="Z1773" s="25" t="str">
        <f t="shared" si="305"/>
        <v/>
      </c>
      <c r="AB1773" s="25" t="str">
        <f>IF($B1773="", "", IF(AND($B1773&gt;='Client Report'!$BA$3, $B1773&lt;='Client Report'!$BA$4), "X", ""))</f>
        <v/>
      </c>
      <c r="AC1773" s="25" t="str">
        <f>IF($O1773="", "", IF('Client Report'!$AG$3="", "X", IF(Expenses!$C1773='Client Report'!$AG$3, "X", "")))</f>
        <v/>
      </c>
      <c r="AD1773" s="66" t="str">
        <f t="shared" si="306"/>
        <v/>
      </c>
      <c r="AE1773" s="25" t="str">
        <f>IF($AD1773="", "", COUNTIF($AD$11:$AD$2510, "&lt;"&amp;$AD1773)+1+COUNTIF($AD$11:$AD1773, $AD1773)-1)</f>
        <v/>
      </c>
      <c r="AF1773" s="25" t="str">
        <f t="shared" si="307"/>
        <v/>
      </c>
    </row>
    <row r="1774" spans="1:32" x14ac:dyDescent="0.25">
      <c r="A1774" s="21"/>
      <c r="B1774" s="80"/>
      <c r="C1774" s="81"/>
      <c r="D1774" s="82"/>
      <c r="E1774" s="83"/>
      <c r="F1774" s="83"/>
      <c r="G1774" s="84"/>
      <c r="H1774" s="85"/>
      <c r="I1774" s="21"/>
      <c r="J1774" s="39" t="str">
        <f t="shared" si="297"/>
        <v/>
      </c>
      <c r="K1774" s="21"/>
      <c r="O1774" s="25" t="str">
        <f t="shared" si="298"/>
        <v/>
      </c>
      <c r="P1774" s="25" t="str">
        <f t="shared" si="299"/>
        <v/>
      </c>
      <c r="Q1774" s="25" t="str">
        <f t="shared" si="300"/>
        <v/>
      </c>
      <c r="R1774" s="25" t="str">
        <f>IF(COUNTIF($Q$11:$Q1774, $Q1774)&gt;1, "", $Q1774)</f>
        <v/>
      </c>
      <c r="S1774" s="58" t="str">
        <f t="shared" si="301"/>
        <v/>
      </c>
      <c r="T1774" s="61" t="str">
        <f t="shared" si="302"/>
        <v/>
      </c>
      <c r="U1774" s="58" t="str">
        <f t="shared" si="303"/>
        <v/>
      </c>
      <c r="W1774" s="25" t="str">
        <f>IF(OR($P1774="", NOT($U1774="")), "", IF(COUNTIF($P$11:$P1774, $P1774)&gt;1, "", "X"))</f>
        <v/>
      </c>
      <c r="X1774" s="25" t="str">
        <f t="shared" si="304"/>
        <v/>
      </c>
      <c r="Z1774" s="25" t="str">
        <f t="shared" si="305"/>
        <v/>
      </c>
      <c r="AB1774" s="25" t="str">
        <f>IF($B1774="", "", IF(AND($B1774&gt;='Client Report'!$BA$3, $B1774&lt;='Client Report'!$BA$4), "X", ""))</f>
        <v/>
      </c>
      <c r="AC1774" s="25" t="str">
        <f>IF($O1774="", "", IF('Client Report'!$AG$3="", "X", IF(Expenses!$C1774='Client Report'!$AG$3, "X", "")))</f>
        <v/>
      </c>
      <c r="AD1774" s="66" t="str">
        <f t="shared" si="306"/>
        <v/>
      </c>
      <c r="AE1774" s="25" t="str">
        <f>IF($AD1774="", "", COUNTIF($AD$11:$AD$2510, "&lt;"&amp;$AD1774)+1+COUNTIF($AD$11:$AD1774, $AD1774)-1)</f>
        <v/>
      </c>
      <c r="AF1774" s="25" t="str">
        <f t="shared" si="307"/>
        <v/>
      </c>
    </row>
    <row r="1775" spans="1:32" x14ac:dyDescent="0.25">
      <c r="A1775" s="21"/>
      <c r="B1775" s="80"/>
      <c r="C1775" s="81"/>
      <c r="D1775" s="82"/>
      <c r="E1775" s="83"/>
      <c r="F1775" s="83"/>
      <c r="G1775" s="84"/>
      <c r="H1775" s="85"/>
      <c r="I1775" s="21"/>
      <c r="J1775" s="39" t="str">
        <f t="shared" si="297"/>
        <v/>
      </c>
      <c r="K1775" s="21"/>
      <c r="O1775" s="25" t="str">
        <f t="shared" si="298"/>
        <v/>
      </c>
      <c r="P1775" s="25" t="str">
        <f t="shared" si="299"/>
        <v/>
      </c>
      <c r="Q1775" s="25" t="str">
        <f t="shared" si="300"/>
        <v/>
      </c>
      <c r="R1775" s="25" t="str">
        <f>IF(COUNTIF($Q$11:$Q1775, $Q1775)&gt;1, "", $Q1775)</f>
        <v/>
      </c>
      <c r="S1775" s="58" t="str">
        <f t="shared" si="301"/>
        <v/>
      </c>
      <c r="T1775" s="61" t="str">
        <f t="shared" si="302"/>
        <v/>
      </c>
      <c r="U1775" s="58" t="str">
        <f t="shared" si="303"/>
        <v/>
      </c>
      <c r="W1775" s="25" t="str">
        <f>IF(OR($P1775="", NOT($U1775="")), "", IF(COUNTIF($P$11:$P1775, $P1775)&gt;1, "", "X"))</f>
        <v/>
      </c>
      <c r="X1775" s="25" t="str">
        <f t="shared" si="304"/>
        <v/>
      </c>
      <c r="Z1775" s="25" t="str">
        <f t="shared" si="305"/>
        <v/>
      </c>
      <c r="AB1775" s="25" t="str">
        <f>IF($B1775="", "", IF(AND($B1775&gt;='Client Report'!$BA$3, $B1775&lt;='Client Report'!$BA$4), "X", ""))</f>
        <v/>
      </c>
      <c r="AC1775" s="25" t="str">
        <f>IF($O1775="", "", IF('Client Report'!$AG$3="", "X", IF(Expenses!$C1775='Client Report'!$AG$3, "X", "")))</f>
        <v/>
      </c>
      <c r="AD1775" s="66" t="str">
        <f t="shared" si="306"/>
        <v/>
      </c>
      <c r="AE1775" s="25" t="str">
        <f>IF($AD1775="", "", COUNTIF($AD$11:$AD$2510, "&lt;"&amp;$AD1775)+1+COUNTIF($AD$11:$AD1775, $AD1775)-1)</f>
        <v/>
      </c>
      <c r="AF1775" s="25" t="str">
        <f t="shared" si="307"/>
        <v/>
      </c>
    </row>
    <row r="1776" spans="1:32" x14ac:dyDescent="0.25">
      <c r="A1776" s="21"/>
      <c r="B1776" s="80"/>
      <c r="C1776" s="81"/>
      <c r="D1776" s="82"/>
      <c r="E1776" s="83"/>
      <c r="F1776" s="83"/>
      <c r="G1776" s="84"/>
      <c r="H1776" s="85"/>
      <c r="I1776" s="21"/>
      <c r="J1776" s="39" t="str">
        <f t="shared" si="297"/>
        <v/>
      </c>
      <c r="K1776" s="21"/>
      <c r="O1776" s="25" t="str">
        <f t="shared" si="298"/>
        <v/>
      </c>
      <c r="P1776" s="25" t="str">
        <f t="shared" si="299"/>
        <v/>
      </c>
      <c r="Q1776" s="25" t="str">
        <f t="shared" si="300"/>
        <v/>
      </c>
      <c r="R1776" s="25" t="str">
        <f>IF(COUNTIF($Q$11:$Q1776, $Q1776)&gt;1, "", $Q1776)</f>
        <v/>
      </c>
      <c r="S1776" s="58" t="str">
        <f t="shared" si="301"/>
        <v/>
      </c>
      <c r="T1776" s="61" t="str">
        <f t="shared" si="302"/>
        <v/>
      </c>
      <c r="U1776" s="58" t="str">
        <f t="shared" si="303"/>
        <v/>
      </c>
      <c r="W1776" s="25" t="str">
        <f>IF(OR($P1776="", NOT($U1776="")), "", IF(COUNTIF($P$11:$P1776, $P1776)&gt;1, "", "X"))</f>
        <v/>
      </c>
      <c r="X1776" s="25" t="str">
        <f t="shared" si="304"/>
        <v/>
      </c>
      <c r="Z1776" s="25" t="str">
        <f t="shared" si="305"/>
        <v/>
      </c>
      <c r="AB1776" s="25" t="str">
        <f>IF($B1776="", "", IF(AND($B1776&gt;='Client Report'!$BA$3, $B1776&lt;='Client Report'!$BA$4), "X", ""))</f>
        <v/>
      </c>
      <c r="AC1776" s="25" t="str">
        <f>IF($O1776="", "", IF('Client Report'!$AG$3="", "X", IF(Expenses!$C1776='Client Report'!$AG$3, "X", "")))</f>
        <v/>
      </c>
      <c r="AD1776" s="66" t="str">
        <f t="shared" si="306"/>
        <v/>
      </c>
      <c r="AE1776" s="25" t="str">
        <f>IF($AD1776="", "", COUNTIF($AD$11:$AD$2510, "&lt;"&amp;$AD1776)+1+COUNTIF($AD$11:$AD1776, $AD1776)-1)</f>
        <v/>
      </c>
      <c r="AF1776" s="25" t="str">
        <f t="shared" si="307"/>
        <v/>
      </c>
    </row>
    <row r="1777" spans="1:32" x14ac:dyDescent="0.25">
      <c r="A1777" s="21"/>
      <c r="B1777" s="80"/>
      <c r="C1777" s="81"/>
      <c r="D1777" s="82"/>
      <c r="E1777" s="83"/>
      <c r="F1777" s="83"/>
      <c r="G1777" s="84"/>
      <c r="H1777" s="85"/>
      <c r="I1777" s="21"/>
      <c r="J1777" s="39" t="str">
        <f t="shared" si="297"/>
        <v/>
      </c>
      <c r="K1777" s="21"/>
      <c r="O1777" s="25" t="str">
        <f t="shared" si="298"/>
        <v/>
      </c>
      <c r="P1777" s="25" t="str">
        <f t="shared" si="299"/>
        <v/>
      </c>
      <c r="Q1777" s="25" t="str">
        <f t="shared" si="300"/>
        <v/>
      </c>
      <c r="R1777" s="25" t="str">
        <f>IF(COUNTIF($Q$11:$Q1777, $Q1777)&gt;1, "", $Q1777)</f>
        <v/>
      </c>
      <c r="S1777" s="58" t="str">
        <f t="shared" si="301"/>
        <v/>
      </c>
      <c r="T1777" s="61" t="str">
        <f t="shared" si="302"/>
        <v/>
      </c>
      <c r="U1777" s="58" t="str">
        <f t="shared" si="303"/>
        <v/>
      </c>
      <c r="W1777" s="25" t="str">
        <f>IF(OR($P1777="", NOT($U1777="")), "", IF(COUNTIF($P$11:$P1777, $P1777)&gt;1, "", "X"))</f>
        <v/>
      </c>
      <c r="X1777" s="25" t="str">
        <f t="shared" si="304"/>
        <v/>
      </c>
      <c r="Z1777" s="25" t="str">
        <f t="shared" si="305"/>
        <v/>
      </c>
      <c r="AB1777" s="25" t="str">
        <f>IF($B1777="", "", IF(AND($B1777&gt;='Client Report'!$BA$3, $B1777&lt;='Client Report'!$BA$4), "X", ""))</f>
        <v/>
      </c>
      <c r="AC1777" s="25" t="str">
        <f>IF($O1777="", "", IF('Client Report'!$AG$3="", "X", IF(Expenses!$C1777='Client Report'!$AG$3, "X", "")))</f>
        <v/>
      </c>
      <c r="AD1777" s="66" t="str">
        <f t="shared" si="306"/>
        <v/>
      </c>
      <c r="AE1777" s="25" t="str">
        <f>IF($AD1777="", "", COUNTIF($AD$11:$AD$2510, "&lt;"&amp;$AD1777)+1+COUNTIF($AD$11:$AD1777, $AD1777)-1)</f>
        <v/>
      </c>
      <c r="AF1777" s="25" t="str">
        <f t="shared" si="307"/>
        <v/>
      </c>
    </row>
    <row r="1778" spans="1:32" x14ac:dyDescent="0.25">
      <c r="A1778" s="21"/>
      <c r="B1778" s="80"/>
      <c r="C1778" s="81"/>
      <c r="D1778" s="82"/>
      <c r="E1778" s="83"/>
      <c r="F1778" s="83"/>
      <c r="G1778" s="84"/>
      <c r="H1778" s="85"/>
      <c r="I1778" s="21"/>
      <c r="J1778" s="39" t="str">
        <f t="shared" si="297"/>
        <v/>
      </c>
      <c r="K1778" s="21"/>
      <c r="O1778" s="25" t="str">
        <f t="shared" si="298"/>
        <v/>
      </c>
      <c r="P1778" s="25" t="str">
        <f t="shared" si="299"/>
        <v/>
      </c>
      <c r="Q1778" s="25" t="str">
        <f t="shared" si="300"/>
        <v/>
      </c>
      <c r="R1778" s="25" t="str">
        <f>IF(COUNTIF($Q$11:$Q1778, $Q1778)&gt;1, "", $Q1778)</f>
        <v/>
      </c>
      <c r="S1778" s="58" t="str">
        <f t="shared" si="301"/>
        <v/>
      </c>
      <c r="T1778" s="61" t="str">
        <f t="shared" si="302"/>
        <v/>
      </c>
      <c r="U1778" s="58" t="str">
        <f t="shared" si="303"/>
        <v/>
      </c>
      <c r="W1778" s="25" t="str">
        <f>IF(OR($P1778="", NOT($U1778="")), "", IF(COUNTIF($P$11:$P1778, $P1778)&gt;1, "", "X"))</f>
        <v/>
      </c>
      <c r="X1778" s="25" t="str">
        <f t="shared" si="304"/>
        <v/>
      </c>
      <c r="Z1778" s="25" t="str">
        <f t="shared" si="305"/>
        <v/>
      </c>
      <c r="AB1778" s="25" t="str">
        <f>IF($B1778="", "", IF(AND($B1778&gt;='Client Report'!$BA$3, $B1778&lt;='Client Report'!$BA$4), "X", ""))</f>
        <v/>
      </c>
      <c r="AC1778" s="25" t="str">
        <f>IF($O1778="", "", IF('Client Report'!$AG$3="", "X", IF(Expenses!$C1778='Client Report'!$AG$3, "X", "")))</f>
        <v/>
      </c>
      <c r="AD1778" s="66" t="str">
        <f t="shared" si="306"/>
        <v/>
      </c>
      <c r="AE1778" s="25" t="str">
        <f>IF($AD1778="", "", COUNTIF($AD$11:$AD$2510, "&lt;"&amp;$AD1778)+1+COUNTIF($AD$11:$AD1778, $AD1778)-1)</f>
        <v/>
      </c>
      <c r="AF1778" s="25" t="str">
        <f t="shared" si="307"/>
        <v/>
      </c>
    </row>
    <row r="1779" spans="1:32" x14ac:dyDescent="0.25">
      <c r="A1779" s="21"/>
      <c r="B1779" s="80"/>
      <c r="C1779" s="81"/>
      <c r="D1779" s="82"/>
      <c r="E1779" s="83"/>
      <c r="F1779" s="83"/>
      <c r="G1779" s="84"/>
      <c r="H1779" s="85"/>
      <c r="I1779" s="21"/>
      <c r="J1779" s="39" t="str">
        <f t="shared" si="297"/>
        <v/>
      </c>
      <c r="K1779" s="21"/>
      <c r="O1779" s="25" t="str">
        <f t="shared" si="298"/>
        <v/>
      </c>
      <c r="P1779" s="25" t="str">
        <f t="shared" si="299"/>
        <v/>
      </c>
      <c r="Q1779" s="25" t="str">
        <f t="shared" si="300"/>
        <v/>
      </c>
      <c r="R1779" s="25" t="str">
        <f>IF(COUNTIF($Q$11:$Q1779, $Q1779)&gt;1, "", $Q1779)</f>
        <v/>
      </c>
      <c r="S1779" s="58" t="str">
        <f t="shared" si="301"/>
        <v/>
      </c>
      <c r="T1779" s="61" t="str">
        <f t="shared" si="302"/>
        <v/>
      </c>
      <c r="U1779" s="58" t="str">
        <f t="shared" si="303"/>
        <v/>
      </c>
      <c r="W1779" s="25" t="str">
        <f>IF(OR($P1779="", NOT($U1779="")), "", IF(COUNTIF($P$11:$P1779, $P1779)&gt;1, "", "X"))</f>
        <v/>
      </c>
      <c r="X1779" s="25" t="str">
        <f t="shared" si="304"/>
        <v/>
      </c>
      <c r="Z1779" s="25" t="str">
        <f t="shared" si="305"/>
        <v/>
      </c>
      <c r="AB1779" s="25" t="str">
        <f>IF($B1779="", "", IF(AND($B1779&gt;='Client Report'!$BA$3, $B1779&lt;='Client Report'!$BA$4), "X", ""))</f>
        <v/>
      </c>
      <c r="AC1779" s="25" t="str">
        <f>IF($O1779="", "", IF('Client Report'!$AG$3="", "X", IF(Expenses!$C1779='Client Report'!$AG$3, "X", "")))</f>
        <v/>
      </c>
      <c r="AD1779" s="66" t="str">
        <f t="shared" si="306"/>
        <v/>
      </c>
      <c r="AE1779" s="25" t="str">
        <f>IF($AD1779="", "", COUNTIF($AD$11:$AD$2510, "&lt;"&amp;$AD1779)+1+COUNTIF($AD$11:$AD1779, $AD1779)-1)</f>
        <v/>
      </c>
      <c r="AF1779" s="25" t="str">
        <f t="shared" si="307"/>
        <v/>
      </c>
    </row>
    <row r="1780" spans="1:32" x14ac:dyDescent="0.25">
      <c r="A1780" s="21"/>
      <c r="B1780" s="80"/>
      <c r="C1780" s="81"/>
      <c r="D1780" s="82"/>
      <c r="E1780" s="83"/>
      <c r="F1780" s="83"/>
      <c r="G1780" s="84"/>
      <c r="H1780" s="85"/>
      <c r="I1780" s="21"/>
      <c r="J1780" s="39" t="str">
        <f t="shared" si="297"/>
        <v/>
      </c>
      <c r="K1780" s="21"/>
      <c r="O1780" s="25" t="str">
        <f t="shared" si="298"/>
        <v/>
      </c>
      <c r="P1780" s="25" t="str">
        <f t="shared" si="299"/>
        <v/>
      </c>
      <c r="Q1780" s="25" t="str">
        <f t="shared" si="300"/>
        <v/>
      </c>
      <c r="R1780" s="25" t="str">
        <f>IF(COUNTIF($Q$11:$Q1780, $Q1780)&gt;1, "", $Q1780)</f>
        <v/>
      </c>
      <c r="S1780" s="58" t="str">
        <f t="shared" si="301"/>
        <v/>
      </c>
      <c r="T1780" s="61" t="str">
        <f t="shared" si="302"/>
        <v/>
      </c>
      <c r="U1780" s="58" t="str">
        <f t="shared" si="303"/>
        <v/>
      </c>
      <c r="W1780" s="25" t="str">
        <f>IF(OR($P1780="", NOT($U1780="")), "", IF(COUNTIF($P$11:$P1780, $P1780)&gt;1, "", "X"))</f>
        <v/>
      </c>
      <c r="X1780" s="25" t="str">
        <f t="shared" si="304"/>
        <v/>
      </c>
      <c r="Z1780" s="25" t="str">
        <f t="shared" si="305"/>
        <v/>
      </c>
      <c r="AB1780" s="25" t="str">
        <f>IF($B1780="", "", IF(AND($B1780&gt;='Client Report'!$BA$3, $B1780&lt;='Client Report'!$BA$4), "X", ""))</f>
        <v/>
      </c>
      <c r="AC1780" s="25" t="str">
        <f>IF($O1780="", "", IF('Client Report'!$AG$3="", "X", IF(Expenses!$C1780='Client Report'!$AG$3, "X", "")))</f>
        <v/>
      </c>
      <c r="AD1780" s="66" t="str">
        <f t="shared" si="306"/>
        <v/>
      </c>
      <c r="AE1780" s="25" t="str">
        <f>IF($AD1780="", "", COUNTIF($AD$11:$AD$2510, "&lt;"&amp;$AD1780)+1+COUNTIF($AD$11:$AD1780, $AD1780)-1)</f>
        <v/>
      </c>
      <c r="AF1780" s="25" t="str">
        <f t="shared" si="307"/>
        <v/>
      </c>
    </row>
    <row r="1781" spans="1:32" x14ac:dyDescent="0.25">
      <c r="A1781" s="21"/>
      <c r="B1781" s="80"/>
      <c r="C1781" s="81"/>
      <c r="D1781" s="82"/>
      <c r="E1781" s="83"/>
      <c r="F1781" s="83"/>
      <c r="G1781" s="84"/>
      <c r="H1781" s="85"/>
      <c r="I1781" s="21"/>
      <c r="J1781" s="39" t="str">
        <f t="shared" si="297"/>
        <v/>
      </c>
      <c r="K1781" s="21"/>
      <c r="O1781" s="25" t="str">
        <f t="shared" si="298"/>
        <v/>
      </c>
      <c r="P1781" s="25" t="str">
        <f t="shared" si="299"/>
        <v/>
      </c>
      <c r="Q1781" s="25" t="str">
        <f t="shared" si="300"/>
        <v/>
      </c>
      <c r="R1781" s="25" t="str">
        <f>IF(COUNTIF($Q$11:$Q1781, $Q1781)&gt;1, "", $Q1781)</f>
        <v/>
      </c>
      <c r="S1781" s="58" t="str">
        <f t="shared" si="301"/>
        <v/>
      </c>
      <c r="T1781" s="61" t="str">
        <f t="shared" si="302"/>
        <v/>
      </c>
      <c r="U1781" s="58" t="str">
        <f t="shared" si="303"/>
        <v/>
      </c>
      <c r="W1781" s="25" t="str">
        <f>IF(OR($P1781="", NOT($U1781="")), "", IF(COUNTIF($P$11:$P1781, $P1781)&gt;1, "", "X"))</f>
        <v/>
      </c>
      <c r="X1781" s="25" t="str">
        <f t="shared" si="304"/>
        <v/>
      </c>
      <c r="Z1781" s="25" t="str">
        <f t="shared" si="305"/>
        <v/>
      </c>
      <c r="AB1781" s="25" t="str">
        <f>IF($B1781="", "", IF(AND($B1781&gt;='Client Report'!$BA$3, $B1781&lt;='Client Report'!$BA$4), "X", ""))</f>
        <v/>
      </c>
      <c r="AC1781" s="25" t="str">
        <f>IF($O1781="", "", IF('Client Report'!$AG$3="", "X", IF(Expenses!$C1781='Client Report'!$AG$3, "X", "")))</f>
        <v/>
      </c>
      <c r="AD1781" s="66" t="str">
        <f t="shared" si="306"/>
        <v/>
      </c>
      <c r="AE1781" s="25" t="str">
        <f>IF($AD1781="", "", COUNTIF($AD$11:$AD$2510, "&lt;"&amp;$AD1781)+1+COUNTIF($AD$11:$AD1781, $AD1781)-1)</f>
        <v/>
      </c>
      <c r="AF1781" s="25" t="str">
        <f t="shared" si="307"/>
        <v/>
      </c>
    </row>
    <row r="1782" spans="1:32" x14ac:dyDescent="0.25">
      <c r="A1782" s="21"/>
      <c r="B1782" s="80"/>
      <c r="C1782" s="81"/>
      <c r="D1782" s="82"/>
      <c r="E1782" s="83"/>
      <c r="F1782" s="83"/>
      <c r="G1782" s="84"/>
      <c r="H1782" s="85"/>
      <c r="I1782" s="21"/>
      <c r="J1782" s="39" t="str">
        <f t="shared" si="297"/>
        <v/>
      </c>
      <c r="K1782" s="21"/>
      <c r="O1782" s="25" t="str">
        <f t="shared" si="298"/>
        <v/>
      </c>
      <c r="P1782" s="25" t="str">
        <f t="shared" si="299"/>
        <v/>
      </c>
      <c r="Q1782" s="25" t="str">
        <f t="shared" si="300"/>
        <v/>
      </c>
      <c r="R1782" s="25" t="str">
        <f>IF(COUNTIF($Q$11:$Q1782, $Q1782)&gt;1, "", $Q1782)</f>
        <v/>
      </c>
      <c r="S1782" s="58" t="str">
        <f t="shared" si="301"/>
        <v/>
      </c>
      <c r="T1782" s="61" t="str">
        <f t="shared" si="302"/>
        <v/>
      </c>
      <c r="U1782" s="58" t="str">
        <f t="shared" si="303"/>
        <v/>
      </c>
      <c r="W1782" s="25" t="str">
        <f>IF(OR($P1782="", NOT($U1782="")), "", IF(COUNTIF($P$11:$P1782, $P1782)&gt;1, "", "X"))</f>
        <v/>
      </c>
      <c r="X1782" s="25" t="str">
        <f t="shared" si="304"/>
        <v/>
      </c>
      <c r="Z1782" s="25" t="str">
        <f t="shared" si="305"/>
        <v/>
      </c>
      <c r="AB1782" s="25" t="str">
        <f>IF($B1782="", "", IF(AND($B1782&gt;='Client Report'!$BA$3, $B1782&lt;='Client Report'!$BA$4), "X", ""))</f>
        <v/>
      </c>
      <c r="AC1782" s="25" t="str">
        <f>IF($O1782="", "", IF('Client Report'!$AG$3="", "X", IF(Expenses!$C1782='Client Report'!$AG$3, "X", "")))</f>
        <v/>
      </c>
      <c r="AD1782" s="66" t="str">
        <f t="shared" si="306"/>
        <v/>
      </c>
      <c r="AE1782" s="25" t="str">
        <f>IF($AD1782="", "", COUNTIF($AD$11:$AD$2510, "&lt;"&amp;$AD1782)+1+COUNTIF($AD$11:$AD1782, $AD1782)-1)</f>
        <v/>
      </c>
      <c r="AF1782" s="25" t="str">
        <f t="shared" si="307"/>
        <v/>
      </c>
    </row>
    <row r="1783" spans="1:32" x14ac:dyDescent="0.25">
      <c r="A1783" s="21"/>
      <c r="B1783" s="80"/>
      <c r="C1783" s="81"/>
      <c r="D1783" s="82"/>
      <c r="E1783" s="83"/>
      <c r="F1783" s="83"/>
      <c r="G1783" s="84"/>
      <c r="H1783" s="85"/>
      <c r="I1783" s="21"/>
      <c r="J1783" s="39" t="str">
        <f t="shared" si="297"/>
        <v/>
      </c>
      <c r="K1783" s="21"/>
      <c r="O1783" s="25" t="str">
        <f t="shared" si="298"/>
        <v/>
      </c>
      <c r="P1783" s="25" t="str">
        <f t="shared" si="299"/>
        <v/>
      </c>
      <c r="Q1783" s="25" t="str">
        <f t="shared" si="300"/>
        <v/>
      </c>
      <c r="R1783" s="25" t="str">
        <f>IF(COUNTIF($Q$11:$Q1783, $Q1783)&gt;1, "", $Q1783)</f>
        <v/>
      </c>
      <c r="S1783" s="58" t="str">
        <f t="shared" si="301"/>
        <v/>
      </c>
      <c r="T1783" s="61" t="str">
        <f t="shared" si="302"/>
        <v/>
      </c>
      <c r="U1783" s="58" t="str">
        <f t="shared" si="303"/>
        <v/>
      </c>
      <c r="W1783" s="25" t="str">
        <f>IF(OR($P1783="", NOT($U1783="")), "", IF(COUNTIF($P$11:$P1783, $P1783)&gt;1, "", "X"))</f>
        <v/>
      </c>
      <c r="X1783" s="25" t="str">
        <f t="shared" si="304"/>
        <v/>
      </c>
      <c r="Z1783" s="25" t="str">
        <f t="shared" si="305"/>
        <v/>
      </c>
      <c r="AB1783" s="25" t="str">
        <f>IF($B1783="", "", IF(AND($B1783&gt;='Client Report'!$BA$3, $B1783&lt;='Client Report'!$BA$4), "X", ""))</f>
        <v/>
      </c>
      <c r="AC1783" s="25" t="str">
        <f>IF($O1783="", "", IF('Client Report'!$AG$3="", "X", IF(Expenses!$C1783='Client Report'!$AG$3, "X", "")))</f>
        <v/>
      </c>
      <c r="AD1783" s="66" t="str">
        <f t="shared" si="306"/>
        <v/>
      </c>
      <c r="AE1783" s="25" t="str">
        <f>IF($AD1783="", "", COUNTIF($AD$11:$AD$2510, "&lt;"&amp;$AD1783)+1+COUNTIF($AD$11:$AD1783, $AD1783)-1)</f>
        <v/>
      </c>
      <c r="AF1783" s="25" t="str">
        <f t="shared" si="307"/>
        <v/>
      </c>
    </row>
    <row r="1784" spans="1:32" x14ac:dyDescent="0.25">
      <c r="A1784" s="21"/>
      <c r="B1784" s="80"/>
      <c r="C1784" s="81"/>
      <c r="D1784" s="82"/>
      <c r="E1784" s="83"/>
      <c r="F1784" s="83"/>
      <c r="G1784" s="84"/>
      <c r="H1784" s="85"/>
      <c r="I1784" s="21"/>
      <c r="J1784" s="39" t="str">
        <f t="shared" si="297"/>
        <v/>
      </c>
      <c r="K1784" s="21"/>
      <c r="O1784" s="25" t="str">
        <f t="shared" si="298"/>
        <v/>
      </c>
      <c r="P1784" s="25" t="str">
        <f t="shared" si="299"/>
        <v/>
      </c>
      <c r="Q1784" s="25" t="str">
        <f t="shared" si="300"/>
        <v/>
      </c>
      <c r="R1784" s="25" t="str">
        <f>IF(COUNTIF($Q$11:$Q1784, $Q1784)&gt;1, "", $Q1784)</f>
        <v/>
      </c>
      <c r="S1784" s="58" t="str">
        <f t="shared" si="301"/>
        <v/>
      </c>
      <c r="T1784" s="61" t="str">
        <f t="shared" si="302"/>
        <v/>
      </c>
      <c r="U1784" s="58" t="str">
        <f t="shared" si="303"/>
        <v/>
      </c>
      <c r="W1784" s="25" t="str">
        <f>IF(OR($P1784="", NOT($U1784="")), "", IF(COUNTIF($P$11:$P1784, $P1784)&gt;1, "", "X"))</f>
        <v/>
      </c>
      <c r="X1784" s="25" t="str">
        <f t="shared" si="304"/>
        <v/>
      </c>
      <c r="Z1784" s="25" t="str">
        <f t="shared" si="305"/>
        <v/>
      </c>
      <c r="AB1784" s="25" t="str">
        <f>IF($B1784="", "", IF(AND($B1784&gt;='Client Report'!$BA$3, $B1784&lt;='Client Report'!$BA$4), "X", ""))</f>
        <v/>
      </c>
      <c r="AC1784" s="25" t="str">
        <f>IF($O1784="", "", IF('Client Report'!$AG$3="", "X", IF(Expenses!$C1784='Client Report'!$AG$3, "X", "")))</f>
        <v/>
      </c>
      <c r="AD1784" s="66" t="str">
        <f t="shared" si="306"/>
        <v/>
      </c>
      <c r="AE1784" s="25" t="str">
        <f>IF($AD1784="", "", COUNTIF($AD$11:$AD$2510, "&lt;"&amp;$AD1784)+1+COUNTIF($AD$11:$AD1784, $AD1784)-1)</f>
        <v/>
      </c>
      <c r="AF1784" s="25" t="str">
        <f t="shared" si="307"/>
        <v/>
      </c>
    </row>
    <row r="1785" spans="1:32" x14ac:dyDescent="0.25">
      <c r="A1785" s="21"/>
      <c r="B1785" s="80"/>
      <c r="C1785" s="81"/>
      <c r="D1785" s="82"/>
      <c r="E1785" s="83"/>
      <c r="F1785" s="83"/>
      <c r="G1785" s="84"/>
      <c r="H1785" s="85"/>
      <c r="I1785" s="21"/>
      <c r="J1785" s="39" t="str">
        <f t="shared" si="297"/>
        <v/>
      </c>
      <c r="K1785" s="21"/>
      <c r="O1785" s="25" t="str">
        <f t="shared" si="298"/>
        <v/>
      </c>
      <c r="P1785" s="25" t="str">
        <f t="shared" si="299"/>
        <v/>
      </c>
      <c r="Q1785" s="25" t="str">
        <f t="shared" si="300"/>
        <v/>
      </c>
      <c r="R1785" s="25" t="str">
        <f>IF(COUNTIF($Q$11:$Q1785, $Q1785)&gt;1, "", $Q1785)</f>
        <v/>
      </c>
      <c r="S1785" s="58" t="str">
        <f t="shared" si="301"/>
        <v/>
      </c>
      <c r="T1785" s="61" t="str">
        <f t="shared" si="302"/>
        <v/>
      </c>
      <c r="U1785" s="58" t="str">
        <f t="shared" si="303"/>
        <v/>
      </c>
      <c r="W1785" s="25" t="str">
        <f>IF(OR($P1785="", NOT($U1785="")), "", IF(COUNTIF($P$11:$P1785, $P1785)&gt;1, "", "X"))</f>
        <v/>
      </c>
      <c r="X1785" s="25" t="str">
        <f t="shared" si="304"/>
        <v/>
      </c>
      <c r="Z1785" s="25" t="str">
        <f t="shared" si="305"/>
        <v/>
      </c>
      <c r="AB1785" s="25" t="str">
        <f>IF($B1785="", "", IF(AND($B1785&gt;='Client Report'!$BA$3, $B1785&lt;='Client Report'!$BA$4), "X", ""))</f>
        <v/>
      </c>
      <c r="AC1785" s="25" t="str">
        <f>IF($O1785="", "", IF('Client Report'!$AG$3="", "X", IF(Expenses!$C1785='Client Report'!$AG$3, "X", "")))</f>
        <v/>
      </c>
      <c r="AD1785" s="66" t="str">
        <f t="shared" si="306"/>
        <v/>
      </c>
      <c r="AE1785" s="25" t="str">
        <f>IF($AD1785="", "", COUNTIF($AD$11:$AD$2510, "&lt;"&amp;$AD1785)+1+COUNTIF($AD$11:$AD1785, $AD1785)-1)</f>
        <v/>
      </c>
      <c r="AF1785" s="25" t="str">
        <f t="shared" si="307"/>
        <v/>
      </c>
    </row>
    <row r="1786" spans="1:32" x14ac:dyDescent="0.25">
      <c r="A1786" s="21"/>
      <c r="B1786" s="80"/>
      <c r="C1786" s="81"/>
      <c r="D1786" s="82"/>
      <c r="E1786" s="83"/>
      <c r="F1786" s="83"/>
      <c r="G1786" s="84"/>
      <c r="H1786" s="85"/>
      <c r="I1786" s="21"/>
      <c r="J1786" s="39" t="str">
        <f t="shared" si="297"/>
        <v/>
      </c>
      <c r="K1786" s="21"/>
      <c r="O1786" s="25" t="str">
        <f t="shared" si="298"/>
        <v/>
      </c>
      <c r="P1786" s="25" t="str">
        <f t="shared" si="299"/>
        <v/>
      </c>
      <c r="Q1786" s="25" t="str">
        <f t="shared" si="300"/>
        <v/>
      </c>
      <c r="R1786" s="25" t="str">
        <f>IF(COUNTIF($Q$11:$Q1786, $Q1786)&gt;1, "", $Q1786)</f>
        <v/>
      </c>
      <c r="S1786" s="58" t="str">
        <f t="shared" si="301"/>
        <v/>
      </c>
      <c r="T1786" s="61" t="str">
        <f t="shared" si="302"/>
        <v/>
      </c>
      <c r="U1786" s="58" t="str">
        <f t="shared" si="303"/>
        <v/>
      </c>
      <c r="W1786" s="25" t="str">
        <f>IF(OR($P1786="", NOT($U1786="")), "", IF(COUNTIF($P$11:$P1786, $P1786)&gt;1, "", "X"))</f>
        <v/>
      </c>
      <c r="X1786" s="25" t="str">
        <f t="shared" si="304"/>
        <v/>
      </c>
      <c r="Z1786" s="25" t="str">
        <f t="shared" si="305"/>
        <v/>
      </c>
      <c r="AB1786" s="25" t="str">
        <f>IF($B1786="", "", IF(AND($B1786&gt;='Client Report'!$BA$3, $B1786&lt;='Client Report'!$BA$4), "X", ""))</f>
        <v/>
      </c>
      <c r="AC1786" s="25" t="str">
        <f>IF($O1786="", "", IF('Client Report'!$AG$3="", "X", IF(Expenses!$C1786='Client Report'!$AG$3, "X", "")))</f>
        <v/>
      </c>
      <c r="AD1786" s="66" t="str">
        <f t="shared" si="306"/>
        <v/>
      </c>
      <c r="AE1786" s="25" t="str">
        <f>IF($AD1786="", "", COUNTIF($AD$11:$AD$2510, "&lt;"&amp;$AD1786)+1+COUNTIF($AD$11:$AD1786, $AD1786)-1)</f>
        <v/>
      </c>
      <c r="AF1786" s="25" t="str">
        <f t="shared" si="307"/>
        <v/>
      </c>
    </row>
    <row r="1787" spans="1:32" x14ac:dyDescent="0.25">
      <c r="A1787" s="21"/>
      <c r="B1787" s="80"/>
      <c r="C1787" s="81"/>
      <c r="D1787" s="82"/>
      <c r="E1787" s="83"/>
      <c r="F1787" s="83"/>
      <c r="G1787" s="84"/>
      <c r="H1787" s="85"/>
      <c r="I1787" s="21"/>
      <c r="J1787" s="39" t="str">
        <f t="shared" si="297"/>
        <v/>
      </c>
      <c r="K1787" s="21"/>
      <c r="O1787" s="25" t="str">
        <f t="shared" si="298"/>
        <v/>
      </c>
      <c r="P1787" s="25" t="str">
        <f t="shared" si="299"/>
        <v/>
      </c>
      <c r="Q1787" s="25" t="str">
        <f t="shared" si="300"/>
        <v/>
      </c>
      <c r="R1787" s="25" t="str">
        <f>IF(COUNTIF($Q$11:$Q1787, $Q1787)&gt;1, "", $Q1787)</f>
        <v/>
      </c>
      <c r="S1787" s="58" t="str">
        <f t="shared" si="301"/>
        <v/>
      </c>
      <c r="T1787" s="61" t="str">
        <f t="shared" si="302"/>
        <v/>
      </c>
      <c r="U1787" s="58" t="str">
        <f t="shared" si="303"/>
        <v/>
      </c>
      <c r="W1787" s="25" t="str">
        <f>IF(OR($P1787="", NOT($U1787="")), "", IF(COUNTIF($P$11:$P1787, $P1787)&gt;1, "", "X"))</f>
        <v/>
      </c>
      <c r="X1787" s="25" t="str">
        <f t="shared" si="304"/>
        <v/>
      </c>
      <c r="Z1787" s="25" t="str">
        <f t="shared" si="305"/>
        <v/>
      </c>
      <c r="AB1787" s="25" t="str">
        <f>IF($B1787="", "", IF(AND($B1787&gt;='Client Report'!$BA$3, $B1787&lt;='Client Report'!$BA$4), "X", ""))</f>
        <v/>
      </c>
      <c r="AC1787" s="25" t="str">
        <f>IF($O1787="", "", IF('Client Report'!$AG$3="", "X", IF(Expenses!$C1787='Client Report'!$AG$3, "X", "")))</f>
        <v/>
      </c>
      <c r="AD1787" s="66" t="str">
        <f t="shared" si="306"/>
        <v/>
      </c>
      <c r="AE1787" s="25" t="str">
        <f>IF($AD1787="", "", COUNTIF($AD$11:$AD$2510, "&lt;"&amp;$AD1787)+1+COUNTIF($AD$11:$AD1787, $AD1787)-1)</f>
        <v/>
      </c>
      <c r="AF1787" s="25" t="str">
        <f t="shared" si="307"/>
        <v/>
      </c>
    </row>
    <row r="1788" spans="1:32" x14ac:dyDescent="0.25">
      <c r="A1788" s="21"/>
      <c r="B1788" s="80"/>
      <c r="C1788" s="81"/>
      <c r="D1788" s="82"/>
      <c r="E1788" s="83"/>
      <c r="F1788" s="83"/>
      <c r="G1788" s="84"/>
      <c r="H1788" s="85"/>
      <c r="I1788" s="21"/>
      <c r="J1788" s="39" t="str">
        <f t="shared" si="297"/>
        <v/>
      </c>
      <c r="K1788" s="21"/>
      <c r="O1788" s="25" t="str">
        <f t="shared" si="298"/>
        <v/>
      </c>
      <c r="P1788" s="25" t="str">
        <f t="shared" si="299"/>
        <v/>
      </c>
      <c r="Q1788" s="25" t="str">
        <f t="shared" si="300"/>
        <v/>
      </c>
      <c r="R1788" s="25" t="str">
        <f>IF(COUNTIF($Q$11:$Q1788, $Q1788)&gt;1, "", $Q1788)</f>
        <v/>
      </c>
      <c r="S1788" s="58" t="str">
        <f t="shared" si="301"/>
        <v/>
      </c>
      <c r="T1788" s="61" t="str">
        <f t="shared" si="302"/>
        <v/>
      </c>
      <c r="U1788" s="58" t="str">
        <f t="shared" si="303"/>
        <v/>
      </c>
      <c r="W1788" s="25" t="str">
        <f>IF(OR($P1788="", NOT($U1788="")), "", IF(COUNTIF($P$11:$P1788, $P1788)&gt;1, "", "X"))</f>
        <v/>
      </c>
      <c r="X1788" s="25" t="str">
        <f t="shared" si="304"/>
        <v/>
      </c>
      <c r="Z1788" s="25" t="str">
        <f t="shared" si="305"/>
        <v/>
      </c>
      <c r="AB1788" s="25" t="str">
        <f>IF($B1788="", "", IF(AND($B1788&gt;='Client Report'!$BA$3, $B1788&lt;='Client Report'!$BA$4), "X", ""))</f>
        <v/>
      </c>
      <c r="AC1788" s="25" t="str">
        <f>IF($O1788="", "", IF('Client Report'!$AG$3="", "X", IF(Expenses!$C1788='Client Report'!$AG$3, "X", "")))</f>
        <v/>
      </c>
      <c r="AD1788" s="66" t="str">
        <f t="shared" si="306"/>
        <v/>
      </c>
      <c r="AE1788" s="25" t="str">
        <f>IF($AD1788="", "", COUNTIF($AD$11:$AD$2510, "&lt;"&amp;$AD1788)+1+COUNTIF($AD$11:$AD1788, $AD1788)-1)</f>
        <v/>
      </c>
      <c r="AF1788" s="25" t="str">
        <f t="shared" si="307"/>
        <v/>
      </c>
    </row>
    <row r="1789" spans="1:32" x14ac:dyDescent="0.25">
      <c r="A1789" s="21"/>
      <c r="B1789" s="80"/>
      <c r="C1789" s="81"/>
      <c r="D1789" s="82"/>
      <c r="E1789" s="83"/>
      <c r="F1789" s="83"/>
      <c r="G1789" s="84"/>
      <c r="H1789" s="85"/>
      <c r="I1789" s="21"/>
      <c r="J1789" s="39" t="str">
        <f t="shared" si="297"/>
        <v/>
      </c>
      <c r="K1789" s="21"/>
      <c r="O1789" s="25" t="str">
        <f t="shared" si="298"/>
        <v/>
      </c>
      <c r="P1789" s="25" t="str">
        <f t="shared" si="299"/>
        <v/>
      </c>
      <c r="Q1789" s="25" t="str">
        <f t="shared" si="300"/>
        <v/>
      </c>
      <c r="R1789" s="25" t="str">
        <f>IF(COUNTIF($Q$11:$Q1789, $Q1789)&gt;1, "", $Q1789)</f>
        <v/>
      </c>
      <c r="S1789" s="58" t="str">
        <f t="shared" si="301"/>
        <v/>
      </c>
      <c r="T1789" s="61" t="str">
        <f t="shared" si="302"/>
        <v/>
      </c>
      <c r="U1789" s="58" t="str">
        <f t="shared" si="303"/>
        <v/>
      </c>
      <c r="W1789" s="25" t="str">
        <f>IF(OR($P1789="", NOT($U1789="")), "", IF(COUNTIF($P$11:$P1789, $P1789)&gt;1, "", "X"))</f>
        <v/>
      </c>
      <c r="X1789" s="25" t="str">
        <f t="shared" si="304"/>
        <v/>
      </c>
      <c r="Z1789" s="25" t="str">
        <f t="shared" si="305"/>
        <v/>
      </c>
      <c r="AB1789" s="25" t="str">
        <f>IF($B1789="", "", IF(AND($B1789&gt;='Client Report'!$BA$3, $B1789&lt;='Client Report'!$BA$4), "X", ""))</f>
        <v/>
      </c>
      <c r="AC1789" s="25" t="str">
        <f>IF($O1789="", "", IF('Client Report'!$AG$3="", "X", IF(Expenses!$C1789='Client Report'!$AG$3, "X", "")))</f>
        <v/>
      </c>
      <c r="AD1789" s="66" t="str">
        <f t="shared" si="306"/>
        <v/>
      </c>
      <c r="AE1789" s="25" t="str">
        <f>IF($AD1789="", "", COUNTIF($AD$11:$AD$2510, "&lt;"&amp;$AD1789)+1+COUNTIF($AD$11:$AD1789, $AD1789)-1)</f>
        <v/>
      </c>
      <c r="AF1789" s="25" t="str">
        <f t="shared" si="307"/>
        <v/>
      </c>
    </row>
    <row r="1790" spans="1:32" x14ac:dyDescent="0.25">
      <c r="A1790" s="21"/>
      <c r="B1790" s="80"/>
      <c r="C1790" s="81"/>
      <c r="D1790" s="82"/>
      <c r="E1790" s="83"/>
      <c r="F1790" s="83"/>
      <c r="G1790" s="84"/>
      <c r="H1790" s="85"/>
      <c r="I1790" s="21"/>
      <c r="J1790" s="39" t="str">
        <f t="shared" si="297"/>
        <v/>
      </c>
      <c r="K1790" s="21"/>
      <c r="O1790" s="25" t="str">
        <f t="shared" si="298"/>
        <v/>
      </c>
      <c r="P1790" s="25" t="str">
        <f t="shared" si="299"/>
        <v/>
      </c>
      <c r="Q1790" s="25" t="str">
        <f t="shared" si="300"/>
        <v/>
      </c>
      <c r="R1790" s="25" t="str">
        <f>IF(COUNTIF($Q$11:$Q1790, $Q1790)&gt;1, "", $Q1790)</f>
        <v/>
      </c>
      <c r="S1790" s="58" t="str">
        <f t="shared" si="301"/>
        <v/>
      </c>
      <c r="T1790" s="61" t="str">
        <f t="shared" si="302"/>
        <v/>
      </c>
      <c r="U1790" s="58" t="str">
        <f t="shared" si="303"/>
        <v/>
      </c>
      <c r="W1790" s="25" t="str">
        <f>IF(OR($P1790="", NOT($U1790="")), "", IF(COUNTIF($P$11:$P1790, $P1790)&gt;1, "", "X"))</f>
        <v/>
      </c>
      <c r="X1790" s="25" t="str">
        <f t="shared" si="304"/>
        <v/>
      </c>
      <c r="Z1790" s="25" t="str">
        <f t="shared" si="305"/>
        <v/>
      </c>
      <c r="AB1790" s="25" t="str">
        <f>IF($B1790="", "", IF(AND($B1790&gt;='Client Report'!$BA$3, $B1790&lt;='Client Report'!$BA$4), "X", ""))</f>
        <v/>
      </c>
      <c r="AC1790" s="25" t="str">
        <f>IF($O1790="", "", IF('Client Report'!$AG$3="", "X", IF(Expenses!$C1790='Client Report'!$AG$3, "X", "")))</f>
        <v/>
      </c>
      <c r="AD1790" s="66" t="str">
        <f t="shared" si="306"/>
        <v/>
      </c>
      <c r="AE1790" s="25" t="str">
        <f>IF($AD1790="", "", COUNTIF($AD$11:$AD$2510, "&lt;"&amp;$AD1790)+1+COUNTIF($AD$11:$AD1790, $AD1790)-1)</f>
        <v/>
      </c>
      <c r="AF1790" s="25" t="str">
        <f t="shared" si="307"/>
        <v/>
      </c>
    </row>
    <row r="1791" spans="1:32" x14ac:dyDescent="0.25">
      <c r="A1791" s="21"/>
      <c r="B1791" s="80"/>
      <c r="C1791" s="81"/>
      <c r="D1791" s="82"/>
      <c r="E1791" s="83"/>
      <c r="F1791" s="83"/>
      <c r="G1791" s="84"/>
      <c r="H1791" s="85"/>
      <c r="I1791" s="21"/>
      <c r="J1791" s="39" t="str">
        <f t="shared" si="297"/>
        <v/>
      </c>
      <c r="K1791" s="21"/>
      <c r="O1791" s="25" t="str">
        <f t="shared" si="298"/>
        <v/>
      </c>
      <c r="P1791" s="25" t="str">
        <f t="shared" si="299"/>
        <v/>
      </c>
      <c r="Q1791" s="25" t="str">
        <f t="shared" si="300"/>
        <v/>
      </c>
      <c r="R1791" s="25" t="str">
        <f>IF(COUNTIF($Q$11:$Q1791, $Q1791)&gt;1, "", $Q1791)</f>
        <v/>
      </c>
      <c r="S1791" s="58" t="str">
        <f t="shared" si="301"/>
        <v/>
      </c>
      <c r="T1791" s="61" t="str">
        <f t="shared" si="302"/>
        <v/>
      </c>
      <c r="U1791" s="58" t="str">
        <f t="shared" si="303"/>
        <v/>
      </c>
      <c r="W1791" s="25" t="str">
        <f>IF(OR($P1791="", NOT($U1791="")), "", IF(COUNTIF($P$11:$P1791, $P1791)&gt;1, "", "X"))</f>
        <v/>
      </c>
      <c r="X1791" s="25" t="str">
        <f t="shared" si="304"/>
        <v/>
      </c>
      <c r="Z1791" s="25" t="str">
        <f t="shared" si="305"/>
        <v/>
      </c>
      <c r="AB1791" s="25" t="str">
        <f>IF($B1791="", "", IF(AND($B1791&gt;='Client Report'!$BA$3, $B1791&lt;='Client Report'!$BA$4), "X", ""))</f>
        <v/>
      </c>
      <c r="AC1791" s="25" t="str">
        <f>IF($O1791="", "", IF('Client Report'!$AG$3="", "X", IF(Expenses!$C1791='Client Report'!$AG$3, "X", "")))</f>
        <v/>
      </c>
      <c r="AD1791" s="66" t="str">
        <f t="shared" si="306"/>
        <v/>
      </c>
      <c r="AE1791" s="25" t="str">
        <f>IF($AD1791="", "", COUNTIF($AD$11:$AD$2510, "&lt;"&amp;$AD1791)+1+COUNTIF($AD$11:$AD1791, $AD1791)-1)</f>
        <v/>
      </c>
      <c r="AF1791" s="25" t="str">
        <f t="shared" si="307"/>
        <v/>
      </c>
    </row>
    <row r="1792" spans="1:32" x14ac:dyDescent="0.25">
      <c r="A1792" s="21"/>
      <c r="B1792" s="80"/>
      <c r="C1792" s="81"/>
      <c r="D1792" s="82"/>
      <c r="E1792" s="83"/>
      <c r="F1792" s="83"/>
      <c r="G1792" s="84"/>
      <c r="H1792" s="85"/>
      <c r="I1792" s="21"/>
      <c r="J1792" s="39" t="str">
        <f t="shared" si="297"/>
        <v/>
      </c>
      <c r="K1792" s="21"/>
      <c r="O1792" s="25" t="str">
        <f t="shared" si="298"/>
        <v/>
      </c>
      <c r="P1792" s="25" t="str">
        <f t="shared" si="299"/>
        <v/>
      </c>
      <c r="Q1792" s="25" t="str">
        <f t="shared" si="300"/>
        <v/>
      </c>
      <c r="R1792" s="25" t="str">
        <f>IF(COUNTIF($Q$11:$Q1792, $Q1792)&gt;1, "", $Q1792)</f>
        <v/>
      </c>
      <c r="S1792" s="58" t="str">
        <f t="shared" si="301"/>
        <v/>
      </c>
      <c r="T1792" s="61" t="str">
        <f t="shared" si="302"/>
        <v/>
      </c>
      <c r="U1792" s="58" t="str">
        <f t="shared" si="303"/>
        <v/>
      </c>
      <c r="W1792" s="25" t="str">
        <f>IF(OR($P1792="", NOT($U1792="")), "", IF(COUNTIF($P$11:$P1792, $P1792)&gt;1, "", "X"))</f>
        <v/>
      </c>
      <c r="X1792" s="25" t="str">
        <f t="shared" si="304"/>
        <v/>
      </c>
      <c r="Z1792" s="25" t="str">
        <f t="shared" si="305"/>
        <v/>
      </c>
      <c r="AB1792" s="25" t="str">
        <f>IF($B1792="", "", IF(AND($B1792&gt;='Client Report'!$BA$3, $B1792&lt;='Client Report'!$BA$4), "X", ""))</f>
        <v/>
      </c>
      <c r="AC1792" s="25" t="str">
        <f>IF($O1792="", "", IF('Client Report'!$AG$3="", "X", IF(Expenses!$C1792='Client Report'!$AG$3, "X", "")))</f>
        <v/>
      </c>
      <c r="AD1792" s="66" t="str">
        <f t="shared" si="306"/>
        <v/>
      </c>
      <c r="AE1792" s="25" t="str">
        <f>IF($AD1792="", "", COUNTIF($AD$11:$AD$2510, "&lt;"&amp;$AD1792)+1+COUNTIF($AD$11:$AD1792, $AD1792)-1)</f>
        <v/>
      </c>
      <c r="AF1792" s="25" t="str">
        <f t="shared" si="307"/>
        <v/>
      </c>
    </row>
    <row r="1793" spans="1:32" x14ac:dyDescent="0.25">
      <c r="A1793" s="21"/>
      <c r="B1793" s="80"/>
      <c r="C1793" s="81"/>
      <c r="D1793" s="82"/>
      <c r="E1793" s="83"/>
      <c r="F1793" s="83"/>
      <c r="G1793" s="84"/>
      <c r="H1793" s="85"/>
      <c r="I1793" s="21"/>
      <c r="J1793" s="39" t="str">
        <f t="shared" si="297"/>
        <v/>
      </c>
      <c r="K1793" s="21"/>
      <c r="O1793" s="25" t="str">
        <f t="shared" si="298"/>
        <v/>
      </c>
      <c r="P1793" s="25" t="str">
        <f t="shared" si="299"/>
        <v/>
      </c>
      <c r="Q1793" s="25" t="str">
        <f t="shared" si="300"/>
        <v/>
      </c>
      <c r="R1793" s="25" t="str">
        <f>IF(COUNTIF($Q$11:$Q1793, $Q1793)&gt;1, "", $Q1793)</f>
        <v/>
      </c>
      <c r="S1793" s="58" t="str">
        <f t="shared" si="301"/>
        <v/>
      </c>
      <c r="T1793" s="61" t="str">
        <f t="shared" si="302"/>
        <v/>
      </c>
      <c r="U1793" s="58" t="str">
        <f t="shared" si="303"/>
        <v/>
      </c>
      <c r="W1793" s="25" t="str">
        <f>IF(OR($P1793="", NOT($U1793="")), "", IF(COUNTIF($P$11:$P1793, $P1793)&gt;1, "", "X"))</f>
        <v/>
      </c>
      <c r="X1793" s="25" t="str">
        <f t="shared" si="304"/>
        <v/>
      </c>
      <c r="Z1793" s="25" t="str">
        <f t="shared" si="305"/>
        <v/>
      </c>
      <c r="AB1793" s="25" t="str">
        <f>IF($B1793="", "", IF(AND($B1793&gt;='Client Report'!$BA$3, $B1793&lt;='Client Report'!$BA$4), "X", ""))</f>
        <v/>
      </c>
      <c r="AC1793" s="25" t="str">
        <f>IF($O1793="", "", IF('Client Report'!$AG$3="", "X", IF(Expenses!$C1793='Client Report'!$AG$3, "X", "")))</f>
        <v/>
      </c>
      <c r="AD1793" s="66" t="str">
        <f t="shared" si="306"/>
        <v/>
      </c>
      <c r="AE1793" s="25" t="str">
        <f>IF($AD1793="", "", COUNTIF($AD$11:$AD$2510, "&lt;"&amp;$AD1793)+1+COUNTIF($AD$11:$AD1793, $AD1793)-1)</f>
        <v/>
      </c>
      <c r="AF1793" s="25" t="str">
        <f t="shared" si="307"/>
        <v/>
      </c>
    </row>
    <row r="1794" spans="1:32" x14ac:dyDescent="0.25">
      <c r="A1794" s="21"/>
      <c r="B1794" s="80"/>
      <c r="C1794" s="81"/>
      <c r="D1794" s="82"/>
      <c r="E1794" s="83"/>
      <c r="F1794" s="83"/>
      <c r="G1794" s="84"/>
      <c r="H1794" s="85"/>
      <c r="I1794" s="21"/>
      <c r="J1794" s="39" t="str">
        <f t="shared" si="297"/>
        <v/>
      </c>
      <c r="K1794" s="21"/>
      <c r="O1794" s="25" t="str">
        <f t="shared" si="298"/>
        <v/>
      </c>
      <c r="P1794" s="25" t="str">
        <f t="shared" si="299"/>
        <v/>
      </c>
      <c r="Q1794" s="25" t="str">
        <f t="shared" si="300"/>
        <v/>
      </c>
      <c r="R1794" s="25" t="str">
        <f>IF(COUNTIF($Q$11:$Q1794, $Q1794)&gt;1, "", $Q1794)</f>
        <v/>
      </c>
      <c r="S1794" s="58" t="str">
        <f t="shared" si="301"/>
        <v/>
      </c>
      <c r="T1794" s="61" t="str">
        <f t="shared" si="302"/>
        <v/>
      </c>
      <c r="U1794" s="58" t="str">
        <f t="shared" si="303"/>
        <v/>
      </c>
      <c r="W1794" s="25" t="str">
        <f>IF(OR($P1794="", NOT($U1794="")), "", IF(COUNTIF($P$11:$P1794, $P1794)&gt;1, "", "X"))</f>
        <v/>
      </c>
      <c r="X1794" s="25" t="str">
        <f t="shared" si="304"/>
        <v/>
      </c>
      <c r="Z1794" s="25" t="str">
        <f t="shared" si="305"/>
        <v/>
      </c>
      <c r="AB1794" s="25" t="str">
        <f>IF($B1794="", "", IF(AND($B1794&gt;='Client Report'!$BA$3, $B1794&lt;='Client Report'!$BA$4), "X", ""))</f>
        <v/>
      </c>
      <c r="AC1794" s="25" t="str">
        <f>IF($O1794="", "", IF('Client Report'!$AG$3="", "X", IF(Expenses!$C1794='Client Report'!$AG$3, "X", "")))</f>
        <v/>
      </c>
      <c r="AD1794" s="66" t="str">
        <f t="shared" si="306"/>
        <v/>
      </c>
      <c r="AE1794" s="25" t="str">
        <f>IF($AD1794="", "", COUNTIF($AD$11:$AD$2510, "&lt;"&amp;$AD1794)+1+COUNTIF($AD$11:$AD1794, $AD1794)-1)</f>
        <v/>
      </c>
      <c r="AF1794" s="25" t="str">
        <f t="shared" si="307"/>
        <v/>
      </c>
    </row>
    <row r="1795" spans="1:32" x14ac:dyDescent="0.25">
      <c r="A1795" s="21"/>
      <c r="B1795" s="80"/>
      <c r="C1795" s="81"/>
      <c r="D1795" s="82"/>
      <c r="E1795" s="83"/>
      <c r="F1795" s="83"/>
      <c r="G1795" s="84"/>
      <c r="H1795" s="85"/>
      <c r="I1795" s="21"/>
      <c r="J1795" s="39" t="str">
        <f t="shared" si="297"/>
        <v/>
      </c>
      <c r="K1795" s="21"/>
      <c r="O1795" s="25" t="str">
        <f t="shared" si="298"/>
        <v/>
      </c>
      <c r="P1795" s="25" t="str">
        <f t="shared" si="299"/>
        <v/>
      </c>
      <c r="Q1795" s="25" t="str">
        <f t="shared" si="300"/>
        <v/>
      </c>
      <c r="R1795" s="25" t="str">
        <f>IF(COUNTIF($Q$11:$Q1795, $Q1795)&gt;1, "", $Q1795)</f>
        <v/>
      </c>
      <c r="S1795" s="58" t="str">
        <f t="shared" si="301"/>
        <v/>
      </c>
      <c r="T1795" s="61" t="str">
        <f t="shared" si="302"/>
        <v/>
      </c>
      <c r="U1795" s="58" t="str">
        <f t="shared" si="303"/>
        <v/>
      </c>
      <c r="W1795" s="25" t="str">
        <f>IF(OR($P1795="", NOT($U1795="")), "", IF(COUNTIF($P$11:$P1795, $P1795)&gt;1, "", "X"))</f>
        <v/>
      </c>
      <c r="X1795" s="25" t="str">
        <f t="shared" si="304"/>
        <v/>
      </c>
      <c r="Z1795" s="25" t="str">
        <f t="shared" si="305"/>
        <v/>
      </c>
      <c r="AB1795" s="25" t="str">
        <f>IF($B1795="", "", IF(AND($B1795&gt;='Client Report'!$BA$3, $B1795&lt;='Client Report'!$BA$4), "X", ""))</f>
        <v/>
      </c>
      <c r="AC1795" s="25" t="str">
        <f>IF($O1795="", "", IF('Client Report'!$AG$3="", "X", IF(Expenses!$C1795='Client Report'!$AG$3, "X", "")))</f>
        <v/>
      </c>
      <c r="AD1795" s="66" t="str">
        <f t="shared" si="306"/>
        <v/>
      </c>
      <c r="AE1795" s="25" t="str">
        <f>IF($AD1795="", "", COUNTIF($AD$11:$AD$2510, "&lt;"&amp;$AD1795)+1+COUNTIF($AD$11:$AD1795, $AD1795)-1)</f>
        <v/>
      </c>
      <c r="AF1795" s="25" t="str">
        <f t="shared" si="307"/>
        <v/>
      </c>
    </row>
    <row r="1796" spans="1:32" x14ac:dyDescent="0.25">
      <c r="A1796" s="21"/>
      <c r="B1796" s="80"/>
      <c r="C1796" s="81"/>
      <c r="D1796" s="82"/>
      <c r="E1796" s="83"/>
      <c r="F1796" s="83"/>
      <c r="G1796" s="84"/>
      <c r="H1796" s="85"/>
      <c r="I1796" s="21"/>
      <c r="J1796" s="39" t="str">
        <f t="shared" si="297"/>
        <v/>
      </c>
      <c r="K1796" s="21"/>
      <c r="O1796" s="25" t="str">
        <f t="shared" si="298"/>
        <v/>
      </c>
      <c r="P1796" s="25" t="str">
        <f t="shared" si="299"/>
        <v/>
      </c>
      <c r="Q1796" s="25" t="str">
        <f t="shared" si="300"/>
        <v/>
      </c>
      <c r="R1796" s="25" t="str">
        <f>IF(COUNTIF($Q$11:$Q1796, $Q1796)&gt;1, "", $Q1796)</f>
        <v/>
      </c>
      <c r="S1796" s="58" t="str">
        <f t="shared" si="301"/>
        <v/>
      </c>
      <c r="T1796" s="61" t="str">
        <f t="shared" si="302"/>
        <v/>
      </c>
      <c r="U1796" s="58" t="str">
        <f t="shared" si="303"/>
        <v/>
      </c>
      <c r="W1796" s="25" t="str">
        <f>IF(OR($P1796="", NOT($U1796="")), "", IF(COUNTIF($P$11:$P1796, $P1796)&gt;1, "", "X"))</f>
        <v/>
      </c>
      <c r="X1796" s="25" t="str">
        <f t="shared" si="304"/>
        <v/>
      </c>
      <c r="Z1796" s="25" t="str">
        <f t="shared" si="305"/>
        <v/>
      </c>
      <c r="AB1796" s="25" t="str">
        <f>IF($B1796="", "", IF(AND($B1796&gt;='Client Report'!$BA$3, $B1796&lt;='Client Report'!$BA$4), "X", ""))</f>
        <v/>
      </c>
      <c r="AC1796" s="25" t="str">
        <f>IF($O1796="", "", IF('Client Report'!$AG$3="", "X", IF(Expenses!$C1796='Client Report'!$AG$3, "X", "")))</f>
        <v/>
      </c>
      <c r="AD1796" s="66" t="str">
        <f t="shared" si="306"/>
        <v/>
      </c>
      <c r="AE1796" s="25" t="str">
        <f>IF($AD1796="", "", COUNTIF($AD$11:$AD$2510, "&lt;"&amp;$AD1796)+1+COUNTIF($AD$11:$AD1796, $AD1796)-1)</f>
        <v/>
      </c>
      <c r="AF1796" s="25" t="str">
        <f t="shared" si="307"/>
        <v/>
      </c>
    </row>
    <row r="1797" spans="1:32" x14ac:dyDescent="0.25">
      <c r="A1797" s="21"/>
      <c r="B1797" s="80"/>
      <c r="C1797" s="81"/>
      <c r="D1797" s="82"/>
      <c r="E1797" s="83"/>
      <c r="F1797" s="83"/>
      <c r="G1797" s="84"/>
      <c r="H1797" s="85"/>
      <c r="I1797" s="21"/>
      <c r="J1797" s="39" t="str">
        <f t="shared" si="297"/>
        <v/>
      </c>
      <c r="K1797" s="21"/>
      <c r="O1797" s="25" t="str">
        <f t="shared" si="298"/>
        <v/>
      </c>
      <c r="P1797" s="25" t="str">
        <f t="shared" si="299"/>
        <v/>
      </c>
      <c r="Q1797" s="25" t="str">
        <f t="shared" si="300"/>
        <v/>
      </c>
      <c r="R1797" s="25" t="str">
        <f>IF(COUNTIF($Q$11:$Q1797, $Q1797)&gt;1, "", $Q1797)</f>
        <v/>
      </c>
      <c r="S1797" s="58" t="str">
        <f t="shared" si="301"/>
        <v/>
      </c>
      <c r="T1797" s="61" t="str">
        <f t="shared" si="302"/>
        <v/>
      </c>
      <c r="U1797" s="58" t="str">
        <f t="shared" si="303"/>
        <v/>
      </c>
      <c r="W1797" s="25" t="str">
        <f>IF(OR($P1797="", NOT($U1797="")), "", IF(COUNTIF($P$11:$P1797, $P1797)&gt;1, "", "X"))</f>
        <v/>
      </c>
      <c r="X1797" s="25" t="str">
        <f t="shared" si="304"/>
        <v/>
      </c>
      <c r="Z1797" s="25" t="str">
        <f t="shared" si="305"/>
        <v/>
      </c>
      <c r="AB1797" s="25" t="str">
        <f>IF($B1797="", "", IF(AND($B1797&gt;='Client Report'!$BA$3, $B1797&lt;='Client Report'!$BA$4), "X", ""))</f>
        <v/>
      </c>
      <c r="AC1797" s="25" t="str">
        <f>IF($O1797="", "", IF('Client Report'!$AG$3="", "X", IF(Expenses!$C1797='Client Report'!$AG$3, "X", "")))</f>
        <v/>
      </c>
      <c r="AD1797" s="66" t="str">
        <f t="shared" si="306"/>
        <v/>
      </c>
      <c r="AE1797" s="25" t="str">
        <f>IF($AD1797="", "", COUNTIF($AD$11:$AD$2510, "&lt;"&amp;$AD1797)+1+COUNTIF($AD$11:$AD1797, $AD1797)-1)</f>
        <v/>
      </c>
      <c r="AF1797" s="25" t="str">
        <f t="shared" si="307"/>
        <v/>
      </c>
    </row>
    <row r="1798" spans="1:32" x14ac:dyDescent="0.25">
      <c r="A1798" s="21"/>
      <c r="B1798" s="80"/>
      <c r="C1798" s="81"/>
      <c r="D1798" s="82"/>
      <c r="E1798" s="83"/>
      <c r="F1798" s="83"/>
      <c r="G1798" s="84"/>
      <c r="H1798" s="85"/>
      <c r="I1798" s="21"/>
      <c r="J1798" s="39" t="str">
        <f t="shared" si="297"/>
        <v/>
      </c>
      <c r="K1798" s="21"/>
      <c r="O1798" s="25" t="str">
        <f t="shared" si="298"/>
        <v/>
      </c>
      <c r="P1798" s="25" t="str">
        <f t="shared" si="299"/>
        <v/>
      </c>
      <c r="Q1798" s="25" t="str">
        <f t="shared" si="300"/>
        <v/>
      </c>
      <c r="R1798" s="25" t="str">
        <f>IF(COUNTIF($Q$11:$Q1798, $Q1798)&gt;1, "", $Q1798)</f>
        <v/>
      </c>
      <c r="S1798" s="58" t="str">
        <f t="shared" si="301"/>
        <v/>
      </c>
      <c r="T1798" s="61" t="str">
        <f t="shared" si="302"/>
        <v/>
      </c>
      <c r="U1798" s="58" t="str">
        <f t="shared" si="303"/>
        <v/>
      </c>
      <c r="W1798" s="25" t="str">
        <f>IF(OR($P1798="", NOT($U1798="")), "", IF(COUNTIF($P$11:$P1798, $P1798)&gt;1, "", "X"))</f>
        <v/>
      </c>
      <c r="X1798" s="25" t="str">
        <f t="shared" si="304"/>
        <v/>
      </c>
      <c r="Z1798" s="25" t="str">
        <f t="shared" si="305"/>
        <v/>
      </c>
      <c r="AB1798" s="25" t="str">
        <f>IF($B1798="", "", IF(AND($B1798&gt;='Client Report'!$BA$3, $B1798&lt;='Client Report'!$BA$4), "X", ""))</f>
        <v/>
      </c>
      <c r="AC1798" s="25" t="str">
        <f>IF($O1798="", "", IF('Client Report'!$AG$3="", "X", IF(Expenses!$C1798='Client Report'!$AG$3, "X", "")))</f>
        <v/>
      </c>
      <c r="AD1798" s="66" t="str">
        <f t="shared" si="306"/>
        <v/>
      </c>
      <c r="AE1798" s="25" t="str">
        <f>IF($AD1798="", "", COUNTIF($AD$11:$AD$2510, "&lt;"&amp;$AD1798)+1+COUNTIF($AD$11:$AD1798, $AD1798)-1)</f>
        <v/>
      </c>
      <c r="AF1798" s="25" t="str">
        <f t="shared" si="307"/>
        <v/>
      </c>
    </row>
    <row r="1799" spans="1:32" x14ac:dyDescent="0.25">
      <c r="A1799" s="21"/>
      <c r="B1799" s="80"/>
      <c r="C1799" s="81"/>
      <c r="D1799" s="82"/>
      <c r="E1799" s="83"/>
      <c r="F1799" s="83"/>
      <c r="G1799" s="84"/>
      <c r="H1799" s="85"/>
      <c r="I1799" s="21"/>
      <c r="J1799" s="39" t="str">
        <f t="shared" si="297"/>
        <v/>
      </c>
      <c r="K1799" s="21"/>
      <c r="O1799" s="25" t="str">
        <f t="shared" si="298"/>
        <v/>
      </c>
      <c r="P1799" s="25" t="str">
        <f t="shared" si="299"/>
        <v/>
      </c>
      <c r="Q1799" s="25" t="str">
        <f t="shared" si="300"/>
        <v/>
      </c>
      <c r="R1799" s="25" t="str">
        <f>IF(COUNTIF($Q$11:$Q1799, $Q1799)&gt;1, "", $Q1799)</f>
        <v/>
      </c>
      <c r="S1799" s="58" t="str">
        <f t="shared" si="301"/>
        <v/>
      </c>
      <c r="T1799" s="61" t="str">
        <f t="shared" si="302"/>
        <v/>
      </c>
      <c r="U1799" s="58" t="str">
        <f t="shared" si="303"/>
        <v/>
      </c>
      <c r="W1799" s="25" t="str">
        <f>IF(OR($P1799="", NOT($U1799="")), "", IF(COUNTIF($P$11:$P1799, $P1799)&gt;1, "", "X"))</f>
        <v/>
      </c>
      <c r="X1799" s="25" t="str">
        <f t="shared" si="304"/>
        <v/>
      </c>
      <c r="Z1799" s="25" t="str">
        <f t="shared" si="305"/>
        <v/>
      </c>
      <c r="AB1799" s="25" t="str">
        <f>IF($B1799="", "", IF(AND($B1799&gt;='Client Report'!$BA$3, $B1799&lt;='Client Report'!$BA$4), "X", ""))</f>
        <v/>
      </c>
      <c r="AC1799" s="25" t="str">
        <f>IF($O1799="", "", IF('Client Report'!$AG$3="", "X", IF(Expenses!$C1799='Client Report'!$AG$3, "X", "")))</f>
        <v/>
      </c>
      <c r="AD1799" s="66" t="str">
        <f t="shared" si="306"/>
        <v/>
      </c>
      <c r="AE1799" s="25" t="str">
        <f>IF($AD1799="", "", COUNTIF($AD$11:$AD$2510, "&lt;"&amp;$AD1799)+1+COUNTIF($AD$11:$AD1799, $AD1799)-1)</f>
        <v/>
      </c>
      <c r="AF1799" s="25" t="str">
        <f t="shared" si="307"/>
        <v/>
      </c>
    </row>
    <row r="1800" spans="1:32" x14ac:dyDescent="0.25">
      <c r="A1800" s="21"/>
      <c r="B1800" s="80"/>
      <c r="C1800" s="81"/>
      <c r="D1800" s="82"/>
      <c r="E1800" s="83"/>
      <c r="F1800" s="83"/>
      <c r="G1800" s="84"/>
      <c r="H1800" s="85"/>
      <c r="I1800" s="21"/>
      <c r="J1800" s="39" t="str">
        <f t="shared" si="297"/>
        <v/>
      </c>
      <c r="K1800" s="21"/>
      <c r="O1800" s="25" t="str">
        <f t="shared" si="298"/>
        <v/>
      </c>
      <c r="P1800" s="25" t="str">
        <f t="shared" si="299"/>
        <v/>
      </c>
      <c r="Q1800" s="25" t="str">
        <f t="shared" si="300"/>
        <v/>
      </c>
      <c r="R1800" s="25" t="str">
        <f>IF(COUNTIF($Q$11:$Q1800, $Q1800)&gt;1, "", $Q1800)</f>
        <v/>
      </c>
      <c r="S1800" s="58" t="str">
        <f t="shared" si="301"/>
        <v/>
      </c>
      <c r="T1800" s="61" t="str">
        <f t="shared" si="302"/>
        <v/>
      </c>
      <c r="U1800" s="58" t="str">
        <f t="shared" si="303"/>
        <v/>
      </c>
      <c r="W1800" s="25" t="str">
        <f>IF(OR($P1800="", NOT($U1800="")), "", IF(COUNTIF($P$11:$P1800, $P1800)&gt;1, "", "X"))</f>
        <v/>
      </c>
      <c r="X1800" s="25" t="str">
        <f t="shared" si="304"/>
        <v/>
      </c>
      <c r="Z1800" s="25" t="str">
        <f t="shared" si="305"/>
        <v/>
      </c>
      <c r="AB1800" s="25" t="str">
        <f>IF($B1800="", "", IF(AND($B1800&gt;='Client Report'!$BA$3, $B1800&lt;='Client Report'!$BA$4), "X", ""))</f>
        <v/>
      </c>
      <c r="AC1800" s="25" t="str">
        <f>IF($O1800="", "", IF('Client Report'!$AG$3="", "X", IF(Expenses!$C1800='Client Report'!$AG$3, "X", "")))</f>
        <v/>
      </c>
      <c r="AD1800" s="66" t="str">
        <f t="shared" si="306"/>
        <v/>
      </c>
      <c r="AE1800" s="25" t="str">
        <f>IF($AD1800="", "", COUNTIF($AD$11:$AD$2510, "&lt;"&amp;$AD1800)+1+COUNTIF($AD$11:$AD1800, $AD1800)-1)</f>
        <v/>
      </c>
      <c r="AF1800" s="25" t="str">
        <f t="shared" si="307"/>
        <v/>
      </c>
    </row>
    <row r="1801" spans="1:32" x14ac:dyDescent="0.25">
      <c r="A1801" s="21"/>
      <c r="B1801" s="80"/>
      <c r="C1801" s="81"/>
      <c r="D1801" s="82"/>
      <c r="E1801" s="83"/>
      <c r="F1801" s="83"/>
      <c r="G1801" s="84"/>
      <c r="H1801" s="85"/>
      <c r="I1801" s="21"/>
      <c r="J1801" s="39" t="str">
        <f t="shared" si="297"/>
        <v/>
      </c>
      <c r="K1801" s="21"/>
      <c r="O1801" s="25" t="str">
        <f t="shared" si="298"/>
        <v/>
      </c>
      <c r="P1801" s="25" t="str">
        <f t="shared" si="299"/>
        <v/>
      </c>
      <c r="Q1801" s="25" t="str">
        <f t="shared" si="300"/>
        <v/>
      </c>
      <c r="R1801" s="25" t="str">
        <f>IF(COUNTIF($Q$11:$Q1801, $Q1801)&gt;1, "", $Q1801)</f>
        <v/>
      </c>
      <c r="S1801" s="58" t="str">
        <f t="shared" si="301"/>
        <v/>
      </c>
      <c r="T1801" s="61" t="str">
        <f t="shared" si="302"/>
        <v/>
      </c>
      <c r="U1801" s="58" t="str">
        <f t="shared" si="303"/>
        <v/>
      </c>
      <c r="W1801" s="25" t="str">
        <f>IF(OR($P1801="", NOT($U1801="")), "", IF(COUNTIF($P$11:$P1801, $P1801)&gt;1, "", "X"))</f>
        <v/>
      </c>
      <c r="X1801" s="25" t="str">
        <f t="shared" si="304"/>
        <v/>
      </c>
      <c r="Z1801" s="25" t="str">
        <f t="shared" si="305"/>
        <v/>
      </c>
      <c r="AB1801" s="25" t="str">
        <f>IF($B1801="", "", IF(AND($B1801&gt;='Client Report'!$BA$3, $B1801&lt;='Client Report'!$BA$4), "X", ""))</f>
        <v/>
      </c>
      <c r="AC1801" s="25" t="str">
        <f>IF($O1801="", "", IF('Client Report'!$AG$3="", "X", IF(Expenses!$C1801='Client Report'!$AG$3, "X", "")))</f>
        <v/>
      </c>
      <c r="AD1801" s="66" t="str">
        <f t="shared" si="306"/>
        <v/>
      </c>
      <c r="AE1801" s="25" t="str">
        <f>IF($AD1801="", "", COUNTIF($AD$11:$AD$2510, "&lt;"&amp;$AD1801)+1+COUNTIF($AD$11:$AD1801, $AD1801)-1)</f>
        <v/>
      </c>
      <c r="AF1801" s="25" t="str">
        <f t="shared" si="307"/>
        <v/>
      </c>
    </row>
    <row r="1802" spans="1:32" x14ac:dyDescent="0.25">
      <c r="A1802" s="21"/>
      <c r="B1802" s="80"/>
      <c r="C1802" s="81"/>
      <c r="D1802" s="82"/>
      <c r="E1802" s="83"/>
      <c r="F1802" s="83"/>
      <c r="G1802" s="84"/>
      <c r="H1802" s="85"/>
      <c r="I1802" s="21"/>
      <c r="J1802" s="39" t="str">
        <f t="shared" si="297"/>
        <v/>
      </c>
      <c r="K1802" s="21"/>
      <c r="O1802" s="25" t="str">
        <f t="shared" si="298"/>
        <v/>
      </c>
      <c r="P1802" s="25" t="str">
        <f t="shared" si="299"/>
        <v/>
      </c>
      <c r="Q1802" s="25" t="str">
        <f t="shared" si="300"/>
        <v/>
      </c>
      <c r="R1802" s="25" t="str">
        <f>IF(COUNTIF($Q$11:$Q1802, $Q1802)&gt;1, "", $Q1802)</f>
        <v/>
      </c>
      <c r="S1802" s="58" t="str">
        <f t="shared" si="301"/>
        <v/>
      </c>
      <c r="T1802" s="61" t="str">
        <f t="shared" si="302"/>
        <v/>
      </c>
      <c r="U1802" s="58" t="str">
        <f t="shared" si="303"/>
        <v/>
      </c>
      <c r="W1802" s="25" t="str">
        <f>IF(OR($P1802="", NOT($U1802="")), "", IF(COUNTIF($P$11:$P1802, $P1802)&gt;1, "", "X"))</f>
        <v/>
      </c>
      <c r="X1802" s="25" t="str">
        <f t="shared" si="304"/>
        <v/>
      </c>
      <c r="Z1802" s="25" t="str">
        <f t="shared" si="305"/>
        <v/>
      </c>
      <c r="AB1802" s="25" t="str">
        <f>IF($B1802="", "", IF(AND($B1802&gt;='Client Report'!$BA$3, $B1802&lt;='Client Report'!$BA$4), "X", ""))</f>
        <v/>
      </c>
      <c r="AC1802" s="25" t="str">
        <f>IF($O1802="", "", IF('Client Report'!$AG$3="", "X", IF(Expenses!$C1802='Client Report'!$AG$3, "X", "")))</f>
        <v/>
      </c>
      <c r="AD1802" s="66" t="str">
        <f t="shared" si="306"/>
        <v/>
      </c>
      <c r="AE1802" s="25" t="str">
        <f>IF($AD1802="", "", COUNTIF($AD$11:$AD$2510, "&lt;"&amp;$AD1802)+1+COUNTIF($AD$11:$AD1802, $AD1802)-1)</f>
        <v/>
      </c>
      <c r="AF1802" s="25" t="str">
        <f t="shared" si="307"/>
        <v/>
      </c>
    </row>
    <row r="1803" spans="1:32" x14ac:dyDescent="0.25">
      <c r="A1803" s="21"/>
      <c r="B1803" s="80"/>
      <c r="C1803" s="81"/>
      <c r="D1803" s="82"/>
      <c r="E1803" s="83"/>
      <c r="F1803" s="83"/>
      <c r="G1803" s="84"/>
      <c r="H1803" s="85"/>
      <c r="I1803" s="21"/>
      <c r="J1803" s="39" t="str">
        <f t="shared" si="297"/>
        <v/>
      </c>
      <c r="K1803" s="21"/>
      <c r="O1803" s="25" t="str">
        <f t="shared" si="298"/>
        <v/>
      </c>
      <c r="P1803" s="25" t="str">
        <f t="shared" si="299"/>
        <v/>
      </c>
      <c r="Q1803" s="25" t="str">
        <f t="shared" si="300"/>
        <v/>
      </c>
      <c r="R1803" s="25" t="str">
        <f>IF(COUNTIF($Q$11:$Q1803, $Q1803)&gt;1, "", $Q1803)</f>
        <v/>
      </c>
      <c r="S1803" s="58" t="str">
        <f t="shared" si="301"/>
        <v/>
      </c>
      <c r="T1803" s="61" t="str">
        <f t="shared" si="302"/>
        <v/>
      </c>
      <c r="U1803" s="58" t="str">
        <f t="shared" si="303"/>
        <v/>
      </c>
      <c r="W1803" s="25" t="str">
        <f>IF(OR($P1803="", NOT($U1803="")), "", IF(COUNTIF($P$11:$P1803, $P1803)&gt;1, "", "X"))</f>
        <v/>
      </c>
      <c r="X1803" s="25" t="str">
        <f t="shared" si="304"/>
        <v/>
      </c>
      <c r="Z1803" s="25" t="str">
        <f t="shared" si="305"/>
        <v/>
      </c>
      <c r="AB1803" s="25" t="str">
        <f>IF($B1803="", "", IF(AND($B1803&gt;='Client Report'!$BA$3, $B1803&lt;='Client Report'!$BA$4), "X", ""))</f>
        <v/>
      </c>
      <c r="AC1803" s="25" t="str">
        <f>IF($O1803="", "", IF('Client Report'!$AG$3="", "X", IF(Expenses!$C1803='Client Report'!$AG$3, "X", "")))</f>
        <v/>
      </c>
      <c r="AD1803" s="66" t="str">
        <f t="shared" si="306"/>
        <v/>
      </c>
      <c r="AE1803" s="25" t="str">
        <f>IF($AD1803="", "", COUNTIF($AD$11:$AD$2510, "&lt;"&amp;$AD1803)+1+COUNTIF($AD$11:$AD1803, $AD1803)-1)</f>
        <v/>
      </c>
      <c r="AF1803" s="25" t="str">
        <f t="shared" si="307"/>
        <v/>
      </c>
    </row>
    <row r="1804" spans="1:32" x14ac:dyDescent="0.25">
      <c r="A1804" s="21"/>
      <c r="B1804" s="80"/>
      <c r="C1804" s="81"/>
      <c r="D1804" s="82"/>
      <c r="E1804" s="83"/>
      <c r="F1804" s="83"/>
      <c r="G1804" s="84"/>
      <c r="H1804" s="85"/>
      <c r="I1804" s="21"/>
      <c r="J1804" s="39" t="str">
        <f t="shared" ref="J1804:J1867" si="308">IFERROR(IF($G1804="", "", IF($F1804="", $G1804, ROUND($G1804*$U1804, 2))), "")</f>
        <v/>
      </c>
      <c r="K1804" s="21"/>
      <c r="O1804" s="25" t="str">
        <f t="shared" ref="O1804:O1867" si="309">IF(COUNTIF($B1804:$H1804, "")&lt;7, "X", "")</f>
        <v/>
      </c>
      <c r="P1804" s="25" t="str">
        <f t="shared" ref="P1804:P1867" si="310">IF(AND(NOT($B1804=""), NOT($F1804="")), _xlfn.CONCAT($B1804, " - ", $F1804), "")</f>
        <v/>
      </c>
      <c r="Q1804" s="25" t="str">
        <f t="shared" ref="Q1804:Q1867" si="311">IF(AND(NOT($B1804=""), NOT($F1804=""), NOT($H1804="")), _xlfn.CONCAT($B1804, " - ", $F1804), "")</f>
        <v/>
      </c>
      <c r="R1804" s="25" t="str">
        <f>IF(COUNTIF($Q$11:$Q1804, $Q1804)&gt;1, "", $Q1804)</f>
        <v/>
      </c>
      <c r="S1804" s="58" t="str">
        <f t="shared" ref="S1804:S1867" si="312">IF($R1804="", "", $H1804)</f>
        <v/>
      </c>
      <c r="T1804" s="61" t="str">
        <f t="shared" ref="T1804:T1867" si="313">IF(P1804="", "", IFERROR(INDEX($S$11:$S$2510, MATCH($P1804, $R$11:$R$2510, 0)), ""))</f>
        <v/>
      </c>
      <c r="U1804" s="58" t="str">
        <f t="shared" ref="U1804:U1867" si="314">IF($P1804="", "", IF($H1804="", $T1804, $H1804))</f>
        <v/>
      </c>
      <c r="W1804" s="25" t="str">
        <f>IF(OR($P1804="", NOT($U1804="")), "", IF(COUNTIF($P$11:$P1804, $P1804)&gt;1, "", "X"))</f>
        <v/>
      </c>
      <c r="X1804" s="25" t="str">
        <f t="shared" ref="X1804:X1867" si="315">IF(T1804=U1804, "", "X")</f>
        <v/>
      </c>
      <c r="Z1804" s="25" t="str">
        <f t="shared" ref="Z1804:Z1867" si="316">IF(OR($B1804="", $C1804=""), "", _xlfn.CONCAT($C1804, " - ", TEXT($B1804, "mmm yyyy")))</f>
        <v/>
      </c>
      <c r="AB1804" s="25" t="str">
        <f>IF($B1804="", "", IF(AND($B1804&gt;='Client Report'!$BA$3, $B1804&lt;='Client Report'!$BA$4), "X", ""))</f>
        <v/>
      </c>
      <c r="AC1804" s="25" t="str">
        <f>IF($O1804="", "", IF('Client Report'!$AG$3="", "X", IF(Expenses!$C1804='Client Report'!$AG$3, "X", "")))</f>
        <v/>
      </c>
      <c r="AD1804" s="66" t="str">
        <f t="shared" ref="AD1804:AD1867" si="317">IF(OR($AB1804="", $AC1804=""), "", $B1804)</f>
        <v/>
      </c>
      <c r="AE1804" s="25" t="str">
        <f>IF($AD1804="", "", COUNTIF($AD$11:$AD$2510, "&lt;"&amp;$AD1804)+1+COUNTIF($AD$11:$AD1804, $AD1804)-1)</f>
        <v/>
      </c>
      <c r="AF1804" s="25" t="str">
        <f t="shared" ref="AF1804:AF1867" si="318">IF($AE1804="", "", "X")</f>
        <v/>
      </c>
    </row>
    <row r="1805" spans="1:32" x14ac:dyDescent="0.25">
      <c r="A1805" s="21"/>
      <c r="B1805" s="80"/>
      <c r="C1805" s="81"/>
      <c r="D1805" s="82"/>
      <c r="E1805" s="83"/>
      <c r="F1805" s="83"/>
      <c r="G1805" s="84"/>
      <c r="H1805" s="85"/>
      <c r="I1805" s="21"/>
      <c r="J1805" s="39" t="str">
        <f t="shared" si="308"/>
        <v/>
      </c>
      <c r="K1805" s="21"/>
      <c r="O1805" s="25" t="str">
        <f t="shared" si="309"/>
        <v/>
      </c>
      <c r="P1805" s="25" t="str">
        <f t="shared" si="310"/>
        <v/>
      </c>
      <c r="Q1805" s="25" t="str">
        <f t="shared" si="311"/>
        <v/>
      </c>
      <c r="R1805" s="25" t="str">
        <f>IF(COUNTIF($Q$11:$Q1805, $Q1805)&gt;1, "", $Q1805)</f>
        <v/>
      </c>
      <c r="S1805" s="58" t="str">
        <f t="shared" si="312"/>
        <v/>
      </c>
      <c r="T1805" s="61" t="str">
        <f t="shared" si="313"/>
        <v/>
      </c>
      <c r="U1805" s="58" t="str">
        <f t="shared" si="314"/>
        <v/>
      </c>
      <c r="W1805" s="25" t="str">
        <f>IF(OR($P1805="", NOT($U1805="")), "", IF(COUNTIF($P$11:$P1805, $P1805)&gt;1, "", "X"))</f>
        <v/>
      </c>
      <c r="X1805" s="25" t="str">
        <f t="shared" si="315"/>
        <v/>
      </c>
      <c r="Z1805" s="25" t="str">
        <f t="shared" si="316"/>
        <v/>
      </c>
      <c r="AB1805" s="25" t="str">
        <f>IF($B1805="", "", IF(AND($B1805&gt;='Client Report'!$BA$3, $B1805&lt;='Client Report'!$BA$4), "X", ""))</f>
        <v/>
      </c>
      <c r="AC1805" s="25" t="str">
        <f>IF($O1805="", "", IF('Client Report'!$AG$3="", "X", IF(Expenses!$C1805='Client Report'!$AG$3, "X", "")))</f>
        <v/>
      </c>
      <c r="AD1805" s="66" t="str">
        <f t="shared" si="317"/>
        <v/>
      </c>
      <c r="AE1805" s="25" t="str">
        <f>IF($AD1805="", "", COUNTIF($AD$11:$AD$2510, "&lt;"&amp;$AD1805)+1+COUNTIF($AD$11:$AD1805, $AD1805)-1)</f>
        <v/>
      </c>
      <c r="AF1805" s="25" t="str">
        <f t="shared" si="318"/>
        <v/>
      </c>
    </row>
    <row r="1806" spans="1:32" x14ac:dyDescent="0.25">
      <c r="A1806" s="21"/>
      <c r="B1806" s="80"/>
      <c r="C1806" s="81"/>
      <c r="D1806" s="82"/>
      <c r="E1806" s="83"/>
      <c r="F1806" s="83"/>
      <c r="G1806" s="84"/>
      <c r="H1806" s="85"/>
      <c r="I1806" s="21"/>
      <c r="J1806" s="39" t="str">
        <f t="shared" si="308"/>
        <v/>
      </c>
      <c r="K1806" s="21"/>
      <c r="O1806" s="25" t="str">
        <f t="shared" si="309"/>
        <v/>
      </c>
      <c r="P1806" s="25" t="str">
        <f t="shared" si="310"/>
        <v/>
      </c>
      <c r="Q1806" s="25" t="str">
        <f t="shared" si="311"/>
        <v/>
      </c>
      <c r="R1806" s="25" t="str">
        <f>IF(COUNTIF($Q$11:$Q1806, $Q1806)&gt;1, "", $Q1806)</f>
        <v/>
      </c>
      <c r="S1806" s="58" t="str">
        <f t="shared" si="312"/>
        <v/>
      </c>
      <c r="T1806" s="61" t="str">
        <f t="shared" si="313"/>
        <v/>
      </c>
      <c r="U1806" s="58" t="str">
        <f t="shared" si="314"/>
        <v/>
      </c>
      <c r="W1806" s="25" t="str">
        <f>IF(OR($P1806="", NOT($U1806="")), "", IF(COUNTIF($P$11:$P1806, $P1806)&gt;1, "", "X"))</f>
        <v/>
      </c>
      <c r="X1806" s="25" t="str">
        <f t="shared" si="315"/>
        <v/>
      </c>
      <c r="Z1806" s="25" t="str">
        <f t="shared" si="316"/>
        <v/>
      </c>
      <c r="AB1806" s="25" t="str">
        <f>IF($B1806="", "", IF(AND($B1806&gt;='Client Report'!$BA$3, $B1806&lt;='Client Report'!$BA$4), "X", ""))</f>
        <v/>
      </c>
      <c r="AC1806" s="25" t="str">
        <f>IF($O1806="", "", IF('Client Report'!$AG$3="", "X", IF(Expenses!$C1806='Client Report'!$AG$3, "X", "")))</f>
        <v/>
      </c>
      <c r="AD1806" s="66" t="str">
        <f t="shared" si="317"/>
        <v/>
      </c>
      <c r="AE1806" s="25" t="str">
        <f>IF($AD1806="", "", COUNTIF($AD$11:$AD$2510, "&lt;"&amp;$AD1806)+1+COUNTIF($AD$11:$AD1806, $AD1806)-1)</f>
        <v/>
      </c>
      <c r="AF1806" s="25" t="str">
        <f t="shared" si="318"/>
        <v/>
      </c>
    </row>
    <row r="1807" spans="1:32" x14ac:dyDescent="0.25">
      <c r="A1807" s="21"/>
      <c r="B1807" s="80"/>
      <c r="C1807" s="81"/>
      <c r="D1807" s="82"/>
      <c r="E1807" s="83"/>
      <c r="F1807" s="83"/>
      <c r="G1807" s="84"/>
      <c r="H1807" s="85"/>
      <c r="I1807" s="21"/>
      <c r="J1807" s="39" t="str">
        <f t="shared" si="308"/>
        <v/>
      </c>
      <c r="K1807" s="21"/>
      <c r="O1807" s="25" t="str">
        <f t="shared" si="309"/>
        <v/>
      </c>
      <c r="P1807" s="25" t="str">
        <f t="shared" si="310"/>
        <v/>
      </c>
      <c r="Q1807" s="25" t="str">
        <f t="shared" si="311"/>
        <v/>
      </c>
      <c r="R1807" s="25" t="str">
        <f>IF(COUNTIF($Q$11:$Q1807, $Q1807)&gt;1, "", $Q1807)</f>
        <v/>
      </c>
      <c r="S1807" s="58" t="str">
        <f t="shared" si="312"/>
        <v/>
      </c>
      <c r="T1807" s="61" t="str">
        <f t="shared" si="313"/>
        <v/>
      </c>
      <c r="U1807" s="58" t="str">
        <f t="shared" si="314"/>
        <v/>
      </c>
      <c r="W1807" s="25" t="str">
        <f>IF(OR($P1807="", NOT($U1807="")), "", IF(COUNTIF($P$11:$P1807, $P1807)&gt;1, "", "X"))</f>
        <v/>
      </c>
      <c r="X1807" s="25" t="str">
        <f t="shared" si="315"/>
        <v/>
      </c>
      <c r="Z1807" s="25" t="str">
        <f t="shared" si="316"/>
        <v/>
      </c>
      <c r="AB1807" s="25" t="str">
        <f>IF($B1807="", "", IF(AND($B1807&gt;='Client Report'!$BA$3, $B1807&lt;='Client Report'!$BA$4), "X", ""))</f>
        <v/>
      </c>
      <c r="AC1807" s="25" t="str">
        <f>IF($O1807="", "", IF('Client Report'!$AG$3="", "X", IF(Expenses!$C1807='Client Report'!$AG$3, "X", "")))</f>
        <v/>
      </c>
      <c r="AD1807" s="66" t="str">
        <f t="shared" si="317"/>
        <v/>
      </c>
      <c r="AE1807" s="25" t="str">
        <f>IF($AD1807="", "", COUNTIF($AD$11:$AD$2510, "&lt;"&amp;$AD1807)+1+COUNTIF($AD$11:$AD1807, $AD1807)-1)</f>
        <v/>
      </c>
      <c r="AF1807" s="25" t="str">
        <f t="shared" si="318"/>
        <v/>
      </c>
    </row>
    <row r="1808" spans="1:32" x14ac:dyDescent="0.25">
      <c r="A1808" s="21"/>
      <c r="B1808" s="80"/>
      <c r="C1808" s="81"/>
      <c r="D1808" s="82"/>
      <c r="E1808" s="83"/>
      <c r="F1808" s="83"/>
      <c r="G1808" s="84"/>
      <c r="H1808" s="85"/>
      <c r="I1808" s="21"/>
      <c r="J1808" s="39" t="str">
        <f t="shared" si="308"/>
        <v/>
      </c>
      <c r="K1808" s="21"/>
      <c r="O1808" s="25" t="str">
        <f t="shared" si="309"/>
        <v/>
      </c>
      <c r="P1808" s="25" t="str">
        <f t="shared" si="310"/>
        <v/>
      </c>
      <c r="Q1808" s="25" t="str">
        <f t="shared" si="311"/>
        <v/>
      </c>
      <c r="R1808" s="25" t="str">
        <f>IF(COUNTIF($Q$11:$Q1808, $Q1808)&gt;1, "", $Q1808)</f>
        <v/>
      </c>
      <c r="S1808" s="58" t="str">
        <f t="shared" si="312"/>
        <v/>
      </c>
      <c r="T1808" s="61" t="str">
        <f t="shared" si="313"/>
        <v/>
      </c>
      <c r="U1808" s="58" t="str">
        <f t="shared" si="314"/>
        <v/>
      </c>
      <c r="W1808" s="25" t="str">
        <f>IF(OR($P1808="", NOT($U1808="")), "", IF(COUNTIF($P$11:$P1808, $P1808)&gt;1, "", "X"))</f>
        <v/>
      </c>
      <c r="X1808" s="25" t="str">
        <f t="shared" si="315"/>
        <v/>
      </c>
      <c r="Z1808" s="25" t="str">
        <f t="shared" si="316"/>
        <v/>
      </c>
      <c r="AB1808" s="25" t="str">
        <f>IF($B1808="", "", IF(AND($B1808&gt;='Client Report'!$BA$3, $B1808&lt;='Client Report'!$BA$4), "X", ""))</f>
        <v/>
      </c>
      <c r="AC1808" s="25" t="str">
        <f>IF($O1808="", "", IF('Client Report'!$AG$3="", "X", IF(Expenses!$C1808='Client Report'!$AG$3, "X", "")))</f>
        <v/>
      </c>
      <c r="AD1808" s="66" t="str">
        <f t="shared" si="317"/>
        <v/>
      </c>
      <c r="AE1808" s="25" t="str">
        <f>IF($AD1808="", "", COUNTIF($AD$11:$AD$2510, "&lt;"&amp;$AD1808)+1+COUNTIF($AD$11:$AD1808, $AD1808)-1)</f>
        <v/>
      </c>
      <c r="AF1808" s="25" t="str">
        <f t="shared" si="318"/>
        <v/>
      </c>
    </row>
    <row r="1809" spans="1:32" x14ac:dyDescent="0.25">
      <c r="A1809" s="21"/>
      <c r="B1809" s="80"/>
      <c r="C1809" s="81"/>
      <c r="D1809" s="82"/>
      <c r="E1809" s="83"/>
      <c r="F1809" s="83"/>
      <c r="G1809" s="84"/>
      <c r="H1809" s="85"/>
      <c r="I1809" s="21"/>
      <c r="J1809" s="39" t="str">
        <f t="shared" si="308"/>
        <v/>
      </c>
      <c r="K1809" s="21"/>
      <c r="O1809" s="25" t="str">
        <f t="shared" si="309"/>
        <v/>
      </c>
      <c r="P1809" s="25" t="str">
        <f t="shared" si="310"/>
        <v/>
      </c>
      <c r="Q1809" s="25" t="str">
        <f t="shared" si="311"/>
        <v/>
      </c>
      <c r="R1809" s="25" t="str">
        <f>IF(COUNTIF($Q$11:$Q1809, $Q1809)&gt;1, "", $Q1809)</f>
        <v/>
      </c>
      <c r="S1809" s="58" t="str">
        <f t="shared" si="312"/>
        <v/>
      </c>
      <c r="T1809" s="61" t="str">
        <f t="shared" si="313"/>
        <v/>
      </c>
      <c r="U1809" s="58" t="str">
        <f t="shared" si="314"/>
        <v/>
      </c>
      <c r="W1809" s="25" t="str">
        <f>IF(OR($P1809="", NOT($U1809="")), "", IF(COUNTIF($P$11:$P1809, $P1809)&gt;1, "", "X"))</f>
        <v/>
      </c>
      <c r="X1809" s="25" t="str">
        <f t="shared" si="315"/>
        <v/>
      </c>
      <c r="Z1809" s="25" t="str">
        <f t="shared" si="316"/>
        <v/>
      </c>
      <c r="AB1809" s="25" t="str">
        <f>IF($B1809="", "", IF(AND($B1809&gt;='Client Report'!$BA$3, $B1809&lt;='Client Report'!$BA$4), "X", ""))</f>
        <v/>
      </c>
      <c r="AC1809" s="25" t="str">
        <f>IF($O1809="", "", IF('Client Report'!$AG$3="", "X", IF(Expenses!$C1809='Client Report'!$AG$3, "X", "")))</f>
        <v/>
      </c>
      <c r="AD1809" s="66" t="str">
        <f t="shared" si="317"/>
        <v/>
      </c>
      <c r="AE1809" s="25" t="str">
        <f>IF($AD1809="", "", COUNTIF($AD$11:$AD$2510, "&lt;"&amp;$AD1809)+1+COUNTIF($AD$11:$AD1809, $AD1809)-1)</f>
        <v/>
      </c>
      <c r="AF1809" s="25" t="str">
        <f t="shared" si="318"/>
        <v/>
      </c>
    </row>
    <row r="1810" spans="1:32" x14ac:dyDescent="0.25">
      <c r="A1810" s="21"/>
      <c r="B1810" s="80"/>
      <c r="C1810" s="81"/>
      <c r="D1810" s="82"/>
      <c r="E1810" s="83"/>
      <c r="F1810" s="83"/>
      <c r="G1810" s="84"/>
      <c r="H1810" s="85"/>
      <c r="I1810" s="21"/>
      <c r="J1810" s="39" t="str">
        <f t="shared" si="308"/>
        <v/>
      </c>
      <c r="K1810" s="21"/>
      <c r="O1810" s="25" t="str">
        <f t="shared" si="309"/>
        <v/>
      </c>
      <c r="P1810" s="25" t="str">
        <f t="shared" si="310"/>
        <v/>
      </c>
      <c r="Q1810" s="25" t="str">
        <f t="shared" si="311"/>
        <v/>
      </c>
      <c r="R1810" s="25" t="str">
        <f>IF(COUNTIF($Q$11:$Q1810, $Q1810)&gt;1, "", $Q1810)</f>
        <v/>
      </c>
      <c r="S1810" s="58" t="str">
        <f t="shared" si="312"/>
        <v/>
      </c>
      <c r="T1810" s="61" t="str">
        <f t="shared" si="313"/>
        <v/>
      </c>
      <c r="U1810" s="58" t="str">
        <f t="shared" si="314"/>
        <v/>
      </c>
      <c r="W1810" s="25" t="str">
        <f>IF(OR($P1810="", NOT($U1810="")), "", IF(COUNTIF($P$11:$P1810, $P1810)&gt;1, "", "X"))</f>
        <v/>
      </c>
      <c r="X1810" s="25" t="str">
        <f t="shared" si="315"/>
        <v/>
      </c>
      <c r="Z1810" s="25" t="str">
        <f t="shared" si="316"/>
        <v/>
      </c>
      <c r="AB1810" s="25" t="str">
        <f>IF($B1810="", "", IF(AND($B1810&gt;='Client Report'!$BA$3, $B1810&lt;='Client Report'!$BA$4), "X", ""))</f>
        <v/>
      </c>
      <c r="AC1810" s="25" t="str">
        <f>IF($O1810="", "", IF('Client Report'!$AG$3="", "X", IF(Expenses!$C1810='Client Report'!$AG$3, "X", "")))</f>
        <v/>
      </c>
      <c r="AD1810" s="66" t="str">
        <f t="shared" si="317"/>
        <v/>
      </c>
      <c r="AE1810" s="25" t="str">
        <f>IF($AD1810="", "", COUNTIF($AD$11:$AD$2510, "&lt;"&amp;$AD1810)+1+COUNTIF($AD$11:$AD1810, $AD1810)-1)</f>
        <v/>
      </c>
      <c r="AF1810" s="25" t="str">
        <f t="shared" si="318"/>
        <v/>
      </c>
    </row>
    <row r="1811" spans="1:32" x14ac:dyDescent="0.25">
      <c r="A1811" s="21"/>
      <c r="B1811" s="80"/>
      <c r="C1811" s="81"/>
      <c r="D1811" s="82"/>
      <c r="E1811" s="83"/>
      <c r="F1811" s="83"/>
      <c r="G1811" s="84"/>
      <c r="H1811" s="85"/>
      <c r="I1811" s="21"/>
      <c r="J1811" s="39" t="str">
        <f t="shared" si="308"/>
        <v/>
      </c>
      <c r="K1811" s="21"/>
      <c r="O1811" s="25" t="str">
        <f t="shared" si="309"/>
        <v/>
      </c>
      <c r="P1811" s="25" t="str">
        <f t="shared" si="310"/>
        <v/>
      </c>
      <c r="Q1811" s="25" t="str">
        <f t="shared" si="311"/>
        <v/>
      </c>
      <c r="R1811" s="25" t="str">
        <f>IF(COUNTIF($Q$11:$Q1811, $Q1811)&gt;1, "", $Q1811)</f>
        <v/>
      </c>
      <c r="S1811" s="58" t="str">
        <f t="shared" si="312"/>
        <v/>
      </c>
      <c r="T1811" s="61" t="str">
        <f t="shared" si="313"/>
        <v/>
      </c>
      <c r="U1811" s="58" t="str">
        <f t="shared" si="314"/>
        <v/>
      </c>
      <c r="W1811" s="25" t="str">
        <f>IF(OR($P1811="", NOT($U1811="")), "", IF(COUNTIF($P$11:$P1811, $P1811)&gt;1, "", "X"))</f>
        <v/>
      </c>
      <c r="X1811" s="25" t="str">
        <f t="shared" si="315"/>
        <v/>
      </c>
      <c r="Z1811" s="25" t="str">
        <f t="shared" si="316"/>
        <v/>
      </c>
      <c r="AB1811" s="25" t="str">
        <f>IF($B1811="", "", IF(AND($B1811&gt;='Client Report'!$BA$3, $B1811&lt;='Client Report'!$BA$4), "X", ""))</f>
        <v/>
      </c>
      <c r="AC1811" s="25" t="str">
        <f>IF($O1811="", "", IF('Client Report'!$AG$3="", "X", IF(Expenses!$C1811='Client Report'!$AG$3, "X", "")))</f>
        <v/>
      </c>
      <c r="AD1811" s="66" t="str">
        <f t="shared" si="317"/>
        <v/>
      </c>
      <c r="AE1811" s="25" t="str">
        <f>IF($AD1811="", "", COUNTIF($AD$11:$AD$2510, "&lt;"&amp;$AD1811)+1+COUNTIF($AD$11:$AD1811, $AD1811)-1)</f>
        <v/>
      </c>
      <c r="AF1811" s="25" t="str">
        <f t="shared" si="318"/>
        <v/>
      </c>
    </row>
    <row r="1812" spans="1:32" x14ac:dyDescent="0.25">
      <c r="A1812" s="21"/>
      <c r="B1812" s="80"/>
      <c r="C1812" s="81"/>
      <c r="D1812" s="82"/>
      <c r="E1812" s="83"/>
      <c r="F1812" s="83"/>
      <c r="G1812" s="84"/>
      <c r="H1812" s="85"/>
      <c r="I1812" s="21"/>
      <c r="J1812" s="39" t="str">
        <f t="shared" si="308"/>
        <v/>
      </c>
      <c r="K1812" s="21"/>
      <c r="O1812" s="25" t="str">
        <f t="shared" si="309"/>
        <v/>
      </c>
      <c r="P1812" s="25" t="str">
        <f t="shared" si="310"/>
        <v/>
      </c>
      <c r="Q1812" s="25" t="str">
        <f t="shared" si="311"/>
        <v/>
      </c>
      <c r="R1812" s="25" t="str">
        <f>IF(COUNTIF($Q$11:$Q1812, $Q1812)&gt;1, "", $Q1812)</f>
        <v/>
      </c>
      <c r="S1812" s="58" t="str">
        <f t="shared" si="312"/>
        <v/>
      </c>
      <c r="T1812" s="61" t="str">
        <f t="shared" si="313"/>
        <v/>
      </c>
      <c r="U1812" s="58" t="str">
        <f t="shared" si="314"/>
        <v/>
      </c>
      <c r="W1812" s="25" t="str">
        <f>IF(OR($P1812="", NOT($U1812="")), "", IF(COUNTIF($P$11:$P1812, $P1812)&gt;1, "", "X"))</f>
        <v/>
      </c>
      <c r="X1812" s="25" t="str">
        <f t="shared" si="315"/>
        <v/>
      </c>
      <c r="Z1812" s="25" t="str">
        <f t="shared" si="316"/>
        <v/>
      </c>
      <c r="AB1812" s="25" t="str">
        <f>IF($B1812="", "", IF(AND($B1812&gt;='Client Report'!$BA$3, $B1812&lt;='Client Report'!$BA$4), "X", ""))</f>
        <v/>
      </c>
      <c r="AC1812" s="25" t="str">
        <f>IF($O1812="", "", IF('Client Report'!$AG$3="", "X", IF(Expenses!$C1812='Client Report'!$AG$3, "X", "")))</f>
        <v/>
      </c>
      <c r="AD1812" s="66" t="str">
        <f t="shared" si="317"/>
        <v/>
      </c>
      <c r="AE1812" s="25" t="str">
        <f>IF($AD1812="", "", COUNTIF($AD$11:$AD$2510, "&lt;"&amp;$AD1812)+1+COUNTIF($AD$11:$AD1812, $AD1812)-1)</f>
        <v/>
      </c>
      <c r="AF1812" s="25" t="str">
        <f t="shared" si="318"/>
        <v/>
      </c>
    </row>
    <row r="1813" spans="1:32" x14ac:dyDescent="0.25">
      <c r="A1813" s="21"/>
      <c r="B1813" s="80"/>
      <c r="C1813" s="81"/>
      <c r="D1813" s="82"/>
      <c r="E1813" s="83"/>
      <c r="F1813" s="83"/>
      <c r="G1813" s="84"/>
      <c r="H1813" s="85"/>
      <c r="I1813" s="21"/>
      <c r="J1813" s="39" t="str">
        <f t="shared" si="308"/>
        <v/>
      </c>
      <c r="K1813" s="21"/>
      <c r="O1813" s="25" t="str">
        <f t="shared" si="309"/>
        <v/>
      </c>
      <c r="P1813" s="25" t="str">
        <f t="shared" si="310"/>
        <v/>
      </c>
      <c r="Q1813" s="25" t="str">
        <f t="shared" si="311"/>
        <v/>
      </c>
      <c r="R1813" s="25" t="str">
        <f>IF(COUNTIF($Q$11:$Q1813, $Q1813)&gt;1, "", $Q1813)</f>
        <v/>
      </c>
      <c r="S1813" s="58" t="str">
        <f t="shared" si="312"/>
        <v/>
      </c>
      <c r="T1813" s="61" t="str">
        <f t="shared" si="313"/>
        <v/>
      </c>
      <c r="U1813" s="58" t="str">
        <f t="shared" si="314"/>
        <v/>
      </c>
      <c r="W1813" s="25" t="str">
        <f>IF(OR($P1813="", NOT($U1813="")), "", IF(COUNTIF($P$11:$P1813, $P1813)&gt;1, "", "X"))</f>
        <v/>
      </c>
      <c r="X1813" s="25" t="str">
        <f t="shared" si="315"/>
        <v/>
      </c>
      <c r="Z1813" s="25" t="str">
        <f t="shared" si="316"/>
        <v/>
      </c>
      <c r="AB1813" s="25" t="str">
        <f>IF($B1813="", "", IF(AND($B1813&gt;='Client Report'!$BA$3, $B1813&lt;='Client Report'!$BA$4), "X", ""))</f>
        <v/>
      </c>
      <c r="AC1813" s="25" t="str">
        <f>IF($O1813="", "", IF('Client Report'!$AG$3="", "X", IF(Expenses!$C1813='Client Report'!$AG$3, "X", "")))</f>
        <v/>
      </c>
      <c r="AD1813" s="66" t="str">
        <f t="shared" si="317"/>
        <v/>
      </c>
      <c r="AE1813" s="25" t="str">
        <f>IF($AD1813="", "", COUNTIF($AD$11:$AD$2510, "&lt;"&amp;$AD1813)+1+COUNTIF($AD$11:$AD1813, $AD1813)-1)</f>
        <v/>
      </c>
      <c r="AF1813" s="25" t="str">
        <f t="shared" si="318"/>
        <v/>
      </c>
    </row>
    <row r="1814" spans="1:32" x14ac:dyDescent="0.25">
      <c r="A1814" s="21"/>
      <c r="B1814" s="80"/>
      <c r="C1814" s="81"/>
      <c r="D1814" s="82"/>
      <c r="E1814" s="83"/>
      <c r="F1814" s="83"/>
      <c r="G1814" s="84"/>
      <c r="H1814" s="85"/>
      <c r="I1814" s="21"/>
      <c r="J1814" s="39" t="str">
        <f t="shared" si="308"/>
        <v/>
      </c>
      <c r="K1814" s="21"/>
      <c r="O1814" s="25" t="str">
        <f t="shared" si="309"/>
        <v/>
      </c>
      <c r="P1814" s="25" t="str">
        <f t="shared" si="310"/>
        <v/>
      </c>
      <c r="Q1814" s="25" t="str">
        <f t="shared" si="311"/>
        <v/>
      </c>
      <c r="R1814" s="25" t="str">
        <f>IF(COUNTIF($Q$11:$Q1814, $Q1814)&gt;1, "", $Q1814)</f>
        <v/>
      </c>
      <c r="S1814" s="58" t="str">
        <f t="shared" si="312"/>
        <v/>
      </c>
      <c r="T1814" s="61" t="str">
        <f t="shared" si="313"/>
        <v/>
      </c>
      <c r="U1814" s="58" t="str">
        <f t="shared" si="314"/>
        <v/>
      </c>
      <c r="W1814" s="25" t="str">
        <f>IF(OR($P1814="", NOT($U1814="")), "", IF(COUNTIF($P$11:$P1814, $P1814)&gt;1, "", "X"))</f>
        <v/>
      </c>
      <c r="X1814" s="25" t="str">
        <f t="shared" si="315"/>
        <v/>
      </c>
      <c r="Z1814" s="25" t="str">
        <f t="shared" si="316"/>
        <v/>
      </c>
      <c r="AB1814" s="25" t="str">
        <f>IF($B1814="", "", IF(AND($B1814&gt;='Client Report'!$BA$3, $B1814&lt;='Client Report'!$BA$4), "X", ""))</f>
        <v/>
      </c>
      <c r="AC1814" s="25" t="str">
        <f>IF($O1814="", "", IF('Client Report'!$AG$3="", "X", IF(Expenses!$C1814='Client Report'!$AG$3, "X", "")))</f>
        <v/>
      </c>
      <c r="AD1814" s="66" t="str">
        <f t="shared" si="317"/>
        <v/>
      </c>
      <c r="AE1814" s="25" t="str">
        <f>IF($AD1814="", "", COUNTIF($AD$11:$AD$2510, "&lt;"&amp;$AD1814)+1+COUNTIF($AD$11:$AD1814, $AD1814)-1)</f>
        <v/>
      </c>
      <c r="AF1814" s="25" t="str">
        <f t="shared" si="318"/>
        <v/>
      </c>
    </row>
    <row r="1815" spans="1:32" x14ac:dyDescent="0.25">
      <c r="A1815" s="21"/>
      <c r="B1815" s="80"/>
      <c r="C1815" s="81"/>
      <c r="D1815" s="82"/>
      <c r="E1815" s="83"/>
      <c r="F1815" s="83"/>
      <c r="G1815" s="84"/>
      <c r="H1815" s="85"/>
      <c r="I1815" s="21"/>
      <c r="J1815" s="39" t="str">
        <f t="shared" si="308"/>
        <v/>
      </c>
      <c r="K1815" s="21"/>
      <c r="O1815" s="25" t="str">
        <f t="shared" si="309"/>
        <v/>
      </c>
      <c r="P1815" s="25" t="str">
        <f t="shared" si="310"/>
        <v/>
      </c>
      <c r="Q1815" s="25" t="str">
        <f t="shared" si="311"/>
        <v/>
      </c>
      <c r="R1815" s="25" t="str">
        <f>IF(COUNTIF($Q$11:$Q1815, $Q1815)&gt;1, "", $Q1815)</f>
        <v/>
      </c>
      <c r="S1815" s="58" t="str">
        <f t="shared" si="312"/>
        <v/>
      </c>
      <c r="T1815" s="61" t="str">
        <f t="shared" si="313"/>
        <v/>
      </c>
      <c r="U1815" s="58" t="str">
        <f t="shared" si="314"/>
        <v/>
      </c>
      <c r="W1815" s="25" t="str">
        <f>IF(OR($P1815="", NOT($U1815="")), "", IF(COUNTIF($P$11:$P1815, $P1815)&gt;1, "", "X"))</f>
        <v/>
      </c>
      <c r="X1815" s="25" t="str">
        <f t="shared" si="315"/>
        <v/>
      </c>
      <c r="Z1815" s="25" t="str">
        <f t="shared" si="316"/>
        <v/>
      </c>
      <c r="AB1815" s="25" t="str">
        <f>IF($B1815="", "", IF(AND($B1815&gt;='Client Report'!$BA$3, $B1815&lt;='Client Report'!$BA$4), "X", ""))</f>
        <v/>
      </c>
      <c r="AC1815" s="25" t="str">
        <f>IF($O1815="", "", IF('Client Report'!$AG$3="", "X", IF(Expenses!$C1815='Client Report'!$AG$3, "X", "")))</f>
        <v/>
      </c>
      <c r="AD1815" s="66" t="str">
        <f t="shared" si="317"/>
        <v/>
      </c>
      <c r="AE1815" s="25" t="str">
        <f>IF($AD1815="", "", COUNTIF($AD$11:$AD$2510, "&lt;"&amp;$AD1815)+1+COUNTIF($AD$11:$AD1815, $AD1815)-1)</f>
        <v/>
      </c>
      <c r="AF1815" s="25" t="str">
        <f t="shared" si="318"/>
        <v/>
      </c>
    </row>
    <row r="1816" spans="1:32" x14ac:dyDescent="0.25">
      <c r="A1816" s="21"/>
      <c r="B1816" s="80"/>
      <c r="C1816" s="81"/>
      <c r="D1816" s="82"/>
      <c r="E1816" s="83"/>
      <c r="F1816" s="83"/>
      <c r="G1816" s="84"/>
      <c r="H1816" s="85"/>
      <c r="I1816" s="21"/>
      <c r="J1816" s="39" t="str">
        <f t="shared" si="308"/>
        <v/>
      </c>
      <c r="K1816" s="21"/>
      <c r="O1816" s="25" t="str">
        <f t="shared" si="309"/>
        <v/>
      </c>
      <c r="P1816" s="25" t="str">
        <f t="shared" si="310"/>
        <v/>
      </c>
      <c r="Q1816" s="25" t="str">
        <f t="shared" si="311"/>
        <v/>
      </c>
      <c r="R1816" s="25" t="str">
        <f>IF(COUNTIF($Q$11:$Q1816, $Q1816)&gt;1, "", $Q1816)</f>
        <v/>
      </c>
      <c r="S1816" s="58" t="str">
        <f t="shared" si="312"/>
        <v/>
      </c>
      <c r="T1816" s="61" t="str">
        <f t="shared" si="313"/>
        <v/>
      </c>
      <c r="U1816" s="58" t="str">
        <f t="shared" si="314"/>
        <v/>
      </c>
      <c r="W1816" s="25" t="str">
        <f>IF(OR($P1816="", NOT($U1816="")), "", IF(COUNTIF($P$11:$P1816, $P1816)&gt;1, "", "X"))</f>
        <v/>
      </c>
      <c r="X1816" s="25" t="str">
        <f t="shared" si="315"/>
        <v/>
      </c>
      <c r="Z1816" s="25" t="str">
        <f t="shared" si="316"/>
        <v/>
      </c>
      <c r="AB1816" s="25" t="str">
        <f>IF($B1816="", "", IF(AND($B1816&gt;='Client Report'!$BA$3, $B1816&lt;='Client Report'!$BA$4), "X", ""))</f>
        <v/>
      </c>
      <c r="AC1816" s="25" t="str">
        <f>IF($O1816="", "", IF('Client Report'!$AG$3="", "X", IF(Expenses!$C1816='Client Report'!$AG$3, "X", "")))</f>
        <v/>
      </c>
      <c r="AD1816" s="66" t="str">
        <f t="shared" si="317"/>
        <v/>
      </c>
      <c r="AE1816" s="25" t="str">
        <f>IF($AD1816="", "", COUNTIF($AD$11:$AD$2510, "&lt;"&amp;$AD1816)+1+COUNTIF($AD$11:$AD1816, $AD1816)-1)</f>
        <v/>
      </c>
      <c r="AF1816" s="25" t="str">
        <f t="shared" si="318"/>
        <v/>
      </c>
    </row>
    <row r="1817" spans="1:32" x14ac:dyDescent="0.25">
      <c r="A1817" s="21"/>
      <c r="B1817" s="80"/>
      <c r="C1817" s="81"/>
      <c r="D1817" s="82"/>
      <c r="E1817" s="83"/>
      <c r="F1817" s="83"/>
      <c r="G1817" s="84"/>
      <c r="H1817" s="85"/>
      <c r="I1817" s="21"/>
      <c r="J1817" s="39" t="str">
        <f t="shared" si="308"/>
        <v/>
      </c>
      <c r="K1817" s="21"/>
      <c r="O1817" s="25" t="str">
        <f t="shared" si="309"/>
        <v/>
      </c>
      <c r="P1817" s="25" t="str">
        <f t="shared" si="310"/>
        <v/>
      </c>
      <c r="Q1817" s="25" t="str">
        <f t="shared" si="311"/>
        <v/>
      </c>
      <c r="R1817" s="25" t="str">
        <f>IF(COUNTIF($Q$11:$Q1817, $Q1817)&gt;1, "", $Q1817)</f>
        <v/>
      </c>
      <c r="S1817" s="58" t="str">
        <f t="shared" si="312"/>
        <v/>
      </c>
      <c r="T1817" s="61" t="str">
        <f t="shared" si="313"/>
        <v/>
      </c>
      <c r="U1817" s="58" t="str">
        <f t="shared" si="314"/>
        <v/>
      </c>
      <c r="W1817" s="25" t="str">
        <f>IF(OR($P1817="", NOT($U1817="")), "", IF(COUNTIF($P$11:$P1817, $P1817)&gt;1, "", "X"))</f>
        <v/>
      </c>
      <c r="X1817" s="25" t="str">
        <f t="shared" si="315"/>
        <v/>
      </c>
      <c r="Z1817" s="25" t="str">
        <f t="shared" si="316"/>
        <v/>
      </c>
      <c r="AB1817" s="25" t="str">
        <f>IF($B1817="", "", IF(AND($B1817&gt;='Client Report'!$BA$3, $B1817&lt;='Client Report'!$BA$4), "X", ""))</f>
        <v/>
      </c>
      <c r="AC1817" s="25" t="str">
        <f>IF($O1817="", "", IF('Client Report'!$AG$3="", "X", IF(Expenses!$C1817='Client Report'!$AG$3, "X", "")))</f>
        <v/>
      </c>
      <c r="AD1817" s="66" t="str">
        <f t="shared" si="317"/>
        <v/>
      </c>
      <c r="AE1817" s="25" t="str">
        <f>IF($AD1817="", "", COUNTIF($AD$11:$AD$2510, "&lt;"&amp;$AD1817)+1+COUNTIF($AD$11:$AD1817, $AD1817)-1)</f>
        <v/>
      </c>
      <c r="AF1817" s="25" t="str">
        <f t="shared" si="318"/>
        <v/>
      </c>
    </row>
    <row r="1818" spans="1:32" x14ac:dyDescent="0.25">
      <c r="A1818" s="21"/>
      <c r="B1818" s="80"/>
      <c r="C1818" s="81"/>
      <c r="D1818" s="82"/>
      <c r="E1818" s="83"/>
      <c r="F1818" s="83"/>
      <c r="G1818" s="84"/>
      <c r="H1818" s="85"/>
      <c r="I1818" s="21"/>
      <c r="J1818" s="39" t="str">
        <f t="shared" si="308"/>
        <v/>
      </c>
      <c r="K1818" s="21"/>
      <c r="O1818" s="25" t="str">
        <f t="shared" si="309"/>
        <v/>
      </c>
      <c r="P1818" s="25" t="str">
        <f t="shared" si="310"/>
        <v/>
      </c>
      <c r="Q1818" s="25" t="str">
        <f t="shared" si="311"/>
        <v/>
      </c>
      <c r="R1818" s="25" t="str">
        <f>IF(COUNTIF($Q$11:$Q1818, $Q1818)&gt;1, "", $Q1818)</f>
        <v/>
      </c>
      <c r="S1818" s="58" t="str">
        <f t="shared" si="312"/>
        <v/>
      </c>
      <c r="T1818" s="61" t="str">
        <f t="shared" si="313"/>
        <v/>
      </c>
      <c r="U1818" s="58" t="str">
        <f t="shared" si="314"/>
        <v/>
      </c>
      <c r="W1818" s="25" t="str">
        <f>IF(OR($P1818="", NOT($U1818="")), "", IF(COUNTIF($P$11:$P1818, $P1818)&gt;1, "", "X"))</f>
        <v/>
      </c>
      <c r="X1818" s="25" t="str">
        <f t="shared" si="315"/>
        <v/>
      </c>
      <c r="Z1818" s="25" t="str">
        <f t="shared" si="316"/>
        <v/>
      </c>
      <c r="AB1818" s="25" t="str">
        <f>IF($B1818="", "", IF(AND($B1818&gt;='Client Report'!$BA$3, $B1818&lt;='Client Report'!$BA$4), "X", ""))</f>
        <v/>
      </c>
      <c r="AC1818" s="25" t="str">
        <f>IF($O1818="", "", IF('Client Report'!$AG$3="", "X", IF(Expenses!$C1818='Client Report'!$AG$3, "X", "")))</f>
        <v/>
      </c>
      <c r="AD1818" s="66" t="str">
        <f t="shared" si="317"/>
        <v/>
      </c>
      <c r="AE1818" s="25" t="str">
        <f>IF($AD1818="", "", COUNTIF($AD$11:$AD$2510, "&lt;"&amp;$AD1818)+1+COUNTIF($AD$11:$AD1818, $AD1818)-1)</f>
        <v/>
      </c>
      <c r="AF1818" s="25" t="str">
        <f t="shared" si="318"/>
        <v/>
      </c>
    </row>
    <row r="1819" spans="1:32" x14ac:dyDescent="0.25">
      <c r="A1819" s="21"/>
      <c r="B1819" s="80"/>
      <c r="C1819" s="81"/>
      <c r="D1819" s="82"/>
      <c r="E1819" s="83"/>
      <c r="F1819" s="83"/>
      <c r="G1819" s="84"/>
      <c r="H1819" s="85"/>
      <c r="I1819" s="21"/>
      <c r="J1819" s="39" t="str">
        <f t="shared" si="308"/>
        <v/>
      </c>
      <c r="K1819" s="21"/>
      <c r="O1819" s="25" t="str">
        <f t="shared" si="309"/>
        <v/>
      </c>
      <c r="P1819" s="25" t="str">
        <f t="shared" si="310"/>
        <v/>
      </c>
      <c r="Q1819" s="25" t="str">
        <f t="shared" si="311"/>
        <v/>
      </c>
      <c r="R1819" s="25" t="str">
        <f>IF(COUNTIF($Q$11:$Q1819, $Q1819)&gt;1, "", $Q1819)</f>
        <v/>
      </c>
      <c r="S1819" s="58" t="str">
        <f t="shared" si="312"/>
        <v/>
      </c>
      <c r="T1819" s="61" t="str">
        <f t="shared" si="313"/>
        <v/>
      </c>
      <c r="U1819" s="58" t="str">
        <f t="shared" si="314"/>
        <v/>
      </c>
      <c r="W1819" s="25" t="str">
        <f>IF(OR($P1819="", NOT($U1819="")), "", IF(COUNTIF($P$11:$P1819, $P1819)&gt;1, "", "X"))</f>
        <v/>
      </c>
      <c r="X1819" s="25" t="str">
        <f t="shared" si="315"/>
        <v/>
      </c>
      <c r="Z1819" s="25" t="str">
        <f t="shared" si="316"/>
        <v/>
      </c>
      <c r="AB1819" s="25" t="str">
        <f>IF($B1819="", "", IF(AND($B1819&gt;='Client Report'!$BA$3, $B1819&lt;='Client Report'!$BA$4), "X", ""))</f>
        <v/>
      </c>
      <c r="AC1819" s="25" t="str">
        <f>IF($O1819="", "", IF('Client Report'!$AG$3="", "X", IF(Expenses!$C1819='Client Report'!$AG$3, "X", "")))</f>
        <v/>
      </c>
      <c r="AD1819" s="66" t="str">
        <f t="shared" si="317"/>
        <v/>
      </c>
      <c r="AE1819" s="25" t="str">
        <f>IF($AD1819="", "", COUNTIF($AD$11:$AD$2510, "&lt;"&amp;$AD1819)+1+COUNTIF($AD$11:$AD1819, $AD1819)-1)</f>
        <v/>
      </c>
      <c r="AF1819" s="25" t="str">
        <f t="shared" si="318"/>
        <v/>
      </c>
    </row>
    <row r="1820" spans="1:32" x14ac:dyDescent="0.25">
      <c r="A1820" s="21"/>
      <c r="B1820" s="80"/>
      <c r="C1820" s="81"/>
      <c r="D1820" s="82"/>
      <c r="E1820" s="83"/>
      <c r="F1820" s="83"/>
      <c r="G1820" s="84"/>
      <c r="H1820" s="85"/>
      <c r="I1820" s="21"/>
      <c r="J1820" s="39" t="str">
        <f t="shared" si="308"/>
        <v/>
      </c>
      <c r="K1820" s="21"/>
      <c r="O1820" s="25" t="str">
        <f t="shared" si="309"/>
        <v/>
      </c>
      <c r="P1820" s="25" t="str">
        <f t="shared" si="310"/>
        <v/>
      </c>
      <c r="Q1820" s="25" t="str">
        <f t="shared" si="311"/>
        <v/>
      </c>
      <c r="R1820" s="25" t="str">
        <f>IF(COUNTIF($Q$11:$Q1820, $Q1820)&gt;1, "", $Q1820)</f>
        <v/>
      </c>
      <c r="S1820" s="58" t="str">
        <f t="shared" si="312"/>
        <v/>
      </c>
      <c r="T1820" s="61" t="str">
        <f t="shared" si="313"/>
        <v/>
      </c>
      <c r="U1820" s="58" t="str">
        <f t="shared" si="314"/>
        <v/>
      </c>
      <c r="W1820" s="25" t="str">
        <f>IF(OR($P1820="", NOT($U1820="")), "", IF(COUNTIF($P$11:$P1820, $P1820)&gt;1, "", "X"))</f>
        <v/>
      </c>
      <c r="X1820" s="25" t="str">
        <f t="shared" si="315"/>
        <v/>
      </c>
      <c r="Z1820" s="25" t="str">
        <f t="shared" si="316"/>
        <v/>
      </c>
      <c r="AB1820" s="25" t="str">
        <f>IF($B1820="", "", IF(AND($B1820&gt;='Client Report'!$BA$3, $B1820&lt;='Client Report'!$BA$4), "X", ""))</f>
        <v/>
      </c>
      <c r="AC1820" s="25" t="str">
        <f>IF($O1820="", "", IF('Client Report'!$AG$3="", "X", IF(Expenses!$C1820='Client Report'!$AG$3, "X", "")))</f>
        <v/>
      </c>
      <c r="AD1820" s="66" t="str">
        <f t="shared" si="317"/>
        <v/>
      </c>
      <c r="AE1820" s="25" t="str">
        <f>IF($AD1820="", "", COUNTIF($AD$11:$AD$2510, "&lt;"&amp;$AD1820)+1+COUNTIF($AD$11:$AD1820, $AD1820)-1)</f>
        <v/>
      </c>
      <c r="AF1820" s="25" t="str">
        <f t="shared" si="318"/>
        <v/>
      </c>
    </row>
    <row r="1821" spans="1:32" x14ac:dyDescent="0.25">
      <c r="A1821" s="21"/>
      <c r="B1821" s="80"/>
      <c r="C1821" s="81"/>
      <c r="D1821" s="82"/>
      <c r="E1821" s="83"/>
      <c r="F1821" s="83"/>
      <c r="G1821" s="84"/>
      <c r="H1821" s="85"/>
      <c r="I1821" s="21"/>
      <c r="J1821" s="39" t="str">
        <f t="shared" si="308"/>
        <v/>
      </c>
      <c r="K1821" s="21"/>
      <c r="O1821" s="25" t="str">
        <f t="shared" si="309"/>
        <v/>
      </c>
      <c r="P1821" s="25" t="str">
        <f t="shared" si="310"/>
        <v/>
      </c>
      <c r="Q1821" s="25" t="str">
        <f t="shared" si="311"/>
        <v/>
      </c>
      <c r="R1821" s="25" t="str">
        <f>IF(COUNTIF($Q$11:$Q1821, $Q1821)&gt;1, "", $Q1821)</f>
        <v/>
      </c>
      <c r="S1821" s="58" t="str">
        <f t="shared" si="312"/>
        <v/>
      </c>
      <c r="T1821" s="61" t="str">
        <f t="shared" si="313"/>
        <v/>
      </c>
      <c r="U1821" s="58" t="str">
        <f t="shared" si="314"/>
        <v/>
      </c>
      <c r="W1821" s="25" t="str">
        <f>IF(OR($P1821="", NOT($U1821="")), "", IF(COUNTIF($P$11:$P1821, $P1821)&gt;1, "", "X"))</f>
        <v/>
      </c>
      <c r="X1821" s="25" t="str">
        <f t="shared" si="315"/>
        <v/>
      </c>
      <c r="Z1821" s="25" t="str">
        <f t="shared" si="316"/>
        <v/>
      </c>
      <c r="AB1821" s="25" t="str">
        <f>IF($B1821="", "", IF(AND($B1821&gt;='Client Report'!$BA$3, $B1821&lt;='Client Report'!$BA$4), "X", ""))</f>
        <v/>
      </c>
      <c r="AC1821" s="25" t="str">
        <f>IF($O1821="", "", IF('Client Report'!$AG$3="", "X", IF(Expenses!$C1821='Client Report'!$AG$3, "X", "")))</f>
        <v/>
      </c>
      <c r="AD1821" s="66" t="str">
        <f t="shared" si="317"/>
        <v/>
      </c>
      <c r="AE1821" s="25" t="str">
        <f>IF($AD1821="", "", COUNTIF($AD$11:$AD$2510, "&lt;"&amp;$AD1821)+1+COUNTIF($AD$11:$AD1821, $AD1821)-1)</f>
        <v/>
      </c>
      <c r="AF1821" s="25" t="str">
        <f t="shared" si="318"/>
        <v/>
      </c>
    </row>
    <row r="1822" spans="1:32" x14ac:dyDescent="0.25">
      <c r="A1822" s="21"/>
      <c r="B1822" s="80"/>
      <c r="C1822" s="81"/>
      <c r="D1822" s="82"/>
      <c r="E1822" s="83"/>
      <c r="F1822" s="83"/>
      <c r="G1822" s="84"/>
      <c r="H1822" s="85"/>
      <c r="I1822" s="21"/>
      <c r="J1822" s="39" t="str">
        <f t="shared" si="308"/>
        <v/>
      </c>
      <c r="K1822" s="21"/>
      <c r="O1822" s="25" t="str">
        <f t="shared" si="309"/>
        <v/>
      </c>
      <c r="P1822" s="25" t="str">
        <f t="shared" si="310"/>
        <v/>
      </c>
      <c r="Q1822" s="25" t="str">
        <f t="shared" si="311"/>
        <v/>
      </c>
      <c r="R1822" s="25" t="str">
        <f>IF(COUNTIF($Q$11:$Q1822, $Q1822)&gt;1, "", $Q1822)</f>
        <v/>
      </c>
      <c r="S1822" s="58" t="str">
        <f t="shared" si="312"/>
        <v/>
      </c>
      <c r="T1822" s="61" t="str">
        <f t="shared" si="313"/>
        <v/>
      </c>
      <c r="U1822" s="58" t="str">
        <f t="shared" si="314"/>
        <v/>
      </c>
      <c r="W1822" s="25" t="str">
        <f>IF(OR($P1822="", NOT($U1822="")), "", IF(COUNTIF($P$11:$P1822, $P1822)&gt;1, "", "X"))</f>
        <v/>
      </c>
      <c r="X1822" s="25" t="str">
        <f t="shared" si="315"/>
        <v/>
      </c>
      <c r="Z1822" s="25" t="str">
        <f t="shared" si="316"/>
        <v/>
      </c>
      <c r="AB1822" s="25" t="str">
        <f>IF($B1822="", "", IF(AND($B1822&gt;='Client Report'!$BA$3, $B1822&lt;='Client Report'!$BA$4), "X", ""))</f>
        <v/>
      </c>
      <c r="AC1822" s="25" t="str">
        <f>IF($O1822="", "", IF('Client Report'!$AG$3="", "X", IF(Expenses!$C1822='Client Report'!$AG$3, "X", "")))</f>
        <v/>
      </c>
      <c r="AD1822" s="66" t="str">
        <f t="shared" si="317"/>
        <v/>
      </c>
      <c r="AE1822" s="25" t="str">
        <f>IF($AD1822="", "", COUNTIF($AD$11:$AD$2510, "&lt;"&amp;$AD1822)+1+COUNTIF($AD$11:$AD1822, $AD1822)-1)</f>
        <v/>
      </c>
      <c r="AF1822" s="25" t="str">
        <f t="shared" si="318"/>
        <v/>
      </c>
    </row>
    <row r="1823" spans="1:32" x14ac:dyDescent="0.25">
      <c r="A1823" s="21"/>
      <c r="B1823" s="80"/>
      <c r="C1823" s="81"/>
      <c r="D1823" s="82"/>
      <c r="E1823" s="83"/>
      <c r="F1823" s="83"/>
      <c r="G1823" s="84"/>
      <c r="H1823" s="85"/>
      <c r="I1823" s="21"/>
      <c r="J1823" s="39" t="str">
        <f t="shared" si="308"/>
        <v/>
      </c>
      <c r="K1823" s="21"/>
      <c r="O1823" s="25" t="str">
        <f t="shared" si="309"/>
        <v/>
      </c>
      <c r="P1823" s="25" t="str">
        <f t="shared" si="310"/>
        <v/>
      </c>
      <c r="Q1823" s="25" t="str">
        <f t="shared" si="311"/>
        <v/>
      </c>
      <c r="R1823" s="25" t="str">
        <f>IF(COUNTIF($Q$11:$Q1823, $Q1823)&gt;1, "", $Q1823)</f>
        <v/>
      </c>
      <c r="S1823" s="58" t="str">
        <f t="shared" si="312"/>
        <v/>
      </c>
      <c r="T1823" s="61" t="str">
        <f t="shared" si="313"/>
        <v/>
      </c>
      <c r="U1823" s="58" t="str">
        <f t="shared" si="314"/>
        <v/>
      </c>
      <c r="W1823" s="25" t="str">
        <f>IF(OR($P1823="", NOT($U1823="")), "", IF(COUNTIF($P$11:$P1823, $P1823)&gt;1, "", "X"))</f>
        <v/>
      </c>
      <c r="X1823" s="25" t="str">
        <f t="shared" si="315"/>
        <v/>
      </c>
      <c r="Z1823" s="25" t="str">
        <f t="shared" si="316"/>
        <v/>
      </c>
      <c r="AB1823" s="25" t="str">
        <f>IF($B1823="", "", IF(AND($B1823&gt;='Client Report'!$BA$3, $B1823&lt;='Client Report'!$BA$4), "X", ""))</f>
        <v/>
      </c>
      <c r="AC1823" s="25" t="str">
        <f>IF($O1823="", "", IF('Client Report'!$AG$3="", "X", IF(Expenses!$C1823='Client Report'!$AG$3, "X", "")))</f>
        <v/>
      </c>
      <c r="AD1823" s="66" t="str">
        <f t="shared" si="317"/>
        <v/>
      </c>
      <c r="AE1823" s="25" t="str">
        <f>IF($AD1823="", "", COUNTIF($AD$11:$AD$2510, "&lt;"&amp;$AD1823)+1+COUNTIF($AD$11:$AD1823, $AD1823)-1)</f>
        <v/>
      </c>
      <c r="AF1823" s="25" t="str">
        <f t="shared" si="318"/>
        <v/>
      </c>
    </row>
    <row r="1824" spans="1:32" x14ac:dyDescent="0.25">
      <c r="A1824" s="21"/>
      <c r="B1824" s="80"/>
      <c r="C1824" s="81"/>
      <c r="D1824" s="82"/>
      <c r="E1824" s="83"/>
      <c r="F1824" s="83"/>
      <c r="G1824" s="84"/>
      <c r="H1824" s="85"/>
      <c r="I1824" s="21"/>
      <c r="J1824" s="39" t="str">
        <f t="shared" si="308"/>
        <v/>
      </c>
      <c r="K1824" s="21"/>
      <c r="O1824" s="25" t="str">
        <f t="shared" si="309"/>
        <v/>
      </c>
      <c r="P1824" s="25" t="str">
        <f t="shared" si="310"/>
        <v/>
      </c>
      <c r="Q1824" s="25" t="str">
        <f t="shared" si="311"/>
        <v/>
      </c>
      <c r="R1824" s="25" t="str">
        <f>IF(COUNTIF($Q$11:$Q1824, $Q1824)&gt;1, "", $Q1824)</f>
        <v/>
      </c>
      <c r="S1824" s="58" t="str">
        <f t="shared" si="312"/>
        <v/>
      </c>
      <c r="T1824" s="61" t="str">
        <f t="shared" si="313"/>
        <v/>
      </c>
      <c r="U1824" s="58" t="str">
        <f t="shared" si="314"/>
        <v/>
      </c>
      <c r="W1824" s="25" t="str">
        <f>IF(OR($P1824="", NOT($U1824="")), "", IF(COUNTIF($P$11:$P1824, $P1824)&gt;1, "", "X"))</f>
        <v/>
      </c>
      <c r="X1824" s="25" t="str">
        <f t="shared" si="315"/>
        <v/>
      </c>
      <c r="Z1824" s="25" t="str">
        <f t="shared" si="316"/>
        <v/>
      </c>
      <c r="AB1824" s="25" t="str">
        <f>IF($B1824="", "", IF(AND($B1824&gt;='Client Report'!$BA$3, $B1824&lt;='Client Report'!$BA$4), "X", ""))</f>
        <v/>
      </c>
      <c r="AC1824" s="25" t="str">
        <f>IF($O1824="", "", IF('Client Report'!$AG$3="", "X", IF(Expenses!$C1824='Client Report'!$AG$3, "X", "")))</f>
        <v/>
      </c>
      <c r="AD1824" s="66" t="str">
        <f t="shared" si="317"/>
        <v/>
      </c>
      <c r="AE1824" s="25" t="str">
        <f>IF($AD1824="", "", COUNTIF($AD$11:$AD$2510, "&lt;"&amp;$AD1824)+1+COUNTIF($AD$11:$AD1824, $AD1824)-1)</f>
        <v/>
      </c>
      <c r="AF1824" s="25" t="str">
        <f t="shared" si="318"/>
        <v/>
      </c>
    </row>
    <row r="1825" spans="1:32" x14ac:dyDescent="0.25">
      <c r="A1825" s="21"/>
      <c r="B1825" s="80"/>
      <c r="C1825" s="81"/>
      <c r="D1825" s="82"/>
      <c r="E1825" s="83"/>
      <c r="F1825" s="83"/>
      <c r="G1825" s="84"/>
      <c r="H1825" s="85"/>
      <c r="I1825" s="21"/>
      <c r="J1825" s="39" t="str">
        <f t="shared" si="308"/>
        <v/>
      </c>
      <c r="K1825" s="21"/>
      <c r="O1825" s="25" t="str">
        <f t="shared" si="309"/>
        <v/>
      </c>
      <c r="P1825" s="25" t="str">
        <f t="shared" si="310"/>
        <v/>
      </c>
      <c r="Q1825" s="25" t="str">
        <f t="shared" si="311"/>
        <v/>
      </c>
      <c r="R1825" s="25" t="str">
        <f>IF(COUNTIF($Q$11:$Q1825, $Q1825)&gt;1, "", $Q1825)</f>
        <v/>
      </c>
      <c r="S1825" s="58" t="str">
        <f t="shared" si="312"/>
        <v/>
      </c>
      <c r="T1825" s="61" t="str">
        <f t="shared" si="313"/>
        <v/>
      </c>
      <c r="U1825" s="58" t="str">
        <f t="shared" si="314"/>
        <v/>
      </c>
      <c r="W1825" s="25" t="str">
        <f>IF(OR($P1825="", NOT($U1825="")), "", IF(COUNTIF($P$11:$P1825, $P1825)&gt;1, "", "X"))</f>
        <v/>
      </c>
      <c r="X1825" s="25" t="str">
        <f t="shared" si="315"/>
        <v/>
      </c>
      <c r="Z1825" s="25" t="str">
        <f t="shared" si="316"/>
        <v/>
      </c>
      <c r="AB1825" s="25" t="str">
        <f>IF($B1825="", "", IF(AND($B1825&gt;='Client Report'!$BA$3, $B1825&lt;='Client Report'!$BA$4), "X", ""))</f>
        <v/>
      </c>
      <c r="AC1825" s="25" t="str">
        <f>IF($O1825="", "", IF('Client Report'!$AG$3="", "X", IF(Expenses!$C1825='Client Report'!$AG$3, "X", "")))</f>
        <v/>
      </c>
      <c r="AD1825" s="66" t="str">
        <f t="shared" si="317"/>
        <v/>
      </c>
      <c r="AE1825" s="25" t="str">
        <f>IF($AD1825="", "", COUNTIF($AD$11:$AD$2510, "&lt;"&amp;$AD1825)+1+COUNTIF($AD$11:$AD1825, $AD1825)-1)</f>
        <v/>
      </c>
      <c r="AF1825" s="25" t="str">
        <f t="shared" si="318"/>
        <v/>
      </c>
    </row>
    <row r="1826" spans="1:32" x14ac:dyDescent="0.25">
      <c r="A1826" s="21"/>
      <c r="B1826" s="80"/>
      <c r="C1826" s="81"/>
      <c r="D1826" s="82"/>
      <c r="E1826" s="83"/>
      <c r="F1826" s="83"/>
      <c r="G1826" s="84"/>
      <c r="H1826" s="85"/>
      <c r="I1826" s="21"/>
      <c r="J1826" s="39" t="str">
        <f t="shared" si="308"/>
        <v/>
      </c>
      <c r="K1826" s="21"/>
      <c r="O1826" s="25" t="str">
        <f t="shared" si="309"/>
        <v/>
      </c>
      <c r="P1826" s="25" t="str">
        <f t="shared" si="310"/>
        <v/>
      </c>
      <c r="Q1826" s="25" t="str">
        <f t="shared" si="311"/>
        <v/>
      </c>
      <c r="R1826" s="25" t="str">
        <f>IF(COUNTIF($Q$11:$Q1826, $Q1826)&gt;1, "", $Q1826)</f>
        <v/>
      </c>
      <c r="S1826" s="58" t="str">
        <f t="shared" si="312"/>
        <v/>
      </c>
      <c r="T1826" s="61" t="str">
        <f t="shared" si="313"/>
        <v/>
      </c>
      <c r="U1826" s="58" t="str">
        <f t="shared" si="314"/>
        <v/>
      </c>
      <c r="W1826" s="25" t="str">
        <f>IF(OR($P1826="", NOT($U1826="")), "", IF(COUNTIF($P$11:$P1826, $P1826)&gt;1, "", "X"))</f>
        <v/>
      </c>
      <c r="X1826" s="25" t="str">
        <f t="shared" si="315"/>
        <v/>
      </c>
      <c r="Z1826" s="25" t="str">
        <f t="shared" si="316"/>
        <v/>
      </c>
      <c r="AB1826" s="25" t="str">
        <f>IF($B1826="", "", IF(AND($B1826&gt;='Client Report'!$BA$3, $B1826&lt;='Client Report'!$BA$4), "X", ""))</f>
        <v/>
      </c>
      <c r="AC1826" s="25" t="str">
        <f>IF($O1826="", "", IF('Client Report'!$AG$3="", "X", IF(Expenses!$C1826='Client Report'!$AG$3, "X", "")))</f>
        <v/>
      </c>
      <c r="AD1826" s="66" t="str">
        <f t="shared" si="317"/>
        <v/>
      </c>
      <c r="AE1826" s="25" t="str">
        <f>IF($AD1826="", "", COUNTIF($AD$11:$AD$2510, "&lt;"&amp;$AD1826)+1+COUNTIF($AD$11:$AD1826, $AD1826)-1)</f>
        <v/>
      </c>
      <c r="AF1826" s="25" t="str">
        <f t="shared" si="318"/>
        <v/>
      </c>
    </row>
    <row r="1827" spans="1:32" x14ac:dyDescent="0.25">
      <c r="A1827" s="21"/>
      <c r="B1827" s="80"/>
      <c r="C1827" s="81"/>
      <c r="D1827" s="82"/>
      <c r="E1827" s="83"/>
      <c r="F1827" s="83"/>
      <c r="G1827" s="84"/>
      <c r="H1827" s="85"/>
      <c r="I1827" s="21"/>
      <c r="J1827" s="39" t="str">
        <f t="shared" si="308"/>
        <v/>
      </c>
      <c r="K1827" s="21"/>
      <c r="O1827" s="25" t="str">
        <f t="shared" si="309"/>
        <v/>
      </c>
      <c r="P1827" s="25" t="str">
        <f t="shared" si="310"/>
        <v/>
      </c>
      <c r="Q1827" s="25" t="str">
        <f t="shared" si="311"/>
        <v/>
      </c>
      <c r="R1827" s="25" t="str">
        <f>IF(COUNTIF($Q$11:$Q1827, $Q1827)&gt;1, "", $Q1827)</f>
        <v/>
      </c>
      <c r="S1827" s="58" t="str">
        <f t="shared" si="312"/>
        <v/>
      </c>
      <c r="T1827" s="61" t="str">
        <f t="shared" si="313"/>
        <v/>
      </c>
      <c r="U1827" s="58" t="str">
        <f t="shared" si="314"/>
        <v/>
      </c>
      <c r="W1827" s="25" t="str">
        <f>IF(OR($P1827="", NOT($U1827="")), "", IF(COUNTIF($P$11:$P1827, $P1827)&gt;1, "", "X"))</f>
        <v/>
      </c>
      <c r="X1827" s="25" t="str">
        <f t="shared" si="315"/>
        <v/>
      </c>
      <c r="Z1827" s="25" t="str">
        <f t="shared" si="316"/>
        <v/>
      </c>
      <c r="AB1827" s="25" t="str">
        <f>IF($B1827="", "", IF(AND($B1827&gt;='Client Report'!$BA$3, $B1827&lt;='Client Report'!$BA$4), "X", ""))</f>
        <v/>
      </c>
      <c r="AC1827" s="25" t="str">
        <f>IF($O1827="", "", IF('Client Report'!$AG$3="", "X", IF(Expenses!$C1827='Client Report'!$AG$3, "X", "")))</f>
        <v/>
      </c>
      <c r="AD1827" s="66" t="str">
        <f t="shared" si="317"/>
        <v/>
      </c>
      <c r="AE1827" s="25" t="str">
        <f>IF($AD1827="", "", COUNTIF($AD$11:$AD$2510, "&lt;"&amp;$AD1827)+1+COUNTIF($AD$11:$AD1827, $AD1827)-1)</f>
        <v/>
      </c>
      <c r="AF1827" s="25" t="str">
        <f t="shared" si="318"/>
        <v/>
      </c>
    </row>
    <row r="1828" spans="1:32" x14ac:dyDescent="0.25">
      <c r="A1828" s="21"/>
      <c r="B1828" s="80"/>
      <c r="C1828" s="81"/>
      <c r="D1828" s="82"/>
      <c r="E1828" s="83"/>
      <c r="F1828" s="83"/>
      <c r="G1828" s="84"/>
      <c r="H1828" s="85"/>
      <c r="I1828" s="21"/>
      <c r="J1828" s="39" t="str">
        <f t="shared" si="308"/>
        <v/>
      </c>
      <c r="K1828" s="21"/>
      <c r="O1828" s="25" t="str">
        <f t="shared" si="309"/>
        <v/>
      </c>
      <c r="P1828" s="25" t="str">
        <f t="shared" si="310"/>
        <v/>
      </c>
      <c r="Q1828" s="25" t="str">
        <f t="shared" si="311"/>
        <v/>
      </c>
      <c r="R1828" s="25" t="str">
        <f>IF(COUNTIF($Q$11:$Q1828, $Q1828)&gt;1, "", $Q1828)</f>
        <v/>
      </c>
      <c r="S1828" s="58" t="str">
        <f t="shared" si="312"/>
        <v/>
      </c>
      <c r="T1828" s="61" t="str">
        <f t="shared" si="313"/>
        <v/>
      </c>
      <c r="U1828" s="58" t="str">
        <f t="shared" si="314"/>
        <v/>
      </c>
      <c r="W1828" s="25" t="str">
        <f>IF(OR($P1828="", NOT($U1828="")), "", IF(COUNTIF($P$11:$P1828, $P1828)&gt;1, "", "X"))</f>
        <v/>
      </c>
      <c r="X1828" s="25" t="str">
        <f t="shared" si="315"/>
        <v/>
      </c>
      <c r="Z1828" s="25" t="str">
        <f t="shared" si="316"/>
        <v/>
      </c>
      <c r="AB1828" s="25" t="str">
        <f>IF($B1828="", "", IF(AND($B1828&gt;='Client Report'!$BA$3, $B1828&lt;='Client Report'!$BA$4), "X", ""))</f>
        <v/>
      </c>
      <c r="AC1828" s="25" t="str">
        <f>IF($O1828="", "", IF('Client Report'!$AG$3="", "X", IF(Expenses!$C1828='Client Report'!$AG$3, "X", "")))</f>
        <v/>
      </c>
      <c r="AD1828" s="66" t="str">
        <f t="shared" si="317"/>
        <v/>
      </c>
      <c r="AE1828" s="25" t="str">
        <f>IF($AD1828="", "", COUNTIF($AD$11:$AD$2510, "&lt;"&amp;$AD1828)+1+COUNTIF($AD$11:$AD1828, $AD1828)-1)</f>
        <v/>
      </c>
      <c r="AF1828" s="25" t="str">
        <f t="shared" si="318"/>
        <v/>
      </c>
    </row>
    <row r="1829" spans="1:32" x14ac:dyDescent="0.25">
      <c r="A1829" s="21"/>
      <c r="B1829" s="80"/>
      <c r="C1829" s="81"/>
      <c r="D1829" s="82"/>
      <c r="E1829" s="83"/>
      <c r="F1829" s="83"/>
      <c r="G1829" s="84"/>
      <c r="H1829" s="85"/>
      <c r="I1829" s="21"/>
      <c r="J1829" s="39" t="str">
        <f t="shared" si="308"/>
        <v/>
      </c>
      <c r="K1829" s="21"/>
      <c r="O1829" s="25" t="str">
        <f t="shared" si="309"/>
        <v/>
      </c>
      <c r="P1829" s="25" t="str">
        <f t="shared" si="310"/>
        <v/>
      </c>
      <c r="Q1829" s="25" t="str">
        <f t="shared" si="311"/>
        <v/>
      </c>
      <c r="R1829" s="25" t="str">
        <f>IF(COUNTIF($Q$11:$Q1829, $Q1829)&gt;1, "", $Q1829)</f>
        <v/>
      </c>
      <c r="S1829" s="58" t="str">
        <f t="shared" si="312"/>
        <v/>
      </c>
      <c r="T1829" s="61" t="str">
        <f t="shared" si="313"/>
        <v/>
      </c>
      <c r="U1829" s="58" t="str">
        <f t="shared" si="314"/>
        <v/>
      </c>
      <c r="W1829" s="25" t="str">
        <f>IF(OR($P1829="", NOT($U1829="")), "", IF(COUNTIF($P$11:$P1829, $P1829)&gt;1, "", "X"))</f>
        <v/>
      </c>
      <c r="X1829" s="25" t="str">
        <f t="shared" si="315"/>
        <v/>
      </c>
      <c r="Z1829" s="25" t="str">
        <f t="shared" si="316"/>
        <v/>
      </c>
      <c r="AB1829" s="25" t="str">
        <f>IF($B1829="", "", IF(AND($B1829&gt;='Client Report'!$BA$3, $B1829&lt;='Client Report'!$BA$4), "X", ""))</f>
        <v/>
      </c>
      <c r="AC1829" s="25" t="str">
        <f>IF($O1829="", "", IF('Client Report'!$AG$3="", "X", IF(Expenses!$C1829='Client Report'!$AG$3, "X", "")))</f>
        <v/>
      </c>
      <c r="AD1829" s="66" t="str">
        <f t="shared" si="317"/>
        <v/>
      </c>
      <c r="AE1829" s="25" t="str">
        <f>IF($AD1829="", "", COUNTIF($AD$11:$AD$2510, "&lt;"&amp;$AD1829)+1+COUNTIF($AD$11:$AD1829, $AD1829)-1)</f>
        <v/>
      </c>
      <c r="AF1829" s="25" t="str">
        <f t="shared" si="318"/>
        <v/>
      </c>
    </row>
    <row r="1830" spans="1:32" x14ac:dyDescent="0.25">
      <c r="A1830" s="21"/>
      <c r="B1830" s="80"/>
      <c r="C1830" s="81"/>
      <c r="D1830" s="82"/>
      <c r="E1830" s="83"/>
      <c r="F1830" s="83"/>
      <c r="G1830" s="84"/>
      <c r="H1830" s="85"/>
      <c r="I1830" s="21"/>
      <c r="J1830" s="39" t="str">
        <f t="shared" si="308"/>
        <v/>
      </c>
      <c r="K1830" s="21"/>
      <c r="O1830" s="25" t="str">
        <f t="shared" si="309"/>
        <v/>
      </c>
      <c r="P1830" s="25" t="str">
        <f t="shared" si="310"/>
        <v/>
      </c>
      <c r="Q1830" s="25" t="str">
        <f t="shared" si="311"/>
        <v/>
      </c>
      <c r="R1830" s="25" t="str">
        <f>IF(COUNTIF($Q$11:$Q1830, $Q1830)&gt;1, "", $Q1830)</f>
        <v/>
      </c>
      <c r="S1830" s="58" t="str">
        <f t="shared" si="312"/>
        <v/>
      </c>
      <c r="T1830" s="61" t="str">
        <f t="shared" si="313"/>
        <v/>
      </c>
      <c r="U1830" s="58" t="str">
        <f t="shared" si="314"/>
        <v/>
      </c>
      <c r="W1830" s="25" t="str">
        <f>IF(OR($P1830="", NOT($U1830="")), "", IF(COUNTIF($P$11:$P1830, $P1830)&gt;1, "", "X"))</f>
        <v/>
      </c>
      <c r="X1830" s="25" t="str">
        <f t="shared" si="315"/>
        <v/>
      </c>
      <c r="Z1830" s="25" t="str">
        <f t="shared" si="316"/>
        <v/>
      </c>
      <c r="AB1830" s="25" t="str">
        <f>IF($B1830="", "", IF(AND($B1830&gt;='Client Report'!$BA$3, $B1830&lt;='Client Report'!$BA$4), "X", ""))</f>
        <v/>
      </c>
      <c r="AC1830" s="25" t="str">
        <f>IF($O1830="", "", IF('Client Report'!$AG$3="", "X", IF(Expenses!$C1830='Client Report'!$AG$3, "X", "")))</f>
        <v/>
      </c>
      <c r="AD1830" s="66" t="str">
        <f t="shared" si="317"/>
        <v/>
      </c>
      <c r="AE1830" s="25" t="str">
        <f>IF($AD1830="", "", COUNTIF($AD$11:$AD$2510, "&lt;"&amp;$AD1830)+1+COUNTIF($AD$11:$AD1830, $AD1830)-1)</f>
        <v/>
      </c>
      <c r="AF1830" s="25" t="str">
        <f t="shared" si="318"/>
        <v/>
      </c>
    </row>
    <row r="1831" spans="1:32" x14ac:dyDescent="0.25">
      <c r="A1831" s="21"/>
      <c r="B1831" s="80"/>
      <c r="C1831" s="81"/>
      <c r="D1831" s="82"/>
      <c r="E1831" s="83"/>
      <c r="F1831" s="83"/>
      <c r="G1831" s="84"/>
      <c r="H1831" s="85"/>
      <c r="I1831" s="21"/>
      <c r="J1831" s="39" t="str">
        <f t="shared" si="308"/>
        <v/>
      </c>
      <c r="K1831" s="21"/>
      <c r="O1831" s="25" t="str">
        <f t="shared" si="309"/>
        <v/>
      </c>
      <c r="P1831" s="25" t="str">
        <f t="shared" si="310"/>
        <v/>
      </c>
      <c r="Q1831" s="25" t="str">
        <f t="shared" si="311"/>
        <v/>
      </c>
      <c r="R1831" s="25" t="str">
        <f>IF(COUNTIF($Q$11:$Q1831, $Q1831)&gt;1, "", $Q1831)</f>
        <v/>
      </c>
      <c r="S1831" s="58" t="str">
        <f t="shared" si="312"/>
        <v/>
      </c>
      <c r="T1831" s="61" t="str">
        <f t="shared" si="313"/>
        <v/>
      </c>
      <c r="U1831" s="58" t="str">
        <f t="shared" si="314"/>
        <v/>
      </c>
      <c r="W1831" s="25" t="str">
        <f>IF(OR($P1831="", NOT($U1831="")), "", IF(COUNTIF($P$11:$P1831, $P1831)&gt;1, "", "X"))</f>
        <v/>
      </c>
      <c r="X1831" s="25" t="str">
        <f t="shared" si="315"/>
        <v/>
      </c>
      <c r="Z1831" s="25" t="str">
        <f t="shared" si="316"/>
        <v/>
      </c>
      <c r="AB1831" s="25" t="str">
        <f>IF($B1831="", "", IF(AND($B1831&gt;='Client Report'!$BA$3, $B1831&lt;='Client Report'!$BA$4), "X", ""))</f>
        <v/>
      </c>
      <c r="AC1831" s="25" t="str">
        <f>IF($O1831="", "", IF('Client Report'!$AG$3="", "X", IF(Expenses!$C1831='Client Report'!$AG$3, "X", "")))</f>
        <v/>
      </c>
      <c r="AD1831" s="66" t="str">
        <f t="shared" si="317"/>
        <v/>
      </c>
      <c r="AE1831" s="25" t="str">
        <f>IF($AD1831="", "", COUNTIF($AD$11:$AD$2510, "&lt;"&amp;$AD1831)+1+COUNTIF($AD$11:$AD1831, $AD1831)-1)</f>
        <v/>
      </c>
      <c r="AF1831" s="25" t="str">
        <f t="shared" si="318"/>
        <v/>
      </c>
    </row>
    <row r="1832" spans="1:32" x14ac:dyDescent="0.25">
      <c r="A1832" s="21"/>
      <c r="B1832" s="80"/>
      <c r="C1832" s="81"/>
      <c r="D1832" s="82"/>
      <c r="E1832" s="83"/>
      <c r="F1832" s="83"/>
      <c r="G1832" s="84"/>
      <c r="H1832" s="85"/>
      <c r="I1832" s="21"/>
      <c r="J1832" s="39" t="str">
        <f t="shared" si="308"/>
        <v/>
      </c>
      <c r="K1832" s="21"/>
      <c r="O1832" s="25" t="str">
        <f t="shared" si="309"/>
        <v/>
      </c>
      <c r="P1832" s="25" t="str">
        <f t="shared" si="310"/>
        <v/>
      </c>
      <c r="Q1832" s="25" t="str">
        <f t="shared" si="311"/>
        <v/>
      </c>
      <c r="R1832" s="25" t="str">
        <f>IF(COUNTIF($Q$11:$Q1832, $Q1832)&gt;1, "", $Q1832)</f>
        <v/>
      </c>
      <c r="S1832" s="58" t="str">
        <f t="shared" si="312"/>
        <v/>
      </c>
      <c r="T1832" s="61" t="str">
        <f t="shared" si="313"/>
        <v/>
      </c>
      <c r="U1832" s="58" t="str">
        <f t="shared" si="314"/>
        <v/>
      </c>
      <c r="W1832" s="25" t="str">
        <f>IF(OR($P1832="", NOT($U1832="")), "", IF(COUNTIF($P$11:$P1832, $P1832)&gt;1, "", "X"))</f>
        <v/>
      </c>
      <c r="X1832" s="25" t="str">
        <f t="shared" si="315"/>
        <v/>
      </c>
      <c r="Z1832" s="25" t="str">
        <f t="shared" si="316"/>
        <v/>
      </c>
      <c r="AB1832" s="25" t="str">
        <f>IF($B1832="", "", IF(AND($B1832&gt;='Client Report'!$BA$3, $B1832&lt;='Client Report'!$BA$4), "X", ""))</f>
        <v/>
      </c>
      <c r="AC1832" s="25" t="str">
        <f>IF($O1832="", "", IF('Client Report'!$AG$3="", "X", IF(Expenses!$C1832='Client Report'!$AG$3, "X", "")))</f>
        <v/>
      </c>
      <c r="AD1832" s="66" t="str">
        <f t="shared" si="317"/>
        <v/>
      </c>
      <c r="AE1832" s="25" t="str">
        <f>IF($AD1832="", "", COUNTIF($AD$11:$AD$2510, "&lt;"&amp;$AD1832)+1+COUNTIF($AD$11:$AD1832, $AD1832)-1)</f>
        <v/>
      </c>
      <c r="AF1832" s="25" t="str">
        <f t="shared" si="318"/>
        <v/>
      </c>
    </row>
    <row r="1833" spans="1:32" x14ac:dyDescent="0.25">
      <c r="A1833" s="21"/>
      <c r="B1833" s="80"/>
      <c r="C1833" s="81"/>
      <c r="D1833" s="82"/>
      <c r="E1833" s="83"/>
      <c r="F1833" s="83"/>
      <c r="G1833" s="84"/>
      <c r="H1833" s="85"/>
      <c r="I1833" s="21"/>
      <c r="J1833" s="39" t="str">
        <f t="shared" si="308"/>
        <v/>
      </c>
      <c r="K1833" s="21"/>
      <c r="O1833" s="25" t="str">
        <f t="shared" si="309"/>
        <v/>
      </c>
      <c r="P1833" s="25" t="str">
        <f t="shared" si="310"/>
        <v/>
      </c>
      <c r="Q1833" s="25" t="str">
        <f t="shared" si="311"/>
        <v/>
      </c>
      <c r="R1833" s="25" t="str">
        <f>IF(COUNTIF($Q$11:$Q1833, $Q1833)&gt;1, "", $Q1833)</f>
        <v/>
      </c>
      <c r="S1833" s="58" t="str">
        <f t="shared" si="312"/>
        <v/>
      </c>
      <c r="T1833" s="61" t="str">
        <f t="shared" si="313"/>
        <v/>
      </c>
      <c r="U1833" s="58" t="str">
        <f t="shared" si="314"/>
        <v/>
      </c>
      <c r="W1833" s="25" t="str">
        <f>IF(OR($P1833="", NOT($U1833="")), "", IF(COUNTIF($P$11:$P1833, $P1833)&gt;1, "", "X"))</f>
        <v/>
      </c>
      <c r="X1833" s="25" t="str">
        <f t="shared" si="315"/>
        <v/>
      </c>
      <c r="Z1833" s="25" t="str">
        <f t="shared" si="316"/>
        <v/>
      </c>
      <c r="AB1833" s="25" t="str">
        <f>IF($B1833="", "", IF(AND($B1833&gt;='Client Report'!$BA$3, $B1833&lt;='Client Report'!$BA$4), "X", ""))</f>
        <v/>
      </c>
      <c r="AC1833" s="25" t="str">
        <f>IF($O1833="", "", IF('Client Report'!$AG$3="", "X", IF(Expenses!$C1833='Client Report'!$AG$3, "X", "")))</f>
        <v/>
      </c>
      <c r="AD1833" s="66" t="str">
        <f t="shared" si="317"/>
        <v/>
      </c>
      <c r="AE1833" s="25" t="str">
        <f>IF($AD1833="", "", COUNTIF($AD$11:$AD$2510, "&lt;"&amp;$AD1833)+1+COUNTIF($AD$11:$AD1833, $AD1833)-1)</f>
        <v/>
      </c>
      <c r="AF1833" s="25" t="str">
        <f t="shared" si="318"/>
        <v/>
      </c>
    </row>
    <row r="1834" spans="1:32" x14ac:dyDescent="0.25">
      <c r="A1834" s="21"/>
      <c r="B1834" s="80"/>
      <c r="C1834" s="81"/>
      <c r="D1834" s="82"/>
      <c r="E1834" s="83"/>
      <c r="F1834" s="83"/>
      <c r="G1834" s="84"/>
      <c r="H1834" s="85"/>
      <c r="I1834" s="21"/>
      <c r="J1834" s="39" t="str">
        <f t="shared" si="308"/>
        <v/>
      </c>
      <c r="K1834" s="21"/>
      <c r="O1834" s="25" t="str">
        <f t="shared" si="309"/>
        <v/>
      </c>
      <c r="P1834" s="25" t="str">
        <f t="shared" si="310"/>
        <v/>
      </c>
      <c r="Q1834" s="25" t="str">
        <f t="shared" si="311"/>
        <v/>
      </c>
      <c r="R1834" s="25" t="str">
        <f>IF(COUNTIF($Q$11:$Q1834, $Q1834)&gt;1, "", $Q1834)</f>
        <v/>
      </c>
      <c r="S1834" s="58" t="str">
        <f t="shared" si="312"/>
        <v/>
      </c>
      <c r="T1834" s="61" t="str">
        <f t="shared" si="313"/>
        <v/>
      </c>
      <c r="U1834" s="58" t="str">
        <f t="shared" si="314"/>
        <v/>
      </c>
      <c r="W1834" s="25" t="str">
        <f>IF(OR($P1834="", NOT($U1834="")), "", IF(COUNTIF($P$11:$P1834, $P1834)&gt;1, "", "X"))</f>
        <v/>
      </c>
      <c r="X1834" s="25" t="str">
        <f t="shared" si="315"/>
        <v/>
      </c>
      <c r="Z1834" s="25" t="str">
        <f t="shared" si="316"/>
        <v/>
      </c>
      <c r="AB1834" s="25" t="str">
        <f>IF($B1834="", "", IF(AND($B1834&gt;='Client Report'!$BA$3, $B1834&lt;='Client Report'!$BA$4), "X", ""))</f>
        <v/>
      </c>
      <c r="AC1834" s="25" t="str">
        <f>IF($O1834="", "", IF('Client Report'!$AG$3="", "X", IF(Expenses!$C1834='Client Report'!$AG$3, "X", "")))</f>
        <v/>
      </c>
      <c r="AD1834" s="66" t="str">
        <f t="shared" si="317"/>
        <v/>
      </c>
      <c r="AE1834" s="25" t="str">
        <f>IF($AD1834="", "", COUNTIF($AD$11:$AD$2510, "&lt;"&amp;$AD1834)+1+COUNTIF($AD$11:$AD1834, $AD1834)-1)</f>
        <v/>
      </c>
      <c r="AF1834" s="25" t="str">
        <f t="shared" si="318"/>
        <v/>
      </c>
    </row>
    <row r="1835" spans="1:32" x14ac:dyDescent="0.25">
      <c r="A1835" s="21"/>
      <c r="B1835" s="80"/>
      <c r="C1835" s="81"/>
      <c r="D1835" s="82"/>
      <c r="E1835" s="83"/>
      <c r="F1835" s="83"/>
      <c r="G1835" s="84"/>
      <c r="H1835" s="85"/>
      <c r="I1835" s="21"/>
      <c r="J1835" s="39" t="str">
        <f t="shared" si="308"/>
        <v/>
      </c>
      <c r="K1835" s="21"/>
      <c r="O1835" s="25" t="str">
        <f t="shared" si="309"/>
        <v/>
      </c>
      <c r="P1835" s="25" t="str">
        <f t="shared" si="310"/>
        <v/>
      </c>
      <c r="Q1835" s="25" t="str">
        <f t="shared" si="311"/>
        <v/>
      </c>
      <c r="R1835" s="25" t="str">
        <f>IF(COUNTIF($Q$11:$Q1835, $Q1835)&gt;1, "", $Q1835)</f>
        <v/>
      </c>
      <c r="S1835" s="58" t="str">
        <f t="shared" si="312"/>
        <v/>
      </c>
      <c r="T1835" s="61" t="str">
        <f t="shared" si="313"/>
        <v/>
      </c>
      <c r="U1835" s="58" t="str">
        <f t="shared" si="314"/>
        <v/>
      </c>
      <c r="W1835" s="25" t="str">
        <f>IF(OR($P1835="", NOT($U1835="")), "", IF(COUNTIF($P$11:$P1835, $P1835)&gt;1, "", "X"))</f>
        <v/>
      </c>
      <c r="X1835" s="25" t="str">
        <f t="shared" si="315"/>
        <v/>
      </c>
      <c r="Z1835" s="25" t="str">
        <f t="shared" si="316"/>
        <v/>
      </c>
      <c r="AB1835" s="25" t="str">
        <f>IF($B1835="", "", IF(AND($B1835&gt;='Client Report'!$BA$3, $B1835&lt;='Client Report'!$BA$4), "X", ""))</f>
        <v/>
      </c>
      <c r="AC1835" s="25" t="str">
        <f>IF($O1835="", "", IF('Client Report'!$AG$3="", "X", IF(Expenses!$C1835='Client Report'!$AG$3, "X", "")))</f>
        <v/>
      </c>
      <c r="AD1835" s="66" t="str">
        <f t="shared" si="317"/>
        <v/>
      </c>
      <c r="AE1835" s="25" t="str">
        <f>IF($AD1835="", "", COUNTIF($AD$11:$AD$2510, "&lt;"&amp;$AD1835)+1+COUNTIF($AD$11:$AD1835, $AD1835)-1)</f>
        <v/>
      </c>
      <c r="AF1835" s="25" t="str">
        <f t="shared" si="318"/>
        <v/>
      </c>
    </row>
    <row r="1836" spans="1:32" x14ac:dyDescent="0.25">
      <c r="A1836" s="21"/>
      <c r="B1836" s="80"/>
      <c r="C1836" s="81"/>
      <c r="D1836" s="82"/>
      <c r="E1836" s="83"/>
      <c r="F1836" s="83"/>
      <c r="G1836" s="84"/>
      <c r="H1836" s="85"/>
      <c r="I1836" s="21"/>
      <c r="J1836" s="39" t="str">
        <f t="shared" si="308"/>
        <v/>
      </c>
      <c r="K1836" s="21"/>
      <c r="O1836" s="25" t="str">
        <f t="shared" si="309"/>
        <v/>
      </c>
      <c r="P1836" s="25" t="str">
        <f t="shared" si="310"/>
        <v/>
      </c>
      <c r="Q1836" s="25" t="str">
        <f t="shared" si="311"/>
        <v/>
      </c>
      <c r="R1836" s="25" t="str">
        <f>IF(COUNTIF($Q$11:$Q1836, $Q1836)&gt;1, "", $Q1836)</f>
        <v/>
      </c>
      <c r="S1836" s="58" t="str">
        <f t="shared" si="312"/>
        <v/>
      </c>
      <c r="T1836" s="61" t="str">
        <f t="shared" si="313"/>
        <v/>
      </c>
      <c r="U1836" s="58" t="str">
        <f t="shared" si="314"/>
        <v/>
      </c>
      <c r="W1836" s="25" t="str">
        <f>IF(OR($P1836="", NOT($U1836="")), "", IF(COUNTIF($P$11:$P1836, $P1836)&gt;1, "", "X"))</f>
        <v/>
      </c>
      <c r="X1836" s="25" t="str">
        <f t="shared" si="315"/>
        <v/>
      </c>
      <c r="Z1836" s="25" t="str">
        <f t="shared" si="316"/>
        <v/>
      </c>
      <c r="AB1836" s="25" t="str">
        <f>IF($B1836="", "", IF(AND($B1836&gt;='Client Report'!$BA$3, $B1836&lt;='Client Report'!$BA$4), "X", ""))</f>
        <v/>
      </c>
      <c r="AC1836" s="25" t="str">
        <f>IF($O1836="", "", IF('Client Report'!$AG$3="", "X", IF(Expenses!$C1836='Client Report'!$AG$3, "X", "")))</f>
        <v/>
      </c>
      <c r="AD1836" s="66" t="str">
        <f t="shared" si="317"/>
        <v/>
      </c>
      <c r="AE1836" s="25" t="str">
        <f>IF($AD1836="", "", COUNTIF($AD$11:$AD$2510, "&lt;"&amp;$AD1836)+1+COUNTIF($AD$11:$AD1836, $AD1836)-1)</f>
        <v/>
      </c>
      <c r="AF1836" s="25" t="str">
        <f t="shared" si="318"/>
        <v/>
      </c>
    </row>
    <row r="1837" spans="1:32" x14ac:dyDescent="0.25">
      <c r="A1837" s="21"/>
      <c r="B1837" s="80"/>
      <c r="C1837" s="81"/>
      <c r="D1837" s="82"/>
      <c r="E1837" s="83"/>
      <c r="F1837" s="83"/>
      <c r="G1837" s="84"/>
      <c r="H1837" s="85"/>
      <c r="I1837" s="21"/>
      <c r="J1837" s="39" t="str">
        <f t="shared" si="308"/>
        <v/>
      </c>
      <c r="K1837" s="21"/>
      <c r="O1837" s="25" t="str">
        <f t="shared" si="309"/>
        <v/>
      </c>
      <c r="P1837" s="25" t="str">
        <f t="shared" si="310"/>
        <v/>
      </c>
      <c r="Q1837" s="25" t="str">
        <f t="shared" si="311"/>
        <v/>
      </c>
      <c r="R1837" s="25" t="str">
        <f>IF(COUNTIF($Q$11:$Q1837, $Q1837)&gt;1, "", $Q1837)</f>
        <v/>
      </c>
      <c r="S1837" s="58" t="str">
        <f t="shared" si="312"/>
        <v/>
      </c>
      <c r="T1837" s="61" t="str">
        <f t="shared" si="313"/>
        <v/>
      </c>
      <c r="U1837" s="58" t="str">
        <f t="shared" si="314"/>
        <v/>
      </c>
      <c r="W1837" s="25" t="str">
        <f>IF(OR($P1837="", NOT($U1837="")), "", IF(COUNTIF($P$11:$P1837, $P1837)&gt;1, "", "X"))</f>
        <v/>
      </c>
      <c r="X1837" s="25" t="str">
        <f t="shared" si="315"/>
        <v/>
      </c>
      <c r="Z1837" s="25" t="str">
        <f t="shared" si="316"/>
        <v/>
      </c>
      <c r="AB1837" s="25" t="str">
        <f>IF($B1837="", "", IF(AND($B1837&gt;='Client Report'!$BA$3, $B1837&lt;='Client Report'!$BA$4), "X", ""))</f>
        <v/>
      </c>
      <c r="AC1837" s="25" t="str">
        <f>IF($O1837="", "", IF('Client Report'!$AG$3="", "X", IF(Expenses!$C1837='Client Report'!$AG$3, "X", "")))</f>
        <v/>
      </c>
      <c r="AD1837" s="66" t="str">
        <f t="shared" si="317"/>
        <v/>
      </c>
      <c r="AE1837" s="25" t="str">
        <f>IF($AD1837="", "", COUNTIF($AD$11:$AD$2510, "&lt;"&amp;$AD1837)+1+COUNTIF($AD$11:$AD1837, $AD1837)-1)</f>
        <v/>
      </c>
      <c r="AF1837" s="25" t="str">
        <f t="shared" si="318"/>
        <v/>
      </c>
    </row>
    <row r="1838" spans="1:32" x14ac:dyDescent="0.25">
      <c r="A1838" s="21"/>
      <c r="B1838" s="80"/>
      <c r="C1838" s="81"/>
      <c r="D1838" s="82"/>
      <c r="E1838" s="83"/>
      <c r="F1838" s="83"/>
      <c r="G1838" s="84"/>
      <c r="H1838" s="85"/>
      <c r="I1838" s="21"/>
      <c r="J1838" s="39" t="str">
        <f t="shared" si="308"/>
        <v/>
      </c>
      <c r="K1838" s="21"/>
      <c r="O1838" s="25" t="str">
        <f t="shared" si="309"/>
        <v/>
      </c>
      <c r="P1838" s="25" t="str">
        <f t="shared" si="310"/>
        <v/>
      </c>
      <c r="Q1838" s="25" t="str">
        <f t="shared" si="311"/>
        <v/>
      </c>
      <c r="R1838" s="25" t="str">
        <f>IF(COUNTIF($Q$11:$Q1838, $Q1838)&gt;1, "", $Q1838)</f>
        <v/>
      </c>
      <c r="S1838" s="58" t="str">
        <f t="shared" si="312"/>
        <v/>
      </c>
      <c r="T1838" s="61" t="str">
        <f t="shared" si="313"/>
        <v/>
      </c>
      <c r="U1838" s="58" t="str">
        <f t="shared" si="314"/>
        <v/>
      </c>
      <c r="W1838" s="25" t="str">
        <f>IF(OR($P1838="", NOT($U1838="")), "", IF(COUNTIF($P$11:$P1838, $P1838)&gt;1, "", "X"))</f>
        <v/>
      </c>
      <c r="X1838" s="25" t="str">
        <f t="shared" si="315"/>
        <v/>
      </c>
      <c r="Z1838" s="25" t="str">
        <f t="shared" si="316"/>
        <v/>
      </c>
      <c r="AB1838" s="25" t="str">
        <f>IF($B1838="", "", IF(AND($B1838&gt;='Client Report'!$BA$3, $B1838&lt;='Client Report'!$BA$4), "X", ""))</f>
        <v/>
      </c>
      <c r="AC1838" s="25" t="str">
        <f>IF($O1838="", "", IF('Client Report'!$AG$3="", "X", IF(Expenses!$C1838='Client Report'!$AG$3, "X", "")))</f>
        <v/>
      </c>
      <c r="AD1838" s="66" t="str">
        <f t="shared" si="317"/>
        <v/>
      </c>
      <c r="AE1838" s="25" t="str">
        <f>IF($AD1838="", "", COUNTIF($AD$11:$AD$2510, "&lt;"&amp;$AD1838)+1+COUNTIF($AD$11:$AD1838, $AD1838)-1)</f>
        <v/>
      </c>
      <c r="AF1838" s="25" t="str">
        <f t="shared" si="318"/>
        <v/>
      </c>
    </row>
    <row r="1839" spans="1:32" x14ac:dyDescent="0.25">
      <c r="A1839" s="21"/>
      <c r="B1839" s="80"/>
      <c r="C1839" s="81"/>
      <c r="D1839" s="82"/>
      <c r="E1839" s="83"/>
      <c r="F1839" s="83"/>
      <c r="G1839" s="84"/>
      <c r="H1839" s="85"/>
      <c r="I1839" s="21"/>
      <c r="J1839" s="39" t="str">
        <f t="shared" si="308"/>
        <v/>
      </c>
      <c r="K1839" s="21"/>
      <c r="O1839" s="25" t="str">
        <f t="shared" si="309"/>
        <v/>
      </c>
      <c r="P1839" s="25" t="str">
        <f t="shared" si="310"/>
        <v/>
      </c>
      <c r="Q1839" s="25" t="str">
        <f t="shared" si="311"/>
        <v/>
      </c>
      <c r="R1839" s="25" t="str">
        <f>IF(COUNTIF($Q$11:$Q1839, $Q1839)&gt;1, "", $Q1839)</f>
        <v/>
      </c>
      <c r="S1839" s="58" t="str">
        <f t="shared" si="312"/>
        <v/>
      </c>
      <c r="T1839" s="61" t="str">
        <f t="shared" si="313"/>
        <v/>
      </c>
      <c r="U1839" s="58" t="str">
        <f t="shared" si="314"/>
        <v/>
      </c>
      <c r="W1839" s="25" t="str">
        <f>IF(OR($P1839="", NOT($U1839="")), "", IF(COUNTIF($P$11:$P1839, $P1839)&gt;1, "", "X"))</f>
        <v/>
      </c>
      <c r="X1839" s="25" t="str">
        <f t="shared" si="315"/>
        <v/>
      </c>
      <c r="Z1839" s="25" t="str">
        <f t="shared" si="316"/>
        <v/>
      </c>
      <c r="AB1839" s="25" t="str">
        <f>IF($B1839="", "", IF(AND($B1839&gt;='Client Report'!$BA$3, $B1839&lt;='Client Report'!$BA$4), "X", ""))</f>
        <v/>
      </c>
      <c r="AC1839" s="25" t="str">
        <f>IF($O1839="", "", IF('Client Report'!$AG$3="", "X", IF(Expenses!$C1839='Client Report'!$AG$3, "X", "")))</f>
        <v/>
      </c>
      <c r="AD1839" s="66" t="str">
        <f t="shared" si="317"/>
        <v/>
      </c>
      <c r="AE1839" s="25" t="str">
        <f>IF($AD1839="", "", COUNTIF($AD$11:$AD$2510, "&lt;"&amp;$AD1839)+1+COUNTIF($AD$11:$AD1839, $AD1839)-1)</f>
        <v/>
      </c>
      <c r="AF1839" s="25" t="str">
        <f t="shared" si="318"/>
        <v/>
      </c>
    </row>
    <row r="1840" spans="1:32" x14ac:dyDescent="0.25">
      <c r="A1840" s="21"/>
      <c r="B1840" s="80"/>
      <c r="C1840" s="81"/>
      <c r="D1840" s="82"/>
      <c r="E1840" s="83"/>
      <c r="F1840" s="83"/>
      <c r="G1840" s="84"/>
      <c r="H1840" s="85"/>
      <c r="I1840" s="21"/>
      <c r="J1840" s="39" t="str">
        <f t="shared" si="308"/>
        <v/>
      </c>
      <c r="K1840" s="21"/>
      <c r="O1840" s="25" t="str">
        <f t="shared" si="309"/>
        <v/>
      </c>
      <c r="P1840" s="25" t="str">
        <f t="shared" si="310"/>
        <v/>
      </c>
      <c r="Q1840" s="25" t="str">
        <f t="shared" si="311"/>
        <v/>
      </c>
      <c r="R1840" s="25" t="str">
        <f>IF(COUNTIF($Q$11:$Q1840, $Q1840)&gt;1, "", $Q1840)</f>
        <v/>
      </c>
      <c r="S1840" s="58" t="str">
        <f t="shared" si="312"/>
        <v/>
      </c>
      <c r="T1840" s="61" t="str">
        <f t="shared" si="313"/>
        <v/>
      </c>
      <c r="U1840" s="58" t="str">
        <f t="shared" si="314"/>
        <v/>
      </c>
      <c r="W1840" s="25" t="str">
        <f>IF(OR($P1840="", NOT($U1840="")), "", IF(COUNTIF($P$11:$P1840, $P1840)&gt;1, "", "X"))</f>
        <v/>
      </c>
      <c r="X1840" s="25" t="str">
        <f t="shared" si="315"/>
        <v/>
      </c>
      <c r="Z1840" s="25" t="str">
        <f t="shared" si="316"/>
        <v/>
      </c>
      <c r="AB1840" s="25" t="str">
        <f>IF($B1840="", "", IF(AND($B1840&gt;='Client Report'!$BA$3, $B1840&lt;='Client Report'!$BA$4), "X", ""))</f>
        <v/>
      </c>
      <c r="AC1840" s="25" t="str">
        <f>IF($O1840="", "", IF('Client Report'!$AG$3="", "X", IF(Expenses!$C1840='Client Report'!$AG$3, "X", "")))</f>
        <v/>
      </c>
      <c r="AD1840" s="66" t="str">
        <f t="shared" si="317"/>
        <v/>
      </c>
      <c r="AE1840" s="25" t="str">
        <f>IF($AD1840="", "", COUNTIF($AD$11:$AD$2510, "&lt;"&amp;$AD1840)+1+COUNTIF($AD$11:$AD1840, $AD1840)-1)</f>
        <v/>
      </c>
      <c r="AF1840" s="25" t="str">
        <f t="shared" si="318"/>
        <v/>
      </c>
    </row>
    <row r="1841" spans="1:32" x14ac:dyDescent="0.25">
      <c r="A1841" s="21"/>
      <c r="B1841" s="80"/>
      <c r="C1841" s="81"/>
      <c r="D1841" s="82"/>
      <c r="E1841" s="83"/>
      <c r="F1841" s="83"/>
      <c r="G1841" s="84"/>
      <c r="H1841" s="85"/>
      <c r="I1841" s="21"/>
      <c r="J1841" s="39" t="str">
        <f t="shared" si="308"/>
        <v/>
      </c>
      <c r="K1841" s="21"/>
      <c r="O1841" s="25" t="str">
        <f t="shared" si="309"/>
        <v/>
      </c>
      <c r="P1841" s="25" t="str">
        <f t="shared" si="310"/>
        <v/>
      </c>
      <c r="Q1841" s="25" t="str">
        <f t="shared" si="311"/>
        <v/>
      </c>
      <c r="R1841" s="25" t="str">
        <f>IF(COUNTIF($Q$11:$Q1841, $Q1841)&gt;1, "", $Q1841)</f>
        <v/>
      </c>
      <c r="S1841" s="58" t="str">
        <f t="shared" si="312"/>
        <v/>
      </c>
      <c r="T1841" s="61" t="str">
        <f t="shared" si="313"/>
        <v/>
      </c>
      <c r="U1841" s="58" t="str">
        <f t="shared" si="314"/>
        <v/>
      </c>
      <c r="W1841" s="25" t="str">
        <f>IF(OR($P1841="", NOT($U1841="")), "", IF(COUNTIF($P$11:$P1841, $P1841)&gt;1, "", "X"))</f>
        <v/>
      </c>
      <c r="X1841" s="25" t="str">
        <f t="shared" si="315"/>
        <v/>
      </c>
      <c r="Z1841" s="25" t="str">
        <f t="shared" si="316"/>
        <v/>
      </c>
      <c r="AB1841" s="25" t="str">
        <f>IF($B1841="", "", IF(AND($B1841&gt;='Client Report'!$BA$3, $B1841&lt;='Client Report'!$BA$4), "X", ""))</f>
        <v/>
      </c>
      <c r="AC1841" s="25" t="str">
        <f>IF($O1841="", "", IF('Client Report'!$AG$3="", "X", IF(Expenses!$C1841='Client Report'!$AG$3, "X", "")))</f>
        <v/>
      </c>
      <c r="AD1841" s="66" t="str">
        <f t="shared" si="317"/>
        <v/>
      </c>
      <c r="AE1841" s="25" t="str">
        <f>IF($AD1841="", "", COUNTIF($AD$11:$AD$2510, "&lt;"&amp;$AD1841)+1+COUNTIF($AD$11:$AD1841, $AD1841)-1)</f>
        <v/>
      </c>
      <c r="AF1841" s="25" t="str">
        <f t="shared" si="318"/>
        <v/>
      </c>
    </row>
    <row r="1842" spans="1:32" x14ac:dyDescent="0.25">
      <c r="A1842" s="21"/>
      <c r="B1842" s="80"/>
      <c r="C1842" s="81"/>
      <c r="D1842" s="82"/>
      <c r="E1842" s="83"/>
      <c r="F1842" s="83"/>
      <c r="G1842" s="84"/>
      <c r="H1842" s="85"/>
      <c r="I1842" s="21"/>
      <c r="J1842" s="39" t="str">
        <f t="shared" si="308"/>
        <v/>
      </c>
      <c r="K1842" s="21"/>
      <c r="O1842" s="25" t="str">
        <f t="shared" si="309"/>
        <v/>
      </c>
      <c r="P1842" s="25" t="str">
        <f t="shared" si="310"/>
        <v/>
      </c>
      <c r="Q1842" s="25" t="str">
        <f t="shared" si="311"/>
        <v/>
      </c>
      <c r="R1842" s="25" t="str">
        <f>IF(COUNTIF($Q$11:$Q1842, $Q1842)&gt;1, "", $Q1842)</f>
        <v/>
      </c>
      <c r="S1842" s="58" t="str">
        <f t="shared" si="312"/>
        <v/>
      </c>
      <c r="T1842" s="61" t="str">
        <f t="shared" si="313"/>
        <v/>
      </c>
      <c r="U1842" s="58" t="str">
        <f t="shared" si="314"/>
        <v/>
      </c>
      <c r="W1842" s="25" t="str">
        <f>IF(OR($P1842="", NOT($U1842="")), "", IF(COUNTIF($P$11:$P1842, $P1842)&gt;1, "", "X"))</f>
        <v/>
      </c>
      <c r="X1842" s="25" t="str">
        <f t="shared" si="315"/>
        <v/>
      </c>
      <c r="Z1842" s="25" t="str">
        <f t="shared" si="316"/>
        <v/>
      </c>
      <c r="AB1842" s="25" t="str">
        <f>IF($B1842="", "", IF(AND($B1842&gt;='Client Report'!$BA$3, $B1842&lt;='Client Report'!$BA$4), "X", ""))</f>
        <v/>
      </c>
      <c r="AC1842" s="25" t="str">
        <f>IF($O1842="", "", IF('Client Report'!$AG$3="", "X", IF(Expenses!$C1842='Client Report'!$AG$3, "X", "")))</f>
        <v/>
      </c>
      <c r="AD1842" s="66" t="str">
        <f t="shared" si="317"/>
        <v/>
      </c>
      <c r="AE1842" s="25" t="str">
        <f>IF($AD1842="", "", COUNTIF($AD$11:$AD$2510, "&lt;"&amp;$AD1842)+1+COUNTIF($AD$11:$AD1842, $AD1842)-1)</f>
        <v/>
      </c>
      <c r="AF1842" s="25" t="str">
        <f t="shared" si="318"/>
        <v/>
      </c>
    </row>
    <row r="1843" spans="1:32" x14ac:dyDescent="0.25">
      <c r="A1843" s="21"/>
      <c r="B1843" s="80"/>
      <c r="C1843" s="81"/>
      <c r="D1843" s="82"/>
      <c r="E1843" s="83"/>
      <c r="F1843" s="83"/>
      <c r="G1843" s="84"/>
      <c r="H1843" s="85"/>
      <c r="I1843" s="21"/>
      <c r="J1843" s="39" t="str">
        <f t="shared" si="308"/>
        <v/>
      </c>
      <c r="K1843" s="21"/>
      <c r="O1843" s="25" t="str">
        <f t="shared" si="309"/>
        <v/>
      </c>
      <c r="P1843" s="25" t="str">
        <f t="shared" si="310"/>
        <v/>
      </c>
      <c r="Q1843" s="25" t="str">
        <f t="shared" si="311"/>
        <v/>
      </c>
      <c r="R1843" s="25" t="str">
        <f>IF(COUNTIF($Q$11:$Q1843, $Q1843)&gt;1, "", $Q1843)</f>
        <v/>
      </c>
      <c r="S1843" s="58" t="str">
        <f t="shared" si="312"/>
        <v/>
      </c>
      <c r="T1843" s="61" t="str">
        <f t="shared" si="313"/>
        <v/>
      </c>
      <c r="U1843" s="58" t="str">
        <f t="shared" si="314"/>
        <v/>
      </c>
      <c r="W1843" s="25" t="str">
        <f>IF(OR($P1843="", NOT($U1843="")), "", IF(COUNTIF($P$11:$P1843, $P1843)&gt;1, "", "X"))</f>
        <v/>
      </c>
      <c r="X1843" s="25" t="str">
        <f t="shared" si="315"/>
        <v/>
      </c>
      <c r="Z1843" s="25" t="str">
        <f t="shared" si="316"/>
        <v/>
      </c>
      <c r="AB1843" s="25" t="str">
        <f>IF($B1843="", "", IF(AND($B1843&gt;='Client Report'!$BA$3, $B1843&lt;='Client Report'!$BA$4), "X", ""))</f>
        <v/>
      </c>
      <c r="AC1843" s="25" t="str">
        <f>IF($O1843="", "", IF('Client Report'!$AG$3="", "X", IF(Expenses!$C1843='Client Report'!$AG$3, "X", "")))</f>
        <v/>
      </c>
      <c r="AD1843" s="66" t="str">
        <f t="shared" si="317"/>
        <v/>
      </c>
      <c r="AE1843" s="25" t="str">
        <f>IF($AD1843="", "", COUNTIF($AD$11:$AD$2510, "&lt;"&amp;$AD1843)+1+COUNTIF($AD$11:$AD1843, $AD1843)-1)</f>
        <v/>
      </c>
      <c r="AF1843" s="25" t="str">
        <f t="shared" si="318"/>
        <v/>
      </c>
    </row>
    <row r="1844" spans="1:32" x14ac:dyDescent="0.25">
      <c r="A1844" s="21"/>
      <c r="B1844" s="80"/>
      <c r="C1844" s="81"/>
      <c r="D1844" s="82"/>
      <c r="E1844" s="83"/>
      <c r="F1844" s="83"/>
      <c r="G1844" s="84"/>
      <c r="H1844" s="85"/>
      <c r="I1844" s="21"/>
      <c r="J1844" s="39" t="str">
        <f t="shared" si="308"/>
        <v/>
      </c>
      <c r="K1844" s="21"/>
      <c r="O1844" s="25" t="str">
        <f t="shared" si="309"/>
        <v/>
      </c>
      <c r="P1844" s="25" t="str">
        <f t="shared" si="310"/>
        <v/>
      </c>
      <c r="Q1844" s="25" t="str">
        <f t="shared" si="311"/>
        <v/>
      </c>
      <c r="R1844" s="25" t="str">
        <f>IF(COUNTIF($Q$11:$Q1844, $Q1844)&gt;1, "", $Q1844)</f>
        <v/>
      </c>
      <c r="S1844" s="58" t="str">
        <f t="shared" si="312"/>
        <v/>
      </c>
      <c r="T1844" s="61" t="str">
        <f t="shared" si="313"/>
        <v/>
      </c>
      <c r="U1844" s="58" t="str">
        <f t="shared" si="314"/>
        <v/>
      </c>
      <c r="W1844" s="25" t="str">
        <f>IF(OR($P1844="", NOT($U1844="")), "", IF(COUNTIF($P$11:$P1844, $P1844)&gt;1, "", "X"))</f>
        <v/>
      </c>
      <c r="X1844" s="25" t="str">
        <f t="shared" si="315"/>
        <v/>
      </c>
      <c r="Z1844" s="25" t="str">
        <f t="shared" si="316"/>
        <v/>
      </c>
      <c r="AB1844" s="25" t="str">
        <f>IF($B1844="", "", IF(AND($B1844&gt;='Client Report'!$BA$3, $B1844&lt;='Client Report'!$BA$4), "X", ""))</f>
        <v/>
      </c>
      <c r="AC1844" s="25" t="str">
        <f>IF($O1844="", "", IF('Client Report'!$AG$3="", "X", IF(Expenses!$C1844='Client Report'!$AG$3, "X", "")))</f>
        <v/>
      </c>
      <c r="AD1844" s="66" t="str">
        <f t="shared" si="317"/>
        <v/>
      </c>
      <c r="AE1844" s="25" t="str">
        <f>IF($AD1844="", "", COUNTIF($AD$11:$AD$2510, "&lt;"&amp;$AD1844)+1+COUNTIF($AD$11:$AD1844, $AD1844)-1)</f>
        <v/>
      </c>
      <c r="AF1844" s="25" t="str">
        <f t="shared" si="318"/>
        <v/>
      </c>
    </row>
    <row r="1845" spans="1:32" x14ac:dyDescent="0.25">
      <c r="A1845" s="21"/>
      <c r="B1845" s="80"/>
      <c r="C1845" s="81"/>
      <c r="D1845" s="82"/>
      <c r="E1845" s="83"/>
      <c r="F1845" s="83"/>
      <c r="G1845" s="84"/>
      <c r="H1845" s="85"/>
      <c r="I1845" s="21"/>
      <c r="J1845" s="39" t="str">
        <f t="shared" si="308"/>
        <v/>
      </c>
      <c r="K1845" s="21"/>
      <c r="O1845" s="25" t="str">
        <f t="shared" si="309"/>
        <v/>
      </c>
      <c r="P1845" s="25" t="str">
        <f t="shared" si="310"/>
        <v/>
      </c>
      <c r="Q1845" s="25" t="str">
        <f t="shared" si="311"/>
        <v/>
      </c>
      <c r="R1845" s="25" t="str">
        <f>IF(COUNTIF($Q$11:$Q1845, $Q1845)&gt;1, "", $Q1845)</f>
        <v/>
      </c>
      <c r="S1845" s="58" t="str">
        <f t="shared" si="312"/>
        <v/>
      </c>
      <c r="T1845" s="61" t="str">
        <f t="shared" si="313"/>
        <v/>
      </c>
      <c r="U1845" s="58" t="str">
        <f t="shared" si="314"/>
        <v/>
      </c>
      <c r="W1845" s="25" t="str">
        <f>IF(OR($P1845="", NOT($U1845="")), "", IF(COUNTIF($P$11:$P1845, $P1845)&gt;1, "", "X"))</f>
        <v/>
      </c>
      <c r="X1845" s="25" t="str">
        <f t="shared" si="315"/>
        <v/>
      </c>
      <c r="Z1845" s="25" t="str">
        <f t="shared" si="316"/>
        <v/>
      </c>
      <c r="AB1845" s="25" t="str">
        <f>IF($B1845="", "", IF(AND($B1845&gt;='Client Report'!$BA$3, $B1845&lt;='Client Report'!$BA$4), "X", ""))</f>
        <v/>
      </c>
      <c r="AC1845" s="25" t="str">
        <f>IF($O1845="", "", IF('Client Report'!$AG$3="", "X", IF(Expenses!$C1845='Client Report'!$AG$3, "X", "")))</f>
        <v/>
      </c>
      <c r="AD1845" s="66" t="str">
        <f t="shared" si="317"/>
        <v/>
      </c>
      <c r="AE1845" s="25" t="str">
        <f>IF($AD1845="", "", COUNTIF($AD$11:$AD$2510, "&lt;"&amp;$AD1845)+1+COUNTIF($AD$11:$AD1845, $AD1845)-1)</f>
        <v/>
      </c>
      <c r="AF1845" s="25" t="str">
        <f t="shared" si="318"/>
        <v/>
      </c>
    </row>
    <row r="1846" spans="1:32" x14ac:dyDescent="0.25">
      <c r="A1846" s="21"/>
      <c r="B1846" s="80"/>
      <c r="C1846" s="81"/>
      <c r="D1846" s="82"/>
      <c r="E1846" s="83"/>
      <c r="F1846" s="83"/>
      <c r="G1846" s="84"/>
      <c r="H1846" s="85"/>
      <c r="I1846" s="21"/>
      <c r="J1846" s="39" t="str">
        <f t="shared" si="308"/>
        <v/>
      </c>
      <c r="K1846" s="21"/>
      <c r="O1846" s="25" t="str">
        <f t="shared" si="309"/>
        <v/>
      </c>
      <c r="P1846" s="25" t="str">
        <f t="shared" si="310"/>
        <v/>
      </c>
      <c r="Q1846" s="25" t="str">
        <f t="shared" si="311"/>
        <v/>
      </c>
      <c r="R1846" s="25" t="str">
        <f>IF(COUNTIF($Q$11:$Q1846, $Q1846)&gt;1, "", $Q1846)</f>
        <v/>
      </c>
      <c r="S1846" s="58" t="str">
        <f t="shared" si="312"/>
        <v/>
      </c>
      <c r="T1846" s="61" t="str">
        <f t="shared" si="313"/>
        <v/>
      </c>
      <c r="U1846" s="58" t="str">
        <f t="shared" si="314"/>
        <v/>
      </c>
      <c r="W1846" s="25" t="str">
        <f>IF(OR($P1846="", NOT($U1846="")), "", IF(COUNTIF($P$11:$P1846, $P1846)&gt;1, "", "X"))</f>
        <v/>
      </c>
      <c r="X1846" s="25" t="str">
        <f t="shared" si="315"/>
        <v/>
      </c>
      <c r="Z1846" s="25" t="str">
        <f t="shared" si="316"/>
        <v/>
      </c>
      <c r="AB1846" s="25" t="str">
        <f>IF($B1846="", "", IF(AND($B1846&gt;='Client Report'!$BA$3, $B1846&lt;='Client Report'!$BA$4), "X", ""))</f>
        <v/>
      </c>
      <c r="AC1846" s="25" t="str">
        <f>IF($O1846="", "", IF('Client Report'!$AG$3="", "X", IF(Expenses!$C1846='Client Report'!$AG$3, "X", "")))</f>
        <v/>
      </c>
      <c r="AD1846" s="66" t="str">
        <f t="shared" si="317"/>
        <v/>
      </c>
      <c r="AE1846" s="25" t="str">
        <f>IF($AD1846="", "", COUNTIF($AD$11:$AD$2510, "&lt;"&amp;$AD1846)+1+COUNTIF($AD$11:$AD1846, $AD1846)-1)</f>
        <v/>
      </c>
      <c r="AF1846" s="25" t="str">
        <f t="shared" si="318"/>
        <v/>
      </c>
    </row>
    <row r="1847" spans="1:32" x14ac:dyDescent="0.25">
      <c r="A1847" s="21"/>
      <c r="B1847" s="80"/>
      <c r="C1847" s="81"/>
      <c r="D1847" s="82"/>
      <c r="E1847" s="83"/>
      <c r="F1847" s="83"/>
      <c r="G1847" s="84"/>
      <c r="H1847" s="85"/>
      <c r="I1847" s="21"/>
      <c r="J1847" s="39" t="str">
        <f t="shared" si="308"/>
        <v/>
      </c>
      <c r="K1847" s="21"/>
      <c r="O1847" s="25" t="str">
        <f t="shared" si="309"/>
        <v/>
      </c>
      <c r="P1847" s="25" t="str">
        <f t="shared" si="310"/>
        <v/>
      </c>
      <c r="Q1847" s="25" t="str">
        <f t="shared" si="311"/>
        <v/>
      </c>
      <c r="R1847" s="25" t="str">
        <f>IF(COUNTIF($Q$11:$Q1847, $Q1847)&gt;1, "", $Q1847)</f>
        <v/>
      </c>
      <c r="S1847" s="58" t="str">
        <f t="shared" si="312"/>
        <v/>
      </c>
      <c r="T1847" s="61" t="str">
        <f t="shared" si="313"/>
        <v/>
      </c>
      <c r="U1847" s="58" t="str">
        <f t="shared" si="314"/>
        <v/>
      </c>
      <c r="W1847" s="25" t="str">
        <f>IF(OR($P1847="", NOT($U1847="")), "", IF(COUNTIF($P$11:$P1847, $P1847)&gt;1, "", "X"))</f>
        <v/>
      </c>
      <c r="X1847" s="25" t="str">
        <f t="shared" si="315"/>
        <v/>
      </c>
      <c r="Z1847" s="25" t="str">
        <f t="shared" si="316"/>
        <v/>
      </c>
      <c r="AB1847" s="25" t="str">
        <f>IF($B1847="", "", IF(AND($B1847&gt;='Client Report'!$BA$3, $B1847&lt;='Client Report'!$BA$4), "X", ""))</f>
        <v/>
      </c>
      <c r="AC1847" s="25" t="str">
        <f>IF($O1847="", "", IF('Client Report'!$AG$3="", "X", IF(Expenses!$C1847='Client Report'!$AG$3, "X", "")))</f>
        <v/>
      </c>
      <c r="AD1847" s="66" t="str">
        <f t="shared" si="317"/>
        <v/>
      </c>
      <c r="AE1847" s="25" t="str">
        <f>IF($AD1847="", "", COUNTIF($AD$11:$AD$2510, "&lt;"&amp;$AD1847)+1+COUNTIF($AD$11:$AD1847, $AD1847)-1)</f>
        <v/>
      </c>
      <c r="AF1847" s="25" t="str">
        <f t="shared" si="318"/>
        <v/>
      </c>
    </row>
    <row r="1848" spans="1:32" x14ac:dyDescent="0.25">
      <c r="A1848" s="21"/>
      <c r="B1848" s="80"/>
      <c r="C1848" s="81"/>
      <c r="D1848" s="82"/>
      <c r="E1848" s="83"/>
      <c r="F1848" s="83"/>
      <c r="G1848" s="84"/>
      <c r="H1848" s="85"/>
      <c r="I1848" s="21"/>
      <c r="J1848" s="39" t="str">
        <f t="shared" si="308"/>
        <v/>
      </c>
      <c r="K1848" s="21"/>
      <c r="O1848" s="25" t="str">
        <f t="shared" si="309"/>
        <v/>
      </c>
      <c r="P1848" s="25" t="str">
        <f t="shared" si="310"/>
        <v/>
      </c>
      <c r="Q1848" s="25" t="str">
        <f t="shared" si="311"/>
        <v/>
      </c>
      <c r="R1848" s="25" t="str">
        <f>IF(COUNTIF($Q$11:$Q1848, $Q1848)&gt;1, "", $Q1848)</f>
        <v/>
      </c>
      <c r="S1848" s="58" t="str">
        <f t="shared" si="312"/>
        <v/>
      </c>
      <c r="T1848" s="61" t="str">
        <f t="shared" si="313"/>
        <v/>
      </c>
      <c r="U1848" s="58" t="str">
        <f t="shared" si="314"/>
        <v/>
      </c>
      <c r="W1848" s="25" t="str">
        <f>IF(OR($P1848="", NOT($U1848="")), "", IF(COUNTIF($P$11:$P1848, $P1848)&gt;1, "", "X"))</f>
        <v/>
      </c>
      <c r="X1848" s="25" t="str">
        <f t="shared" si="315"/>
        <v/>
      </c>
      <c r="Z1848" s="25" t="str">
        <f t="shared" si="316"/>
        <v/>
      </c>
      <c r="AB1848" s="25" t="str">
        <f>IF($B1848="", "", IF(AND($B1848&gt;='Client Report'!$BA$3, $B1848&lt;='Client Report'!$BA$4), "X", ""))</f>
        <v/>
      </c>
      <c r="AC1848" s="25" t="str">
        <f>IF($O1848="", "", IF('Client Report'!$AG$3="", "X", IF(Expenses!$C1848='Client Report'!$AG$3, "X", "")))</f>
        <v/>
      </c>
      <c r="AD1848" s="66" t="str">
        <f t="shared" si="317"/>
        <v/>
      </c>
      <c r="AE1848" s="25" t="str">
        <f>IF($AD1848="", "", COUNTIF($AD$11:$AD$2510, "&lt;"&amp;$AD1848)+1+COUNTIF($AD$11:$AD1848, $AD1848)-1)</f>
        <v/>
      </c>
      <c r="AF1848" s="25" t="str">
        <f t="shared" si="318"/>
        <v/>
      </c>
    </row>
    <row r="1849" spans="1:32" x14ac:dyDescent="0.25">
      <c r="A1849" s="21"/>
      <c r="B1849" s="80"/>
      <c r="C1849" s="81"/>
      <c r="D1849" s="82"/>
      <c r="E1849" s="83"/>
      <c r="F1849" s="83"/>
      <c r="G1849" s="84"/>
      <c r="H1849" s="85"/>
      <c r="I1849" s="21"/>
      <c r="J1849" s="39" t="str">
        <f t="shared" si="308"/>
        <v/>
      </c>
      <c r="K1849" s="21"/>
      <c r="O1849" s="25" t="str">
        <f t="shared" si="309"/>
        <v/>
      </c>
      <c r="P1849" s="25" t="str">
        <f t="shared" si="310"/>
        <v/>
      </c>
      <c r="Q1849" s="25" t="str">
        <f t="shared" si="311"/>
        <v/>
      </c>
      <c r="R1849" s="25" t="str">
        <f>IF(COUNTIF($Q$11:$Q1849, $Q1849)&gt;1, "", $Q1849)</f>
        <v/>
      </c>
      <c r="S1849" s="58" t="str">
        <f t="shared" si="312"/>
        <v/>
      </c>
      <c r="T1849" s="61" t="str">
        <f t="shared" si="313"/>
        <v/>
      </c>
      <c r="U1849" s="58" t="str">
        <f t="shared" si="314"/>
        <v/>
      </c>
      <c r="W1849" s="25" t="str">
        <f>IF(OR($P1849="", NOT($U1849="")), "", IF(COUNTIF($P$11:$P1849, $P1849)&gt;1, "", "X"))</f>
        <v/>
      </c>
      <c r="X1849" s="25" t="str">
        <f t="shared" si="315"/>
        <v/>
      </c>
      <c r="Z1849" s="25" t="str">
        <f t="shared" si="316"/>
        <v/>
      </c>
      <c r="AB1849" s="25" t="str">
        <f>IF($B1849="", "", IF(AND($B1849&gt;='Client Report'!$BA$3, $B1849&lt;='Client Report'!$BA$4), "X", ""))</f>
        <v/>
      </c>
      <c r="AC1849" s="25" t="str">
        <f>IF($O1849="", "", IF('Client Report'!$AG$3="", "X", IF(Expenses!$C1849='Client Report'!$AG$3, "X", "")))</f>
        <v/>
      </c>
      <c r="AD1849" s="66" t="str">
        <f t="shared" si="317"/>
        <v/>
      </c>
      <c r="AE1849" s="25" t="str">
        <f>IF($AD1849="", "", COUNTIF($AD$11:$AD$2510, "&lt;"&amp;$AD1849)+1+COUNTIF($AD$11:$AD1849, $AD1849)-1)</f>
        <v/>
      </c>
      <c r="AF1849" s="25" t="str">
        <f t="shared" si="318"/>
        <v/>
      </c>
    </row>
    <row r="1850" spans="1:32" x14ac:dyDescent="0.25">
      <c r="A1850" s="21"/>
      <c r="B1850" s="80"/>
      <c r="C1850" s="81"/>
      <c r="D1850" s="82"/>
      <c r="E1850" s="83"/>
      <c r="F1850" s="83"/>
      <c r="G1850" s="84"/>
      <c r="H1850" s="85"/>
      <c r="I1850" s="21"/>
      <c r="J1850" s="39" t="str">
        <f t="shared" si="308"/>
        <v/>
      </c>
      <c r="K1850" s="21"/>
      <c r="O1850" s="25" t="str">
        <f t="shared" si="309"/>
        <v/>
      </c>
      <c r="P1850" s="25" t="str">
        <f t="shared" si="310"/>
        <v/>
      </c>
      <c r="Q1850" s="25" t="str">
        <f t="shared" si="311"/>
        <v/>
      </c>
      <c r="R1850" s="25" t="str">
        <f>IF(COUNTIF($Q$11:$Q1850, $Q1850)&gt;1, "", $Q1850)</f>
        <v/>
      </c>
      <c r="S1850" s="58" t="str">
        <f t="shared" si="312"/>
        <v/>
      </c>
      <c r="T1850" s="61" t="str">
        <f t="shared" si="313"/>
        <v/>
      </c>
      <c r="U1850" s="58" t="str">
        <f t="shared" si="314"/>
        <v/>
      </c>
      <c r="W1850" s="25" t="str">
        <f>IF(OR($P1850="", NOT($U1850="")), "", IF(COUNTIF($P$11:$P1850, $P1850)&gt;1, "", "X"))</f>
        <v/>
      </c>
      <c r="X1850" s="25" t="str">
        <f t="shared" si="315"/>
        <v/>
      </c>
      <c r="Z1850" s="25" t="str">
        <f t="shared" si="316"/>
        <v/>
      </c>
      <c r="AB1850" s="25" t="str">
        <f>IF($B1850="", "", IF(AND($B1850&gt;='Client Report'!$BA$3, $B1850&lt;='Client Report'!$BA$4), "X", ""))</f>
        <v/>
      </c>
      <c r="AC1850" s="25" t="str">
        <f>IF($O1850="", "", IF('Client Report'!$AG$3="", "X", IF(Expenses!$C1850='Client Report'!$AG$3, "X", "")))</f>
        <v/>
      </c>
      <c r="AD1850" s="66" t="str">
        <f t="shared" si="317"/>
        <v/>
      </c>
      <c r="AE1850" s="25" t="str">
        <f>IF($AD1850="", "", COUNTIF($AD$11:$AD$2510, "&lt;"&amp;$AD1850)+1+COUNTIF($AD$11:$AD1850, $AD1850)-1)</f>
        <v/>
      </c>
      <c r="AF1850" s="25" t="str">
        <f t="shared" si="318"/>
        <v/>
      </c>
    </row>
    <row r="1851" spans="1:32" x14ac:dyDescent="0.25">
      <c r="A1851" s="21"/>
      <c r="B1851" s="80"/>
      <c r="C1851" s="81"/>
      <c r="D1851" s="82"/>
      <c r="E1851" s="83"/>
      <c r="F1851" s="83"/>
      <c r="G1851" s="84"/>
      <c r="H1851" s="85"/>
      <c r="I1851" s="21"/>
      <c r="J1851" s="39" t="str">
        <f t="shared" si="308"/>
        <v/>
      </c>
      <c r="K1851" s="21"/>
      <c r="O1851" s="25" t="str">
        <f t="shared" si="309"/>
        <v/>
      </c>
      <c r="P1851" s="25" t="str">
        <f t="shared" si="310"/>
        <v/>
      </c>
      <c r="Q1851" s="25" t="str">
        <f t="shared" si="311"/>
        <v/>
      </c>
      <c r="R1851" s="25" t="str">
        <f>IF(COUNTIF($Q$11:$Q1851, $Q1851)&gt;1, "", $Q1851)</f>
        <v/>
      </c>
      <c r="S1851" s="58" t="str">
        <f t="shared" si="312"/>
        <v/>
      </c>
      <c r="T1851" s="61" t="str">
        <f t="shared" si="313"/>
        <v/>
      </c>
      <c r="U1851" s="58" t="str">
        <f t="shared" si="314"/>
        <v/>
      </c>
      <c r="W1851" s="25" t="str">
        <f>IF(OR($P1851="", NOT($U1851="")), "", IF(COUNTIF($P$11:$P1851, $P1851)&gt;1, "", "X"))</f>
        <v/>
      </c>
      <c r="X1851" s="25" t="str">
        <f t="shared" si="315"/>
        <v/>
      </c>
      <c r="Z1851" s="25" t="str">
        <f t="shared" si="316"/>
        <v/>
      </c>
      <c r="AB1851" s="25" t="str">
        <f>IF($B1851="", "", IF(AND($B1851&gt;='Client Report'!$BA$3, $B1851&lt;='Client Report'!$BA$4), "X", ""))</f>
        <v/>
      </c>
      <c r="AC1851" s="25" t="str">
        <f>IF($O1851="", "", IF('Client Report'!$AG$3="", "X", IF(Expenses!$C1851='Client Report'!$AG$3, "X", "")))</f>
        <v/>
      </c>
      <c r="AD1851" s="66" t="str">
        <f t="shared" si="317"/>
        <v/>
      </c>
      <c r="AE1851" s="25" t="str">
        <f>IF($AD1851="", "", COUNTIF($AD$11:$AD$2510, "&lt;"&amp;$AD1851)+1+COUNTIF($AD$11:$AD1851, $AD1851)-1)</f>
        <v/>
      </c>
      <c r="AF1851" s="25" t="str">
        <f t="shared" si="318"/>
        <v/>
      </c>
    </row>
    <row r="1852" spans="1:32" x14ac:dyDescent="0.25">
      <c r="A1852" s="21"/>
      <c r="B1852" s="80"/>
      <c r="C1852" s="81"/>
      <c r="D1852" s="82"/>
      <c r="E1852" s="83"/>
      <c r="F1852" s="83"/>
      <c r="G1852" s="84"/>
      <c r="H1852" s="85"/>
      <c r="I1852" s="21"/>
      <c r="J1852" s="39" t="str">
        <f t="shared" si="308"/>
        <v/>
      </c>
      <c r="K1852" s="21"/>
      <c r="O1852" s="25" t="str">
        <f t="shared" si="309"/>
        <v/>
      </c>
      <c r="P1852" s="25" t="str">
        <f t="shared" si="310"/>
        <v/>
      </c>
      <c r="Q1852" s="25" t="str">
        <f t="shared" si="311"/>
        <v/>
      </c>
      <c r="R1852" s="25" t="str">
        <f>IF(COUNTIF($Q$11:$Q1852, $Q1852)&gt;1, "", $Q1852)</f>
        <v/>
      </c>
      <c r="S1852" s="58" t="str">
        <f t="shared" si="312"/>
        <v/>
      </c>
      <c r="T1852" s="61" t="str">
        <f t="shared" si="313"/>
        <v/>
      </c>
      <c r="U1852" s="58" t="str">
        <f t="shared" si="314"/>
        <v/>
      </c>
      <c r="W1852" s="25" t="str">
        <f>IF(OR($P1852="", NOT($U1852="")), "", IF(COUNTIF($P$11:$P1852, $P1852)&gt;1, "", "X"))</f>
        <v/>
      </c>
      <c r="X1852" s="25" t="str">
        <f t="shared" si="315"/>
        <v/>
      </c>
      <c r="Z1852" s="25" t="str">
        <f t="shared" si="316"/>
        <v/>
      </c>
      <c r="AB1852" s="25" t="str">
        <f>IF($B1852="", "", IF(AND($B1852&gt;='Client Report'!$BA$3, $B1852&lt;='Client Report'!$BA$4), "X", ""))</f>
        <v/>
      </c>
      <c r="AC1852" s="25" t="str">
        <f>IF($O1852="", "", IF('Client Report'!$AG$3="", "X", IF(Expenses!$C1852='Client Report'!$AG$3, "X", "")))</f>
        <v/>
      </c>
      <c r="AD1852" s="66" t="str">
        <f t="shared" si="317"/>
        <v/>
      </c>
      <c r="AE1852" s="25" t="str">
        <f>IF($AD1852="", "", COUNTIF($AD$11:$AD$2510, "&lt;"&amp;$AD1852)+1+COUNTIF($AD$11:$AD1852, $AD1852)-1)</f>
        <v/>
      </c>
      <c r="AF1852" s="25" t="str">
        <f t="shared" si="318"/>
        <v/>
      </c>
    </row>
    <row r="1853" spans="1:32" x14ac:dyDescent="0.25">
      <c r="A1853" s="21"/>
      <c r="B1853" s="80"/>
      <c r="C1853" s="81"/>
      <c r="D1853" s="82"/>
      <c r="E1853" s="83"/>
      <c r="F1853" s="83"/>
      <c r="G1853" s="84"/>
      <c r="H1853" s="85"/>
      <c r="I1853" s="21"/>
      <c r="J1853" s="39" t="str">
        <f t="shared" si="308"/>
        <v/>
      </c>
      <c r="K1853" s="21"/>
      <c r="O1853" s="25" t="str">
        <f t="shared" si="309"/>
        <v/>
      </c>
      <c r="P1853" s="25" t="str">
        <f t="shared" si="310"/>
        <v/>
      </c>
      <c r="Q1853" s="25" t="str">
        <f t="shared" si="311"/>
        <v/>
      </c>
      <c r="R1853" s="25" t="str">
        <f>IF(COUNTIF($Q$11:$Q1853, $Q1853)&gt;1, "", $Q1853)</f>
        <v/>
      </c>
      <c r="S1853" s="58" t="str">
        <f t="shared" si="312"/>
        <v/>
      </c>
      <c r="T1853" s="61" t="str">
        <f t="shared" si="313"/>
        <v/>
      </c>
      <c r="U1853" s="58" t="str">
        <f t="shared" si="314"/>
        <v/>
      </c>
      <c r="W1853" s="25" t="str">
        <f>IF(OR($P1853="", NOT($U1853="")), "", IF(COUNTIF($P$11:$P1853, $P1853)&gt;1, "", "X"))</f>
        <v/>
      </c>
      <c r="X1853" s="25" t="str">
        <f t="shared" si="315"/>
        <v/>
      </c>
      <c r="Z1853" s="25" t="str">
        <f t="shared" si="316"/>
        <v/>
      </c>
      <c r="AB1853" s="25" t="str">
        <f>IF($B1853="", "", IF(AND($B1853&gt;='Client Report'!$BA$3, $B1853&lt;='Client Report'!$BA$4), "X", ""))</f>
        <v/>
      </c>
      <c r="AC1853" s="25" t="str">
        <f>IF($O1853="", "", IF('Client Report'!$AG$3="", "X", IF(Expenses!$C1853='Client Report'!$AG$3, "X", "")))</f>
        <v/>
      </c>
      <c r="AD1853" s="66" t="str">
        <f t="shared" si="317"/>
        <v/>
      </c>
      <c r="AE1853" s="25" t="str">
        <f>IF($AD1853="", "", COUNTIF($AD$11:$AD$2510, "&lt;"&amp;$AD1853)+1+COUNTIF($AD$11:$AD1853, $AD1853)-1)</f>
        <v/>
      </c>
      <c r="AF1853" s="25" t="str">
        <f t="shared" si="318"/>
        <v/>
      </c>
    </row>
    <row r="1854" spans="1:32" x14ac:dyDescent="0.25">
      <c r="A1854" s="21"/>
      <c r="B1854" s="80"/>
      <c r="C1854" s="81"/>
      <c r="D1854" s="82"/>
      <c r="E1854" s="83"/>
      <c r="F1854" s="83"/>
      <c r="G1854" s="84"/>
      <c r="H1854" s="85"/>
      <c r="I1854" s="21"/>
      <c r="J1854" s="39" t="str">
        <f t="shared" si="308"/>
        <v/>
      </c>
      <c r="K1854" s="21"/>
      <c r="O1854" s="25" t="str">
        <f t="shared" si="309"/>
        <v/>
      </c>
      <c r="P1854" s="25" t="str">
        <f t="shared" si="310"/>
        <v/>
      </c>
      <c r="Q1854" s="25" t="str">
        <f t="shared" si="311"/>
        <v/>
      </c>
      <c r="R1854" s="25" t="str">
        <f>IF(COUNTIF($Q$11:$Q1854, $Q1854)&gt;1, "", $Q1854)</f>
        <v/>
      </c>
      <c r="S1854" s="58" t="str">
        <f t="shared" si="312"/>
        <v/>
      </c>
      <c r="T1854" s="61" t="str">
        <f t="shared" si="313"/>
        <v/>
      </c>
      <c r="U1854" s="58" t="str">
        <f t="shared" si="314"/>
        <v/>
      </c>
      <c r="W1854" s="25" t="str">
        <f>IF(OR($P1854="", NOT($U1854="")), "", IF(COUNTIF($P$11:$P1854, $P1854)&gt;1, "", "X"))</f>
        <v/>
      </c>
      <c r="X1854" s="25" t="str">
        <f t="shared" si="315"/>
        <v/>
      </c>
      <c r="Z1854" s="25" t="str">
        <f t="shared" si="316"/>
        <v/>
      </c>
      <c r="AB1854" s="25" t="str">
        <f>IF($B1854="", "", IF(AND($B1854&gt;='Client Report'!$BA$3, $B1854&lt;='Client Report'!$BA$4), "X", ""))</f>
        <v/>
      </c>
      <c r="AC1854" s="25" t="str">
        <f>IF($O1854="", "", IF('Client Report'!$AG$3="", "X", IF(Expenses!$C1854='Client Report'!$AG$3, "X", "")))</f>
        <v/>
      </c>
      <c r="AD1854" s="66" t="str">
        <f t="shared" si="317"/>
        <v/>
      </c>
      <c r="AE1854" s="25" t="str">
        <f>IF($AD1854="", "", COUNTIF($AD$11:$AD$2510, "&lt;"&amp;$AD1854)+1+COUNTIF($AD$11:$AD1854, $AD1854)-1)</f>
        <v/>
      </c>
      <c r="AF1854" s="25" t="str">
        <f t="shared" si="318"/>
        <v/>
      </c>
    </row>
    <row r="1855" spans="1:32" x14ac:dyDescent="0.25">
      <c r="A1855" s="21"/>
      <c r="B1855" s="80"/>
      <c r="C1855" s="81"/>
      <c r="D1855" s="82"/>
      <c r="E1855" s="83"/>
      <c r="F1855" s="83"/>
      <c r="G1855" s="84"/>
      <c r="H1855" s="85"/>
      <c r="I1855" s="21"/>
      <c r="J1855" s="39" t="str">
        <f t="shared" si="308"/>
        <v/>
      </c>
      <c r="K1855" s="21"/>
      <c r="O1855" s="25" t="str">
        <f t="shared" si="309"/>
        <v/>
      </c>
      <c r="P1855" s="25" t="str">
        <f t="shared" si="310"/>
        <v/>
      </c>
      <c r="Q1855" s="25" t="str">
        <f t="shared" si="311"/>
        <v/>
      </c>
      <c r="R1855" s="25" t="str">
        <f>IF(COUNTIF($Q$11:$Q1855, $Q1855)&gt;1, "", $Q1855)</f>
        <v/>
      </c>
      <c r="S1855" s="58" t="str">
        <f t="shared" si="312"/>
        <v/>
      </c>
      <c r="T1855" s="61" t="str">
        <f t="shared" si="313"/>
        <v/>
      </c>
      <c r="U1855" s="58" t="str">
        <f t="shared" si="314"/>
        <v/>
      </c>
      <c r="W1855" s="25" t="str">
        <f>IF(OR($P1855="", NOT($U1855="")), "", IF(COUNTIF($P$11:$P1855, $P1855)&gt;1, "", "X"))</f>
        <v/>
      </c>
      <c r="X1855" s="25" t="str">
        <f t="shared" si="315"/>
        <v/>
      </c>
      <c r="Z1855" s="25" t="str">
        <f t="shared" si="316"/>
        <v/>
      </c>
      <c r="AB1855" s="25" t="str">
        <f>IF($B1855="", "", IF(AND($B1855&gt;='Client Report'!$BA$3, $B1855&lt;='Client Report'!$BA$4), "X", ""))</f>
        <v/>
      </c>
      <c r="AC1855" s="25" t="str">
        <f>IF($O1855="", "", IF('Client Report'!$AG$3="", "X", IF(Expenses!$C1855='Client Report'!$AG$3, "X", "")))</f>
        <v/>
      </c>
      <c r="AD1855" s="66" t="str">
        <f t="shared" si="317"/>
        <v/>
      </c>
      <c r="AE1855" s="25" t="str">
        <f>IF($AD1855="", "", COUNTIF($AD$11:$AD$2510, "&lt;"&amp;$AD1855)+1+COUNTIF($AD$11:$AD1855, $AD1855)-1)</f>
        <v/>
      </c>
      <c r="AF1855" s="25" t="str">
        <f t="shared" si="318"/>
        <v/>
      </c>
    </row>
    <row r="1856" spans="1:32" x14ac:dyDescent="0.25">
      <c r="A1856" s="21"/>
      <c r="B1856" s="80"/>
      <c r="C1856" s="81"/>
      <c r="D1856" s="82"/>
      <c r="E1856" s="83"/>
      <c r="F1856" s="83"/>
      <c r="G1856" s="84"/>
      <c r="H1856" s="85"/>
      <c r="I1856" s="21"/>
      <c r="J1856" s="39" t="str">
        <f t="shared" si="308"/>
        <v/>
      </c>
      <c r="K1856" s="21"/>
      <c r="O1856" s="25" t="str">
        <f t="shared" si="309"/>
        <v/>
      </c>
      <c r="P1856" s="25" t="str">
        <f t="shared" si="310"/>
        <v/>
      </c>
      <c r="Q1856" s="25" t="str">
        <f t="shared" si="311"/>
        <v/>
      </c>
      <c r="R1856" s="25" t="str">
        <f>IF(COUNTIF($Q$11:$Q1856, $Q1856)&gt;1, "", $Q1856)</f>
        <v/>
      </c>
      <c r="S1856" s="58" t="str">
        <f t="shared" si="312"/>
        <v/>
      </c>
      <c r="T1856" s="61" t="str">
        <f t="shared" si="313"/>
        <v/>
      </c>
      <c r="U1856" s="58" t="str">
        <f t="shared" si="314"/>
        <v/>
      </c>
      <c r="W1856" s="25" t="str">
        <f>IF(OR($P1856="", NOT($U1856="")), "", IF(COUNTIF($P$11:$P1856, $P1856)&gt;1, "", "X"))</f>
        <v/>
      </c>
      <c r="X1856" s="25" t="str">
        <f t="shared" si="315"/>
        <v/>
      </c>
      <c r="Z1856" s="25" t="str">
        <f t="shared" si="316"/>
        <v/>
      </c>
      <c r="AB1856" s="25" t="str">
        <f>IF($B1856="", "", IF(AND($B1856&gt;='Client Report'!$BA$3, $B1856&lt;='Client Report'!$BA$4), "X", ""))</f>
        <v/>
      </c>
      <c r="AC1856" s="25" t="str">
        <f>IF($O1856="", "", IF('Client Report'!$AG$3="", "X", IF(Expenses!$C1856='Client Report'!$AG$3, "X", "")))</f>
        <v/>
      </c>
      <c r="AD1856" s="66" t="str">
        <f t="shared" si="317"/>
        <v/>
      </c>
      <c r="AE1856" s="25" t="str">
        <f>IF($AD1856="", "", COUNTIF($AD$11:$AD$2510, "&lt;"&amp;$AD1856)+1+COUNTIF($AD$11:$AD1856, $AD1856)-1)</f>
        <v/>
      </c>
      <c r="AF1856" s="25" t="str">
        <f t="shared" si="318"/>
        <v/>
      </c>
    </row>
    <row r="1857" spans="1:32" x14ac:dyDescent="0.25">
      <c r="A1857" s="21"/>
      <c r="B1857" s="80"/>
      <c r="C1857" s="81"/>
      <c r="D1857" s="82"/>
      <c r="E1857" s="83"/>
      <c r="F1857" s="83"/>
      <c r="G1857" s="84"/>
      <c r="H1857" s="85"/>
      <c r="I1857" s="21"/>
      <c r="J1857" s="39" t="str">
        <f t="shared" si="308"/>
        <v/>
      </c>
      <c r="K1857" s="21"/>
      <c r="O1857" s="25" t="str">
        <f t="shared" si="309"/>
        <v/>
      </c>
      <c r="P1857" s="25" t="str">
        <f t="shared" si="310"/>
        <v/>
      </c>
      <c r="Q1857" s="25" t="str">
        <f t="shared" si="311"/>
        <v/>
      </c>
      <c r="R1857" s="25" t="str">
        <f>IF(COUNTIF($Q$11:$Q1857, $Q1857)&gt;1, "", $Q1857)</f>
        <v/>
      </c>
      <c r="S1857" s="58" t="str">
        <f t="shared" si="312"/>
        <v/>
      </c>
      <c r="T1857" s="61" t="str">
        <f t="shared" si="313"/>
        <v/>
      </c>
      <c r="U1857" s="58" t="str">
        <f t="shared" si="314"/>
        <v/>
      </c>
      <c r="W1857" s="25" t="str">
        <f>IF(OR($P1857="", NOT($U1857="")), "", IF(COUNTIF($P$11:$P1857, $P1857)&gt;1, "", "X"))</f>
        <v/>
      </c>
      <c r="X1857" s="25" t="str">
        <f t="shared" si="315"/>
        <v/>
      </c>
      <c r="Z1857" s="25" t="str">
        <f t="shared" si="316"/>
        <v/>
      </c>
      <c r="AB1857" s="25" t="str">
        <f>IF($B1857="", "", IF(AND($B1857&gt;='Client Report'!$BA$3, $B1857&lt;='Client Report'!$BA$4), "X", ""))</f>
        <v/>
      </c>
      <c r="AC1857" s="25" t="str">
        <f>IF($O1857="", "", IF('Client Report'!$AG$3="", "X", IF(Expenses!$C1857='Client Report'!$AG$3, "X", "")))</f>
        <v/>
      </c>
      <c r="AD1857" s="66" t="str">
        <f t="shared" si="317"/>
        <v/>
      </c>
      <c r="AE1857" s="25" t="str">
        <f>IF($AD1857="", "", COUNTIF($AD$11:$AD$2510, "&lt;"&amp;$AD1857)+1+COUNTIF($AD$11:$AD1857, $AD1857)-1)</f>
        <v/>
      </c>
      <c r="AF1857" s="25" t="str">
        <f t="shared" si="318"/>
        <v/>
      </c>
    </row>
    <row r="1858" spans="1:32" x14ac:dyDescent="0.25">
      <c r="A1858" s="21"/>
      <c r="B1858" s="80"/>
      <c r="C1858" s="81"/>
      <c r="D1858" s="82"/>
      <c r="E1858" s="83"/>
      <c r="F1858" s="83"/>
      <c r="G1858" s="84"/>
      <c r="H1858" s="85"/>
      <c r="I1858" s="21"/>
      <c r="J1858" s="39" t="str">
        <f t="shared" si="308"/>
        <v/>
      </c>
      <c r="K1858" s="21"/>
      <c r="O1858" s="25" t="str">
        <f t="shared" si="309"/>
        <v/>
      </c>
      <c r="P1858" s="25" t="str">
        <f t="shared" si="310"/>
        <v/>
      </c>
      <c r="Q1858" s="25" t="str">
        <f t="shared" si="311"/>
        <v/>
      </c>
      <c r="R1858" s="25" t="str">
        <f>IF(COUNTIF($Q$11:$Q1858, $Q1858)&gt;1, "", $Q1858)</f>
        <v/>
      </c>
      <c r="S1858" s="58" t="str">
        <f t="shared" si="312"/>
        <v/>
      </c>
      <c r="T1858" s="61" t="str">
        <f t="shared" si="313"/>
        <v/>
      </c>
      <c r="U1858" s="58" t="str">
        <f t="shared" si="314"/>
        <v/>
      </c>
      <c r="W1858" s="25" t="str">
        <f>IF(OR($P1858="", NOT($U1858="")), "", IF(COUNTIF($P$11:$P1858, $P1858)&gt;1, "", "X"))</f>
        <v/>
      </c>
      <c r="X1858" s="25" t="str">
        <f t="shared" si="315"/>
        <v/>
      </c>
      <c r="Z1858" s="25" t="str">
        <f t="shared" si="316"/>
        <v/>
      </c>
      <c r="AB1858" s="25" t="str">
        <f>IF($B1858="", "", IF(AND($B1858&gt;='Client Report'!$BA$3, $B1858&lt;='Client Report'!$BA$4), "X", ""))</f>
        <v/>
      </c>
      <c r="AC1858" s="25" t="str">
        <f>IF($O1858="", "", IF('Client Report'!$AG$3="", "X", IF(Expenses!$C1858='Client Report'!$AG$3, "X", "")))</f>
        <v/>
      </c>
      <c r="AD1858" s="66" t="str">
        <f t="shared" si="317"/>
        <v/>
      </c>
      <c r="AE1858" s="25" t="str">
        <f>IF($AD1858="", "", COUNTIF($AD$11:$AD$2510, "&lt;"&amp;$AD1858)+1+COUNTIF($AD$11:$AD1858, $AD1858)-1)</f>
        <v/>
      </c>
      <c r="AF1858" s="25" t="str">
        <f t="shared" si="318"/>
        <v/>
      </c>
    </row>
    <row r="1859" spans="1:32" x14ac:dyDescent="0.25">
      <c r="A1859" s="21"/>
      <c r="B1859" s="80"/>
      <c r="C1859" s="81"/>
      <c r="D1859" s="82"/>
      <c r="E1859" s="83"/>
      <c r="F1859" s="83"/>
      <c r="G1859" s="84"/>
      <c r="H1859" s="85"/>
      <c r="I1859" s="21"/>
      <c r="J1859" s="39" t="str">
        <f t="shared" si="308"/>
        <v/>
      </c>
      <c r="K1859" s="21"/>
      <c r="O1859" s="25" t="str">
        <f t="shared" si="309"/>
        <v/>
      </c>
      <c r="P1859" s="25" t="str">
        <f t="shared" si="310"/>
        <v/>
      </c>
      <c r="Q1859" s="25" t="str">
        <f t="shared" si="311"/>
        <v/>
      </c>
      <c r="R1859" s="25" t="str">
        <f>IF(COUNTIF($Q$11:$Q1859, $Q1859)&gt;1, "", $Q1859)</f>
        <v/>
      </c>
      <c r="S1859" s="58" t="str">
        <f t="shared" si="312"/>
        <v/>
      </c>
      <c r="T1859" s="61" t="str">
        <f t="shared" si="313"/>
        <v/>
      </c>
      <c r="U1859" s="58" t="str">
        <f t="shared" si="314"/>
        <v/>
      </c>
      <c r="W1859" s="25" t="str">
        <f>IF(OR($P1859="", NOT($U1859="")), "", IF(COUNTIF($P$11:$P1859, $P1859)&gt;1, "", "X"))</f>
        <v/>
      </c>
      <c r="X1859" s="25" t="str">
        <f t="shared" si="315"/>
        <v/>
      </c>
      <c r="Z1859" s="25" t="str">
        <f t="shared" si="316"/>
        <v/>
      </c>
      <c r="AB1859" s="25" t="str">
        <f>IF($B1859="", "", IF(AND($B1859&gt;='Client Report'!$BA$3, $B1859&lt;='Client Report'!$BA$4), "X", ""))</f>
        <v/>
      </c>
      <c r="AC1859" s="25" t="str">
        <f>IF($O1859="", "", IF('Client Report'!$AG$3="", "X", IF(Expenses!$C1859='Client Report'!$AG$3, "X", "")))</f>
        <v/>
      </c>
      <c r="AD1859" s="66" t="str">
        <f t="shared" si="317"/>
        <v/>
      </c>
      <c r="AE1859" s="25" t="str">
        <f>IF($AD1859="", "", COUNTIF($AD$11:$AD$2510, "&lt;"&amp;$AD1859)+1+COUNTIF($AD$11:$AD1859, $AD1859)-1)</f>
        <v/>
      </c>
      <c r="AF1859" s="25" t="str">
        <f t="shared" si="318"/>
        <v/>
      </c>
    </row>
    <row r="1860" spans="1:32" x14ac:dyDescent="0.25">
      <c r="A1860" s="21"/>
      <c r="B1860" s="80"/>
      <c r="C1860" s="81"/>
      <c r="D1860" s="82"/>
      <c r="E1860" s="83"/>
      <c r="F1860" s="83"/>
      <c r="G1860" s="84"/>
      <c r="H1860" s="85"/>
      <c r="I1860" s="21"/>
      <c r="J1860" s="39" t="str">
        <f t="shared" si="308"/>
        <v/>
      </c>
      <c r="K1860" s="21"/>
      <c r="O1860" s="25" t="str">
        <f t="shared" si="309"/>
        <v/>
      </c>
      <c r="P1860" s="25" t="str">
        <f t="shared" si="310"/>
        <v/>
      </c>
      <c r="Q1860" s="25" t="str">
        <f t="shared" si="311"/>
        <v/>
      </c>
      <c r="R1860" s="25" t="str">
        <f>IF(COUNTIF($Q$11:$Q1860, $Q1860)&gt;1, "", $Q1860)</f>
        <v/>
      </c>
      <c r="S1860" s="58" t="str">
        <f t="shared" si="312"/>
        <v/>
      </c>
      <c r="T1860" s="61" t="str">
        <f t="shared" si="313"/>
        <v/>
      </c>
      <c r="U1860" s="58" t="str">
        <f t="shared" si="314"/>
        <v/>
      </c>
      <c r="W1860" s="25" t="str">
        <f>IF(OR($P1860="", NOT($U1860="")), "", IF(COUNTIF($P$11:$P1860, $P1860)&gt;1, "", "X"))</f>
        <v/>
      </c>
      <c r="X1860" s="25" t="str">
        <f t="shared" si="315"/>
        <v/>
      </c>
      <c r="Z1860" s="25" t="str">
        <f t="shared" si="316"/>
        <v/>
      </c>
      <c r="AB1860" s="25" t="str">
        <f>IF($B1860="", "", IF(AND($B1860&gt;='Client Report'!$BA$3, $B1860&lt;='Client Report'!$BA$4), "X", ""))</f>
        <v/>
      </c>
      <c r="AC1860" s="25" t="str">
        <f>IF($O1860="", "", IF('Client Report'!$AG$3="", "X", IF(Expenses!$C1860='Client Report'!$AG$3, "X", "")))</f>
        <v/>
      </c>
      <c r="AD1860" s="66" t="str">
        <f t="shared" si="317"/>
        <v/>
      </c>
      <c r="AE1860" s="25" t="str">
        <f>IF($AD1860="", "", COUNTIF($AD$11:$AD$2510, "&lt;"&amp;$AD1860)+1+COUNTIF($AD$11:$AD1860, $AD1860)-1)</f>
        <v/>
      </c>
      <c r="AF1860" s="25" t="str">
        <f t="shared" si="318"/>
        <v/>
      </c>
    </row>
    <row r="1861" spans="1:32" x14ac:dyDescent="0.25">
      <c r="A1861" s="21"/>
      <c r="B1861" s="80"/>
      <c r="C1861" s="81"/>
      <c r="D1861" s="82"/>
      <c r="E1861" s="83"/>
      <c r="F1861" s="83"/>
      <c r="G1861" s="84"/>
      <c r="H1861" s="85"/>
      <c r="I1861" s="21"/>
      <c r="J1861" s="39" t="str">
        <f t="shared" si="308"/>
        <v/>
      </c>
      <c r="K1861" s="21"/>
      <c r="O1861" s="25" t="str">
        <f t="shared" si="309"/>
        <v/>
      </c>
      <c r="P1861" s="25" t="str">
        <f t="shared" si="310"/>
        <v/>
      </c>
      <c r="Q1861" s="25" t="str">
        <f t="shared" si="311"/>
        <v/>
      </c>
      <c r="R1861" s="25" t="str">
        <f>IF(COUNTIF($Q$11:$Q1861, $Q1861)&gt;1, "", $Q1861)</f>
        <v/>
      </c>
      <c r="S1861" s="58" t="str">
        <f t="shared" si="312"/>
        <v/>
      </c>
      <c r="T1861" s="61" t="str">
        <f t="shared" si="313"/>
        <v/>
      </c>
      <c r="U1861" s="58" t="str">
        <f t="shared" si="314"/>
        <v/>
      </c>
      <c r="W1861" s="25" t="str">
        <f>IF(OR($P1861="", NOT($U1861="")), "", IF(COUNTIF($P$11:$P1861, $P1861)&gt;1, "", "X"))</f>
        <v/>
      </c>
      <c r="X1861" s="25" t="str">
        <f t="shared" si="315"/>
        <v/>
      </c>
      <c r="Z1861" s="25" t="str">
        <f t="shared" si="316"/>
        <v/>
      </c>
      <c r="AB1861" s="25" t="str">
        <f>IF($B1861="", "", IF(AND($B1861&gt;='Client Report'!$BA$3, $B1861&lt;='Client Report'!$BA$4), "X", ""))</f>
        <v/>
      </c>
      <c r="AC1861" s="25" t="str">
        <f>IF($O1861="", "", IF('Client Report'!$AG$3="", "X", IF(Expenses!$C1861='Client Report'!$AG$3, "X", "")))</f>
        <v/>
      </c>
      <c r="AD1861" s="66" t="str">
        <f t="shared" si="317"/>
        <v/>
      </c>
      <c r="AE1861" s="25" t="str">
        <f>IF($AD1861="", "", COUNTIF($AD$11:$AD$2510, "&lt;"&amp;$AD1861)+1+COUNTIF($AD$11:$AD1861, $AD1861)-1)</f>
        <v/>
      </c>
      <c r="AF1861" s="25" t="str">
        <f t="shared" si="318"/>
        <v/>
      </c>
    </row>
    <row r="1862" spans="1:32" x14ac:dyDescent="0.25">
      <c r="A1862" s="21"/>
      <c r="B1862" s="80"/>
      <c r="C1862" s="81"/>
      <c r="D1862" s="82"/>
      <c r="E1862" s="83"/>
      <c r="F1862" s="83"/>
      <c r="G1862" s="84"/>
      <c r="H1862" s="85"/>
      <c r="I1862" s="21"/>
      <c r="J1862" s="39" t="str">
        <f t="shared" si="308"/>
        <v/>
      </c>
      <c r="K1862" s="21"/>
      <c r="O1862" s="25" t="str">
        <f t="shared" si="309"/>
        <v/>
      </c>
      <c r="P1862" s="25" t="str">
        <f t="shared" si="310"/>
        <v/>
      </c>
      <c r="Q1862" s="25" t="str">
        <f t="shared" si="311"/>
        <v/>
      </c>
      <c r="R1862" s="25" t="str">
        <f>IF(COUNTIF($Q$11:$Q1862, $Q1862)&gt;1, "", $Q1862)</f>
        <v/>
      </c>
      <c r="S1862" s="58" t="str">
        <f t="shared" si="312"/>
        <v/>
      </c>
      <c r="T1862" s="61" t="str">
        <f t="shared" si="313"/>
        <v/>
      </c>
      <c r="U1862" s="58" t="str">
        <f t="shared" si="314"/>
        <v/>
      </c>
      <c r="W1862" s="25" t="str">
        <f>IF(OR($P1862="", NOT($U1862="")), "", IF(COUNTIF($P$11:$P1862, $P1862)&gt;1, "", "X"))</f>
        <v/>
      </c>
      <c r="X1862" s="25" t="str">
        <f t="shared" si="315"/>
        <v/>
      </c>
      <c r="Z1862" s="25" t="str">
        <f t="shared" si="316"/>
        <v/>
      </c>
      <c r="AB1862" s="25" t="str">
        <f>IF($B1862="", "", IF(AND($B1862&gt;='Client Report'!$BA$3, $B1862&lt;='Client Report'!$BA$4), "X", ""))</f>
        <v/>
      </c>
      <c r="AC1862" s="25" t="str">
        <f>IF($O1862="", "", IF('Client Report'!$AG$3="", "X", IF(Expenses!$C1862='Client Report'!$AG$3, "X", "")))</f>
        <v/>
      </c>
      <c r="AD1862" s="66" t="str">
        <f t="shared" si="317"/>
        <v/>
      </c>
      <c r="AE1862" s="25" t="str">
        <f>IF($AD1862="", "", COUNTIF($AD$11:$AD$2510, "&lt;"&amp;$AD1862)+1+COUNTIF($AD$11:$AD1862, $AD1862)-1)</f>
        <v/>
      </c>
      <c r="AF1862" s="25" t="str">
        <f t="shared" si="318"/>
        <v/>
      </c>
    </row>
    <row r="1863" spans="1:32" x14ac:dyDescent="0.25">
      <c r="A1863" s="21"/>
      <c r="B1863" s="80"/>
      <c r="C1863" s="81"/>
      <c r="D1863" s="82"/>
      <c r="E1863" s="83"/>
      <c r="F1863" s="83"/>
      <c r="G1863" s="84"/>
      <c r="H1863" s="85"/>
      <c r="I1863" s="21"/>
      <c r="J1863" s="39" t="str">
        <f t="shared" si="308"/>
        <v/>
      </c>
      <c r="K1863" s="21"/>
      <c r="O1863" s="25" t="str">
        <f t="shared" si="309"/>
        <v/>
      </c>
      <c r="P1863" s="25" t="str">
        <f t="shared" si="310"/>
        <v/>
      </c>
      <c r="Q1863" s="25" t="str">
        <f t="shared" si="311"/>
        <v/>
      </c>
      <c r="R1863" s="25" t="str">
        <f>IF(COUNTIF($Q$11:$Q1863, $Q1863)&gt;1, "", $Q1863)</f>
        <v/>
      </c>
      <c r="S1863" s="58" t="str">
        <f t="shared" si="312"/>
        <v/>
      </c>
      <c r="T1863" s="61" t="str">
        <f t="shared" si="313"/>
        <v/>
      </c>
      <c r="U1863" s="58" t="str">
        <f t="shared" si="314"/>
        <v/>
      </c>
      <c r="W1863" s="25" t="str">
        <f>IF(OR($P1863="", NOT($U1863="")), "", IF(COUNTIF($P$11:$P1863, $P1863)&gt;1, "", "X"))</f>
        <v/>
      </c>
      <c r="X1863" s="25" t="str">
        <f t="shared" si="315"/>
        <v/>
      </c>
      <c r="Z1863" s="25" t="str">
        <f t="shared" si="316"/>
        <v/>
      </c>
      <c r="AB1863" s="25" t="str">
        <f>IF($B1863="", "", IF(AND($B1863&gt;='Client Report'!$BA$3, $B1863&lt;='Client Report'!$BA$4), "X", ""))</f>
        <v/>
      </c>
      <c r="AC1863" s="25" t="str">
        <f>IF($O1863="", "", IF('Client Report'!$AG$3="", "X", IF(Expenses!$C1863='Client Report'!$AG$3, "X", "")))</f>
        <v/>
      </c>
      <c r="AD1863" s="66" t="str">
        <f t="shared" si="317"/>
        <v/>
      </c>
      <c r="AE1863" s="25" t="str">
        <f>IF($AD1863="", "", COUNTIF($AD$11:$AD$2510, "&lt;"&amp;$AD1863)+1+COUNTIF($AD$11:$AD1863, $AD1863)-1)</f>
        <v/>
      </c>
      <c r="AF1863" s="25" t="str">
        <f t="shared" si="318"/>
        <v/>
      </c>
    </row>
    <row r="1864" spans="1:32" x14ac:dyDescent="0.25">
      <c r="A1864" s="21"/>
      <c r="B1864" s="80"/>
      <c r="C1864" s="81"/>
      <c r="D1864" s="82"/>
      <c r="E1864" s="83"/>
      <c r="F1864" s="83"/>
      <c r="G1864" s="84"/>
      <c r="H1864" s="85"/>
      <c r="I1864" s="21"/>
      <c r="J1864" s="39" t="str">
        <f t="shared" si="308"/>
        <v/>
      </c>
      <c r="K1864" s="21"/>
      <c r="O1864" s="25" t="str">
        <f t="shared" si="309"/>
        <v/>
      </c>
      <c r="P1864" s="25" t="str">
        <f t="shared" si="310"/>
        <v/>
      </c>
      <c r="Q1864" s="25" t="str">
        <f t="shared" si="311"/>
        <v/>
      </c>
      <c r="R1864" s="25" t="str">
        <f>IF(COUNTIF($Q$11:$Q1864, $Q1864)&gt;1, "", $Q1864)</f>
        <v/>
      </c>
      <c r="S1864" s="58" t="str">
        <f t="shared" si="312"/>
        <v/>
      </c>
      <c r="T1864" s="61" t="str">
        <f t="shared" si="313"/>
        <v/>
      </c>
      <c r="U1864" s="58" t="str">
        <f t="shared" si="314"/>
        <v/>
      </c>
      <c r="W1864" s="25" t="str">
        <f>IF(OR($P1864="", NOT($U1864="")), "", IF(COUNTIF($P$11:$P1864, $P1864)&gt;1, "", "X"))</f>
        <v/>
      </c>
      <c r="X1864" s="25" t="str">
        <f t="shared" si="315"/>
        <v/>
      </c>
      <c r="Z1864" s="25" t="str">
        <f t="shared" si="316"/>
        <v/>
      </c>
      <c r="AB1864" s="25" t="str">
        <f>IF($B1864="", "", IF(AND($B1864&gt;='Client Report'!$BA$3, $B1864&lt;='Client Report'!$BA$4), "X", ""))</f>
        <v/>
      </c>
      <c r="AC1864" s="25" t="str">
        <f>IF($O1864="", "", IF('Client Report'!$AG$3="", "X", IF(Expenses!$C1864='Client Report'!$AG$3, "X", "")))</f>
        <v/>
      </c>
      <c r="AD1864" s="66" t="str">
        <f t="shared" si="317"/>
        <v/>
      </c>
      <c r="AE1864" s="25" t="str">
        <f>IF($AD1864="", "", COUNTIF($AD$11:$AD$2510, "&lt;"&amp;$AD1864)+1+COUNTIF($AD$11:$AD1864, $AD1864)-1)</f>
        <v/>
      </c>
      <c r="AF1864" s="25" t="str">
        <f t="shared" si="318"/>
        <v/>
      </c>
    </row>
    <row r="1865" spans="1:32" x14ac:dyDescent="0.25">
      <c r="A1865" s="21"/>
      <c r="B1865" s="80"/>
      <c r="C1865" s="81"/>
      <c r="D1865" s="82"/>
      <c r="E1865" s="83"/>
      <c r="F1865" s="83"/>
      <c r="G1865" s="84"/>
      <c r="H1865" s="85"/>
      <c r="I1865" s="21"/>
      <c r="J1865" s="39" t="str">
        <f t="shared" si="308"/>
        <v/>
      </c>
      <c r="K1865" s="21"/>
      <c r="O1865" s="25" t="str">
        <f t="shared" si="309"/>
        <v/>
      </c>
      <c r="P1865" s="25" t="str">
        <f t="shared" si="310"/>
        <v/>
      </c>
      <c r="Q1865" s="25" t="str">
        <f t="shared" si="311"/>
        <v/>
      </c>
      <c r="R1865" s="25" t="str">
        <f>IF(COUNTIF($Q$11:$Q1865, $Q1865)&gt;1, "", $Q1865)</f>
        <v/>
      </c>
      <c r="S1865" s="58" t="str">
        <f t="shared" si="312"/>
        <v/>
      </c>
      <c r="T1865" s="61" t="str">
        <f t="shared" si="313"/>
        <v/>
      </c>
      <c r="U1865" s="58" t="str">
        <f t="shared" si="314"/>
        <v/>
      </c>
      <c r="W1865" s="25" t="str">
        <f>IF(OR($P1865="", NOT($U1865="")), "", IF(COUNTIF($P$11:$P1865, $P1865)&gt;1, "", "X"))</f>
        <v/>
      </c>
      <c r="X1865" s="25" t="str">
        <f t="shared" si="315"/>
        <v/>
      </c>
      <c r="Z1865" s="25" t="str">
        <f t="shared" si="316"/>
        <v/>
      </c>
      <c r="AB1865" s="25" t="str">
        <f>IF($B1865="", "", IF(AND($B1865&gt;='Client Report'!$BA$3, $B1865&lt;='Client Report'!$BA$4), "X", ""))</f>
        <v/>
      </c>
      <c r="AC1865" s="25" t="str">
        <f>IF($O1865="", "", IF('Client Report'!$AG$3="", "X", IF(Expenses!$C1865='Client Report'!$AG$3, "X", "")))</f>
        <v/>
      </c>
      <c r="AD1865" s="66" t="str">
        <f t="shared" si="317"/>
        <v/>
      </c>
      <c r="AE1865" s="25" t="str">
        <f>IF($AD1865="", "", COUNTIF($AD$11:$AD$2510, "&lt;"&amp;$AD1865)+1+COUNTIF($AD$11:$AD1865, $AD1865)-1)</f>
        <v/>
      </c>
      <c r="AF1865" s="25" t="str">
        <f t="shared" si="318"/>
        <v/>
      </c>
    </row>
    <row r="1866" spans="1:32" x14ac:dyDescent="0.25">
      <c r="A1866" s="21"/>
      <c r="B1866" s="80"/>
      <c r="C1866" s="81"/>
      <c r="D1866" s="82"/>
      <c r="E1866" s="83"/>
      <c r="F1866" s="83"/>
      <c r="G1866" s="84"/>
      <c r="H1866" s="85"/>
      <c r="I1866" s="21"/>
      <c r="J1866" s="39" t="str">
        <f t="shared" si="308"/>
        <v/>
      </c>
      <c r="K1866" s="21"/>
      <c r="O1866" s="25" t="str">
        <f t="shared" si="309"/>
        <v/>
      </c>
      <c r="P1866" s="25" t="str">
        <f t="shared" si="310"/>
        <v/>
      </c>
      <c r="Q1866" s="25" t="str">
        <f t="shared" si="311"/>
        <v/>
      </c>
      <c r="R1866" s="25" t="str">
        <f>IF(COUNTIF($Q$11:$Q1866, $Q1866)&gt;1, "", $Q1866)</f>
        <v/>
      </c>
      <c r="S1866" s="58" t="str">
        <f t="shared" si="312"/>
        <v/>
      </c>
      <c r="T1866" s="61" t="str">
        <f t="shared" si="313"/>
        <v/>
      </c>
      <c r="U1866" s="58" t="str">
        <f t="shared" si="314"/>
        <v/>
      </c>
      <c r="W1866" s="25" t="str">
        <f>IF(OR($P1866="", NOT($U1866="")), "", IF(COUNTIF($P$11:$P1866, $P1866)&gt;1, "", "X"))</f>
        <v/>
      </c>
      <c r="X1866" s="25" t="str">
        <f t="shared" si="315"/>
        <v/>
      </c>
      <c r="Z1866" s="25" t="str">
        <f t="shared" si="316"/>
        <v/>
      </c>
      <c r="AB1866" s="25" t="str">
        <f>IF($B1866="", "", IF(AND($B1866&gt;='Client Report'!$BA$3, $B1866&lt;='Client Report'!$BA$4), "X", ""))</f>
        <v/>
      </c>
      <c r="AC1866" s="25" t="str">
        <f>IF($O1866="", "", IF('Client Report'!$AG$3="", "X", IF(Expenses!$C1866='Client Report'!$AG$3, "X", "")))</f>
        <v/>
      </c>
      <c r="AD1866" s="66" t="str">
        <f t="shared" si="317"/>
        <v/>
      </c>
      <c r="AE1866" s="25" t="str">
        <f>IF($AD1866="", "", COUNTIF($AD$11:$AD$2510, "&lt;"&amp;$AD1866)+1+COUNTIF($AD$11:$AD1866, $AD1866)-1)</f>
        <v/>
      </c>
      <c r="AF1866" s="25" t="str">
        <f t="shared" si="318"/>
        <v/>
      </c>
    </row>
    <row r="1867" spans="1:32" x14ac:dyDescent="0.25">
      <c r="A1867" s="21"/>
      <c r="B1867" s="80"/>
      <c r="C1867" s="81"/>
      <c r="D1867" s="82"/>
      <c r="E1867" s="83"/>
      <c r="F1867" s="83"/>
      <c r="G1867" s="84"/>
      <c r="H1867" s="85"/>
      <c r="I1867" s="21"/>
      <c r="J1867" s="39" t="str">
        <f t="shared" si="308"/>
        <v/>
      </c>
      <c r="K1867" s="21"/>
      <c r="O1867" s="25" t="str">
        <f t="shared" si="309"/>
        <v/>
      </c>
      <c r="P1867" s="25" t="str">
        <f t="shared" si="310"/>
        <v/>
      </c>
      <c r="Q1867" s="25" t="str">
        <f t="shared" si="311"/>
        <v/>
      </c>
      <c r="R1867" s="25" t="str">
        <f>IF(COUNTIF($Q$11:$Q1867, $Q1867)&gt;1, "", $Q1867)</f>
        <v/>
      </c>
      <c r="S1867" s="58" t="str">
        <f t="shared" si="312"/>
        <v/>
      </c>
      <c r="T1867" s="61" t="str">
        <f t="shared" si="313"/>
        <v/>
      </c>
      <c r="U1867" s="58" t="str">
        <f t="shared" si="314"/>
        <v/>
      </c>
      <c r="W1867" s="25" t="str">
        <f>IF(OR($P1867="", NOT($U1867="")), "", IF(COUNTIF($P$11:$P1867, $P1867)&gt;1, "", "X"))</f>
        <v/>
      </c>
      <c r="X1867" s="25" t="str">
        <f t="shared" si="315"/>
        <v/>
      </c>
      <c r="Z1867" s="25" t="str">
        <f t="shared" si="316"/>
        <v/>
      </c>
      <c r="AB1867" s="25" t="str">
        <f>IF($B1867="", "", IF(AND($B1867&gt;='Client Report'!$BA$3, $B1867&lt;='Client Report'!$BA$4), "X", ""))</f>
        <v/>
      </c>
      <c r="AC1867" s="25" t="str">
        <f>IF($O1867="", "", IF('Client Report'!$AG$3="", "X", IF(Expenses!$C1867='Client Report'!$AG$3, "X", "")))</f>
        <v/>
      </c>
      <c r="AD1867" s="66" t="str">
        <f t="shared" si="317"/>
        <v/>
      </c>
      <c r="AE1867" s="25" t="str">
        <f>IF($AD1867="", "", COUNTIF($AD$11:$AD$2510, "&lt;"&amp;$AD1867)+1+COUNTIF($AD$11:$AD1867, $AD1867)-1)</f>
        <v/>
      </c>
      <c r="AF1867" s="25" t="str">
        <f t="shared" si="318"/>
        <v/>
      </c>
    </row>
    <row r="1868" spans="1:32" x14ac:dyDescent="0.25">
      <c r="A1868" s="21"/>
      <c r="B1868" s="80"/>
      <c r="C1868" s="81"/>
      <c r="D1868" s="82"/>
      <c r="E1868" s="83"/>
      <c r="F1868" s="83"/>
      <c r="G1868" s="84"/>
      <c r="H1868" s="85"/>
      <c r="I1868" s="21"/>
      <c r="J1868" s="39" t="str">
        <f t="shared" ref="J1868:J1931" si="319">IFERROR(IF($G1868="", "", IF($F1868="", $G1868, ROUND($G1868*$U1868, 2))), "")</f>
        <v/>
      </c>
      <c r="K1868" s="21"/>
      <c r="O1868" s="25" t="str">
        <f t="shared" ref="O1868:O1931" si="320">IF(COUNTIF($B1868:$H1868, "")&lt;7, "X", "")</f>
        <v/>
      </c>
      <c r="P1868" s="25" t="str">
        <f t="shared" ref="P1868:P1931" si="321">IF(AND(NOT($B1868=""), NOT($F1868="")), _xlfn.CONCAT($B1868, " - ", $F1868), "")</f>
        <v/>
      </c>
      <c r="Q1868" s="25" t="str">
        <f t="shared" ref="Q1868:Q1931" si="322">IF(AND(NOT($B1868=""), NOT($F1868=""), NOT($H1868="")), _xlfn.CONCAT($B1868, " - ", $F1868), "")</f>
        <v/>
      </c>
      <c r="R1868" s="25" t="str">
        <f>IF(COUNTIF($Q$11:$Q1868, $Q1868)&gt;1, "", $Q1868)</f>
        <v/>
      </c>
      <c r="S1868" s="58" t="str">
        <f t="shared" ref="S1868:S1931" si="323">IF($R1868="", "", $H1868)</f>
        <v/>
      </c>
      <c r="T1868" s="61" t="str">
        <f t="shared" ref="T1868:T1931" si="324">IF(P1868="", "", IFERROR(INDEX($S$11:$S$2510, MATCH($P1868, $R$11:$R$2510, 0)), ""))</f>
        <v/>
      </c>
      <c r="U1868" s="58" t="str">
        <f t="shared" ref="U1868:U1931" si="325">IF($P1868="", "", IF($H1868="", $T1868, $H1868))</f>
        <v/>
      </c>
      <c r="W1868" s="25" t="str">
        <f>IF(OR($P1868="", NOT($U1868="")), "", IF(COUNTIF($P$11:$P1868, $P1868)&gt;1, "", "X"))</f>
        <v/>
      </c>
      <c r="X1868" s="25" t="str">
        <f t="shared" ref="X1868:X1931" si="326">IF(T1868=U1868, "", "X")</f>
        <v/>
      </c>
      <c r="Z1868" s="25" t="str">
        <f t="shared" ref="Z1868:Z1931" si="327">IF(OR($B1868="", $C1868=""), "", _xlfn.CONCAT($C1868, " - ", TEXT($B1868, "mmm yyyy")))</f>
        <v/>
      </c>
      <c r="AB1868" s="25" t="str">
        <f>IF($B1868="", "", IF(AND($B1868&gt;='Client Report'!$BA$3, $B1868&lt;='Client Report'!$BA$4), "X", ""))</f>
        <v/>
      </c>
      <c r="AC1868" s="25" t="str">
        <f>IF($O1868="", "", IF('Client Report'!$AG$3="", "X", IF(Expenses!$C1868='Client Report'!$AG$3, "X", "")))</f>
        <v/>
      </c>
      <c r="AD1868" s="66" t="str">
        <f t="shared" ref="AD1868:AD1931" si="328">IF(OR($AB1868="", $AC1868=""), "", $B1868)</f>
        <v/>
      </c>
      <c r="AE1868" s="25" t="str">
        <f>IF($AD1868="", "", COUNTIF($AD$11:$AD$2510, "&lt;"&amp;$AD1868)+1+COUNTIF($AD$11:$AD1868, $AD1868)-1)</f>
        <v/>
      </c>
      <c r="AF1868" s="25" t="str">
        <f t="shared" ref="AF1868:AF1931" si="329">IF($AE1868="", "", "X")</f>
        <v/>
      </c>
    </row>
    <row r="1869" spans="1:32" x14ac:dyDescent="0.25">
      <c r="A1869" s="21"/>
      <c r="B1869" s="80"/>
      <c r="C1869" s="81"/>
      <c r="D1869" s="82"/>
      <c r="E1869" s="83"/>
      <c r="F1869" s="83"/>
      <c r="G1869" s="84"/>
      <c r="H1869" s="85"/>
      <c r="I1869" s="21"/>
      <c r="J1869" s="39" t="str">
        <f t="shared" si="319"/>
        <v/>
      </c>
      <c r="K1869" s="21"/>
      <c r="O1869" s="25" t="str">
        <f t="shared" si="320"/>
        <v/>
      </c>
      <c r="P1869" s="25" t="str">
        <f t="shared" si="321"/>
        <v/>
      </c>
      <c r="Q1869" s="25" t="str">
        <f t="shared" si="322"/>
        <v/>
      </c>
      <c r="R1869" s="25" t="str">
        <f>IF(COUNTIF($Q$11:$Q1869, $Q1869)&gt;1, "", $Q1869)</f>
        <v/>
      </c>
      <c r="S1869" s="58" t="str">
        <f t="shared" si="323"/>
        <v/>
      </c>
      <c r="T1869" s="61" t="str">
        <f t="shared" si="324"/>
        <v/>
      </c>
      <c r="U1869" s="58" t="str">
        <f t="shared" si="325"/>
        <v/>
      </c>
      <c r="W1869" s="25" t="str">
        <f>IF(OR($P1869="", NOT($U1869="")), "", IF(COUNTIF($P$11:$P1869, $P1869)&gt;1, "", "X"))</f>
        <v/>
      </c>
      <c r="X1869" s="25" t="str">
        <f t="shared" si="326"/>
        <v/>
      </c>
      <c r="Z1869" s="25" t="str">
        <f t="shared" si="327"/>
        <v/>
      </c>
      <c r="AB1869" s="25" t="str">
        <f>IF($B1869="", "", IF(AND($B1869&gt;='Client Report'!$BA$3, $B1869&lt;='Client Report'!$BA$4), "X", ""))</f>
        <v/>
      </c>
      <c r="AC1869" s="25" t="str">
        <f>IF($O1869="", "", IF('Client Report'!$AG$3="", "X", IF(Expenses!$C1869='Client Report'!$AG$3, "X", "")))</f>
        <v/>
      </c>
      <c r="AD1869" s="66" t="str">
        <f t="shared" si="328"/>
        <v/>
      </c>
      <c r="AE1869" s="25" t="str">
        <f>IF($AD1869="", "", COUNTIF($AD$11:$AD$2510, "&lt;"&amp;$AD1869)+1+COUNTIF($AD$11:$AD1869, $AD1869)-1)</f>
        <v/>
      </c>
      <c r="AF1869" s="25" t="str">
        <f t="shared" si="329"/>
        <v/>
      </c>
    </row>
    <row r="1870" spans="1:32" x14ac:dyDescent="0.25">
      <c r="A1870" s="21"/>
      <c r="B1870" s="80"/>
      <c r="C1870" s="81"/>
      <c r="D1870" s="82"/>
      <c r="E1870" s="83"/>
      <c r="F1870" s="83"/>
      <c r="G1870" s="84"/>
      <c r="H1870" s="85"/>
      <c r="I1870" s="21"/>
      <c r="J1870" s="39" t="str">
        <f t="shared" si="319"/>
        <v/>
      </c>
      <c r="K1870" s="21"/>
      <c r="O1870" s="25" t="str">
        <f t="shared" si="320"/>
        <v/>
      </c>
      <c r="P1870" s="25" t="str">
        <f t="shared" si="321"/>
        <v/>
      </c>
      <c r="Q1870" s="25" t="str">
        <f t="shared" si="322"/>
        <v/>
      </c>
      <c r="R1870" s="25" t="str">
        <f>IF(COUNTIF($Q$11:$Q1870, $Q1870)&gt;1, "", $Q1870)</f>
        <v/>
      </c>
      <c r="S1870" s="58" t="str">
        <f t="shared" si="323"/>
        <v/>
      </c>
      <c r="T1870" s="61" t="str">
        <f t="shared" si="324"/>
        <v/>
      </c>
      <c r="U1870" s="58" t="str">
        <f t="shared" si="325"/>
        <v/>
      </c>
      <c r="W1870" s="25" t="str">
        <f>IF(OR($P1870="", NOT($U1870="")), "", IF(COUNTIF($P$11:$P1870, $P1870)&gt;1, "", "X"))</f>
        <v/>
      </c>
      <c r="X1870" s="25" t="str">
        <f t="shared" si="326"/>
        <v/>
      </c>
      <c r="Z1870" s="25" t="str">
        <f t="shared" si="327"/>
        <v/>
      </c>
      <c r="AB1870" s="25" t="str">
        <f>IF($B1870="", "", IF(AND($B1870&gt;='Client Report'!$BA$3, $B1870&lt;='Client Report'!$BA$4), "X", ""))</f>
        <v/>
      </c>
      <c r="AC1870" s="25" t="str">
        <f>IF($O1870="", "", IF('Client Report'!$AG$3="", "X", IF(Expenses!$C1870='Client Report'!$AG$3, "X", "")))</f>
        <v/>
      </c>
      <c r="AD1870" s="66" t="str">
        <f t="shared" si="328"/>
        <v/>
      </c>
      <c r="AE1870" s="25" t="str">
        <f>IF($AD1870="", "", COUNTIF($AD$11:$AD$2510, "&lt;"&amp;$AD1870)+1+COUNTIF($AD$11:$AD1870, $AD1870)-1)</f>
        <v/>
      </c>
      <c r="AF1870" s="25" t="str">
        <f t="shared" si="329"/>
        <v/>
      </c>
    </row>
    <row r="1871" spans="1:32" x14ac:dyDescent="0.25">
      <c r="A1871" s="21"/>
      <c r="B1871" s="80"/>
      <c r="C1871" s="81"/>
      <c r="D1871" s="82"/>
      <c r="E1871" s="83"/>
      <c r="F1871" s="83"/>
      <c r="G1871" s="84"/>
      <c r="H1871" s="85"/>
      <c r="I1871" s="21"/>
      <c r="J1871" s="39" t="str">
        <f t="shared" si="319"/>
        <v/>
      </c>
      <c r="K1871" s="21"/>
      <c r="O1871" s="25" t="str">
        <f t="shared" si="320"/>
        <v/>
      </c>
      <c r="P1871" s="25" t="str">
        <f t="shared" si="321"/>
        <v/>
      </c>
      <c r="Q1871" s="25" t="str">
        <f t="shared" si="322"/>
        <v/>
      </c>
      <c r="R1871" s="25" t="str">
        <f>IF(COUNTIF($Q$11:$Q1871, $Q1871)&gt;1, "", $Q1871)</f>
        <v/>
      </c>
      <c r="S1871" s="58" t="str">
        <f t="shared" si="323"/>
        <v/>
      </c>
      <c r="T1871" s="61" t="str">
        <f t="shared" si="324"/>
        <v/>
      </c>
      <c r="U1871" s="58" t="str">
        <f t="shared" si="325"/>
        <v/>
      </c>
      <c r="W1871" s="25" t="str">
        <f>IF(OR($P1871="", NOT($U1871="")), "", IF(COUNTIF($P$11:$P1871, $P1871)&gt;1, "", "X"))</f>
        <v/>
      </c>
      <c r="X1871" s="25" t="str">
        <f t="shared" si="326"/>
        <v/>
      </c>
      <c r="Z1871" s="25" t="str">
        <f t="shared" si="327"/>
        <v/>
      </c>
      <c r="AB1871" s="25" t="str">
        <f>IF($B1871="", "", IF(AND($B1871&gt;='Client Report'!$BA$3, $B1871&lt;='Client Report'!$BA$4), "X", ""))</f>
        <v/>
      </c>
      <c r="AC1871" s="25" t="str">
        <f>IF($O1871="", "", IF('Client Report'!$AG$3="", "X", IF(Expenses!$C1871='Client Report'!$AG$3, "X", "")))</f>
        <v/>
      </c>
      <c r="AD1871" s="66" t="str">
        <f t="shared" si="328"/>
        <v/>
      </c>
      <c r="AE1871" s="25" t="str">
        <f>IF($AD1871="", "", COUNTIF($AD$11:$AD$2510, "&lt;"&amp;$AD1871)+1+COUNTIF($AD$11:$AD1871, $AD1871)-1)</f>
        <v/>
      </c>
      <c r="AF1871" s="25" t="str">
        <f t="shared" si="329"/>
        <v/>
      </c>
    </row>
    <row r="1872" spans="1:32" x14ac:dyDescent="0.25">
      <c r="A1872" s="21"/>
      <c r="B1872" s="80"/>
      <c r="C1872" s="81"/>
      <c r="D1872" s="82"/>
      <c r="E1872" s="83"/>
      <c r="F1872" s="83"/>
      <c r="G1872" s="84"/>
      <c r="H1872" s="85"/>
      <c r="I1872" s="21"/>
      <c r="J1872" s="39" t="str">
        <f t="shared" si="319"/>
        <v/>
      </c>
      <c r="K1872" s="21"/>
      <c r="O1872" s="25" t="str">
        <f t="shared" si="320"/>
        <v/>
      </c>
      <c r="P1872" s="25" t="str">
        <f t="shared" si="321"/>
        <v/>
      </c>
      <c r="Q1872" s="25" t="str">
        <f t="shared" si="322"/>
        <v/>
      </c>
      <c r="R1872" s="25" t="str">
        <f>IF(COUNTIF($Q$11:$Q1872, $Q1872)&gt;1, "", $Q1872)</f>
        <v/>
      </c>
      <c r="S1872" s="58" t="str">
        <f t="shared" si="323"/>
        <v/>
      </c>
      <c r="T1872" s="61" t="str">
        <f t="shared" si="324"/>
        <v/>
      </c>
      <c r="U1872" s="58" t="str">
        <f t="shared" si="325"/>
        <v/>
      </c>
      <c r="W1872" s="25" t="str">
        <f>IF(OR($P1872="", NOT($U1872="")), "", IF(COUNTIF($P$11:$P1872, $P1872)&gt;1, "", "X"))</f>
        <v/>
      </c>
      <c r="X1872" s="25" t="str">
        <f t="shared" si="326"/>
        <v/>
      </c>
      <c r="Z1872" s="25" t="str">
        <f t="shared" si="327"/>
        <v/>
      </c>
      <c r="AB1872" s="25" t="str">
        <f>IF($B1872="", "", IF(AND($B1872&gt;='Client Report'!$BA$3, $B1872&lt;='Client Report'!$BA$4), "X", ""))</f>
        <v/>
      </c>
      <c r="AC1872" s="25" t="str">
        <f>IF($O1872="", "", IF('Client Report'!$AG$3="", "X", IF(Expenses!$C1872='Client Report'!$AG$3, "X", "")))</f>
        <v/>
      </c>
      <c r="AD1872" s="66" t="str">
        <f t="shared" si="328"/>
        <v/>
      </c>
      <c r="AE1872" s="25" t="str">
        <f>IF($AD1872="", "", COUNTIF($AD$11:$AD$2510, "&lt;"&amp;$AD1872)+1+COUNTIF($AD$11:$AD1872, $AD1872)-1)</f>
        <v/>
      </c>
      <c r="AF1872" s="25" t="str">
        <f t="shared" si="329"/>
        <v/>
      </c>
    </row>
    <row r="1873" spans="1:32" x14ac:dyDescent="0.25">
      <c r="A1873" s="21"/>
      <c r="B1873" s="80"/>
      <c r="C1873" s="81"/>
      <c r="D1873" s="82"/>
      <c r="E1873" s="83"/>
      <c r="F1873" s="83"/>
      <c r="G1873" s="84"/>
      <c r="H1873" s="85"/>
      <c r="I1873" s="21"/>
      <c r="J1873" s="39" t="str">
        <f t="shared" si="319"/>
        <v/>
      </c>
      <c r="K1873" s="21"/>
      <c r="O1873" s="25" t="str">
        <f t="shared" si="320"/>
        <v/>
      </c>
      <c r="P1873" s="25" t="str">
        <f t="shared" si="321"/>
        <v/>
      </c>
      <c r="Q1873" s="25" t="str">
        <f t="shared" si="322"/>
        <v/>
      </c>
      <c r="R1873" s="25" t="str">
        <f>IF(COUNTIF($Q$11:$Q1873, $Q1873)&gt;1, "", $Q1873)</f>
        <v/>
      </c>
      <c r="S1873" s="58" t="str">
        <f t="shared" si="323"/>
        <v/>
      </c>
      <c r="T1873" s="61" t="str">
        <f t="shared" si="324"/>
        <v/>
      </c>
      <c r="U1873" s="58" t="str">
        <f t="shared" si="325"/>
        <v/>
      </c>
      <c r="W1873" s="25" t="str">
        <f>IF(OR($P1873="", NOT($U1873="")), "", IF(COUNTIF($P$11:$P1873, $P1873)&gt;1, "", "X"))</f>
        <v/>
      </c>
      <c r="X1873" s="25" t="str">
        <f t="shared" si="326"/>
        <v/>
      </c>
      <c r="Z1873" s="25" t="str">
        <f t="shared" si="327"/>
        <v/>
      </c>
      <c r="AB1873" s="25" t="str">
        <f>IF($B1873="", "", IF(AND($B1873&gt;='Client Report'!$BA$3, $B1873&lt;='Client Report'!$BA$4), "X", ""))</f>
        <v/>
      </c>
      <c r="AC1873" s="25" t="str">
        <f>IF($O1873="", "", IF('Client Report'!$AG$3="", "X", IF(Expenses!$C1873='Client Report'!$AG$3, "X", "")))</f>
        <v/>
      </c>
      <c r="AD1873" s="66" t="str">
        <f t="shared" si="328"/>
        <v/>
      </c>
      <c r="AE1873" s="25" t="str">
        <f>IF($AD1873="", "", COUNTIF($AD$11:$AD$2510, "&lt;"&amp;$AD1873)+1+COUNTIF($AD$11:$AD1873, $AD1873)-1)</f>
        <v/>
      </c>
      <c r="AF1873" s="25" t="str">
        <f t="shared" si="329"/>
        <v/>
      </c>
    </row>
    <row r="1874" spans="1:32" x14ac:dyDescent="0.25">
      <c r="A1874" s="21"/>
      <c r="B1874" s="80"/>
      <c r="C1874" s="81"/>
      <c r="D1874" s="82"/>
      <c r="E1874" s="83"/>
      <c r="F1874" s="83"/>
      <c r="G1874" s="84"/>
      <c r="H1874" s="85"/>
      <c r="I1874" s="21"/>
      <c r="J1874" s="39" t="str">
        <f t="shared" si="319"/>
        <v/>
      </c>
      <c r="K1874" s="21"/>
      <c r="O1874" s="25" t="str">
        <f t="shared" si="320"/>
        <v/>
      </c>
      <c r="P1874" s="25" t="str">
        <f t="shared" si="321"/>
        <v/>
      </c>
      <c r="Q1874" s="25" t="str">
        <f t="shared" si="322"/>
        <v/>
      </c>
      <c r="R1874" s="25" t="str">
        <f>IF(COUNTIF($Q$11:$Q1874, $Q1874)&gt;1, "", $Q1874)</f>
        <v/>
      </c>
      <c r="S1874" s="58" t="str">
        <f t="shared" si="323"/>
        <v/>
      </c>
      <c r="T1874" s="61" t="str">
        <f t="shared" si="324"/>
        <v/>
      </c>
      <c r="U1874" s="58" t="str">
        <f t="shared" si="325"/>
        <v/>
      </c>
      <c r="W1874" s="25" t="str">
        <f>IF(OR($P1874="", NOT($U1874="")), "", IF(COUNTIF($P$11:$P1874, $P1874)&gt;1, "", "X"))</f>
        <v/>
      </c>
      <c r="X1874" s="25" t="str">
        <f t="shared" si="326"/>
        <v/>
      </c>
      <c r="Z1874" s="25" t="str">
        <f t="shared" si="327"/>
        <v/>
      </c>
      <c r="AB1874" s="25" t="str">
        <f>IF($B1874="", "", IF(AND($B1874&gt;='Client Report'!$BA$3, $B1874&lt;='Client Report'!$BA$4), "X", ""))</f>
        <v/>
      </c>
      <c r="AC1874" s="25" t="str">
        <f>IF($O1874="", "", IF('Client Report'!$AG$3="", "X", IF(Expenses!$C1874='Client Report'!$AG$3, "X", "")))</f>
        <v/>
      </c>
      <c r="AD1874" s="66" t="str">
        <f t="shared" si="328"/>
        <v/>
      </c>
      <c r="AE1874" s="25" t="str">
        <f>IF($AD1874="", "", COUNTIF($AD$11:$AD$2510, "&lt;"&amp;$AD1874)+1+COUNTIF($AD$11:$AD1874, $AD1874)-1)</f>
        <v/>
      </c>
      <c r="AF1874" s="25" t="str">
        <f t="shared" si="329"/>
        <v/>
      </c>
    </row>
    <row r="1875" spans="1:32" x14ac:dyDescent="0.25">
      <c r="A1875" s="21"/>
      <c r="B1875" s="80"/>
      <c r="C1875" s="81"/>
      <c r="D1875" s="82"/>
      <c r="E1875" s="83"/>
      <c r="F1875" s="83"/>
      <c r="G1875" s="84"/>
      <c r="H1875" s="85"/>
      <c r="I1875" s="21"/>
      <c r="J1875" s="39" t="str">
        <f t="shared" si="319"/>
        <v/>
      </c>
      <c r="K1875" s="21"/>
      <c r="O1875" s="25" t="str">
        <f t="shared" si="320"/>
        <v/>
      </c>
      <c r="P1875" s="25" t="str">
        <f t="shared" si="321"/>
        <v/>
      </c>
      <c r="Q1875" s="25" t="str">
        <f t="shared" si="322"/>
        <v/>
      </c>
      <c r="R1875" s="25" t="str">
        <f>IF(COUNTIF($Q$11:$Q1875, $Q1875)&gt;1, "", $Q1875)</f>
        <v/>
      </c>
      <c r="S1875" s="58" t="str">
        <f t="shared" si="323"/>
        <v/>
      </c>
      <c r="T1875" s="61" t="str">
        <f t="shared" si="324"/>
        <v/>
      </c>
      <c r="U1875" s="58" t="str">
        <f t="shared" si="325"/>
        <v/>
      </c>
      <c r="W1875" s="25" t="str">
        <f>IF(OR($P1875="", NOT($U1875="")), "", IF(COUNTIF($P$11:$P1875, $P1875)&gt;1, "", "X"))</f>
        <v/>
      </c>
      <c r="X1875" s="25" t="str">
        <f t="shared" si="326"/>
        <v/>
      </c>
      <c r="Z1875" s="25" t="str">
        <f t="shared" si="327"/>
        <v/>
      </c>
      <c r="AB1875" s="25" t="str">
        <f>IF($B1875="", "", IF(AND($B1875&gt;='Client Report'!$BA$3, $B1875&lt;='Client Report'!$BA$4), "X", ""))</f>
        <v/>
      </c>
      <c r="AC1875" s="25" t="str">
        <f>IF($O1875="", "", IF('Client Report'!$AG$3="", "X", IF(Expenses!$C1875='Client Report'!$AG$3, "X", "")))</f>
        <v/>
      </c>
      <c r="AD1875" s="66" t="str">
        <f t="shared" si="328"/>
        <v/>
      </c>
      <c r="AE1875" s="25" t="str">
        <f>IF($AD1875="", "", COUNTIF($AD$11:$AD$2510, "&lt;"&amp;$AD1875)+1+COUNTIF($AD$11:$AD1875, $AD1875)-1)</f>
        <v/>
      </c>
      <c r="AF1875" s="25" t="str">
        <f t="shared" si="329"/>
        <v/>
      </c>
    </row>
    <row r="1876" spans="1:32" x14ac:dyDescent="0.25">
      <c r="A1876" s="21"/>
      <c r="B1876" s="80"/>
      <c r="C1876" s="81"/>
      <c r="D1876" s="82"/>
      <c r="E1876" s="83"/>
      <c r="F1876" s="83"/>
      <c r="G1876" s="84"/>
      <c r="H1876" s="85"/>
      <c r="I1876" s="21"/>
      <c r="J1876" s="39" t="str">
        <f t="shared" si="319"/>
        <v/>
      </c>
      <c r="K1876" s="21"/>
      <c r="O1876" s="25" t="str">
        <f t="shared" si="320"/>
        <v/>
      </c>
      <c r="P1876" s="25" t="str">
        <f t="shared" si="321"/>
        <v/>
      </c>
      <c r="Q1876" s="25" t="str">
        <f t="shared" si="322"/>
        <v/>
      </c>
      <c r="R1876" s="25" t="str">
        <f>IF(COUNTIF($Q$11:$Q1876, $Q1876)&gt;1, "", $Q1876)</f>
        <v/>
      </c>
      <c r="S1876" s="58" t="str">
        <f t="shared" si="323"/>
        <v/>
      </c>
      <c r="T1876" s="61" t="str">
        <f t="shared" si="324"/>
        <v/>
      </c>
      <c r="U1876" s="58" t="str">
        <f t="shared" si="325"/>
        <v/>
      </c>
      <c r="W1876" s="25" t="str">
        <f>IF(OR($P1876="", NOT($U1876="")), "", IF(COUNTIF($P$11:$P1876, $P1876)&gt;1, "", "X"))</f>
        <v/>
      </c>
      <c r="X1876" s="25" t="str">
        <f t="shared" si="326"/>
        <v/>
      </c>
      <c r="Z1876" s="25" t="str">
        <f t="shared" si="327"/>
        <v/>
      </c>
      <c r="AB1876" s="25" t="str">
        <f>IF($B1876="", "", IF(AND($B1876&gt;='Client Report'!$BA$3, $B1876&lt;='Client Report'!$BA$4), "X", ""))</f>
        <v/>
      </c>
      <c r="AC1876" s="25" t="str">
        <f>IF($O1876="", "", IF('Client Report'!$AG$3="", "X", IF(Expenses!$C1876='Client Report'!$AG$3, "X", "")))</f>
        <v/>
      </c>
      <c r="AD1876" s="66" t="str">
        <f t="shared" si="328"/>
        <v/>
      </c>
      <c r="AE1876" s="25" t="str">
        <f>IF($AD1876="", "", COUNTIF($AD$11:$AD$2510, "&lt;"&amp;$AD1876)+1+COUNTIF($AD$11:$AD1876, $AD1876)-1)</f>
        <v/>
      </c>
      <c r="AF1876" s="25" t="str">
        <f t="shared" si="329"/>
        <v/>
      </c>
    </row>
    <row r="1877" spans="1:32" x14ac:dyDescent="0.25">
      <c r="A1877" s="21"/>
      <c r="B1877" s="80"/>
      <c r="C1877" s="81"/>
      <c r="D1877" s="82"/>
      <c r="E1877" s="83"/>
      <c r="F1877" s="83"/>
      <c r="G1877" s="84"/>
      <c r="H1877" s="85"/>
      <c r="I1877" s="21"/>
      <c r="J1877" s="39" t="str">
        <f t="shared" si="319"/>
        <v/>
      </c>
      <c r="K1877" s="21"/>
      <c r="O1877" s="25" t="str">
        <f t="shared" si="320"/>
        <v/>
      </c>
      <c r="P1877" s="25" t="str">
        <f t="shared" si="321"/>
        <v/>
      </c>
      <c r="Q1877" s="25" t="str">
        <f t="shared" si="322"/>
        <v/>
      </c>
      <c r="R1877" s="25" t="str">
        <f>IF(COUNTIF($Q$11:$Q1877, $Q1877)&gt;1, "", $Q1877)</f>
        <v/>
      </c>
      <c r="S1877" s="58" t="str">
        <f t="shared" si="323"/>
        <v/>
      </c>
      <c r="T1877" s="61" t="str">
        <f t="shared" si="324"/>
        <v/>
      </c>
      <c r="U1877" s="58" t="str">
        <f t="shared" si="325"/>
        <v/>
      </c>
      <c r="W1877" s="25" t="str">
        <f>IF(OR($P1877="", NOT($U1877="")), "", IF(COUNTIF($P$11:$P1877, $P1877)&gt;1, "", "X"))</f>
        <v/>
      </c>
      <c r="X1877" s="25" t="str">
        <f t="shared" si="326"/>
        <v/>
      </c>
      <c r="Z1877" s="25" t="str">
        <f t="shared" si="327"/>
        <v/>
      </c>
      <c r="AB1877" s="25" t="str">
        <f>IF($B1877="", "", IF(AND($B1877&gt;='Client Report'!$BA$3, $B1877&lt;='Client Report'!$BA$4), "X", ""))</f>
        <v/>
      </c>
      <c r="AC1877" s="25" t="str">
        <f>IF($O1877="", "", IF('Client Report'!$AG$3="", "X", IF(Expenses!$C1877='Client Report'!$AG$3, "X", "")))</f>
        <v/>
      </c>
      <c r="AD1877" s="66" t="str">
        <f t="shared" si="328"/>
        <v/>
      </c>
      <c r="AE1877" s="25" t="str">
        <f>IF($AD1877="", "", COUNTIF($AD$11:$AD$2510, "&lt;"&amp;$AD1877)+1+COUNTIF($AD$11:$AD1877, $AD1877)-1)</f>
        <v/>
      </c>
      <c r="AF1877" s="25" t="str">
        <f t="shared" si="329"/>
        <v/>
      </c>
    </row>
    <row r="1878" spans="1:32" x14ac:dyDescent="0.25">
      <c r="A1878" s="21"/>
      <c r="B1878" s="80"/>
      <c r="C1878" s="81"/>
      <c r="D1878" s="82"/>
      <c r="E1878" s="83"/>
      <c r="F1878" s="83"/>
      <c r="G1878" s="84"/>
      <c r="H1878" s="85"/>
      <c r="I1878" s="21"/>
      <c r="J1878" s="39" t="str">
        <f t="shared" si="319"/>
        <v/>
      </c>
      <c r="K1878" s="21"/>
      <c r="O1878" s="25" t="str">
        <f t="shared" si="320"/>
        <v/>
      </c>
      <c r="P1878" s="25" t="str">
        <f t="shared" si="321"/>
        <v/>
      </c>
      <c r="Q1878" s="25" t="str">
        <f t="shared" si="322"/>
        <v/>
      </c>
      <c r="R1878" s="25" t="str">
        <f>IF(COUNTIF($Q$11:$Q1878, $Q1878)&gt;1, "", $Q1878)</f>
        <v/>
      </c>
      <c r="S1878" s="58" t="str">
        <f t="shared" si="323"/>
        <v/>
      </c>
      <c r="T1878" s="61" t="str">
        <f t="shared" si="324"/>
        <v/>
      </c>
      <c r="U1878" s="58" t="str">
        <f t="shared" si="325"/>
        <v/>
      </c>
      <c r="W1878" s="25" t="str">
        <f>IF(OR($P1878="", NOT($U1878="")), "", IF(COUNTIF($P$11:$P1878, $P1878)&gt;1, "", "X"))</f>
        <v/>
      </c>
      <c r="X1878" s="25" t="str">
        <f t="shared" si="326"/>
        <v/>
      </c>
      <c r="Z1878" s="25" t="str">
        <f t="shared" si="327"/>
        <v/>
      </c>
      <c r="AB1878" s="25" t="str">
        <f>IF($B1878="", "", IF(AND($B1878&gt;='Client Report'!$BA$3, $B1878&lt;='Client Report'!$BA$4), "X", ""))</f>
        <v/>
      </c>
      <c r="AC1878" s="25" t="str">
        <f>IF($O1878="", "", IF('Client Report'!$AG$3="", "X", IF(Expenses!$C1878='Client Report'!$AG$3, "X", "")))</f>
        <v/>
      </c>
      <c r="AD1878" s="66" t="str">
        <f t="shared" si="328"/>
        <v/>
      </c>
      <c r="AE1878" s="25" t="str">
        <f>IF($AD1878="", "", COUNTIF($AD$11:$AD$2510, "&lt;"&amp;$AD1878)+1+COUNTIF($AD$11:$AD1878, $AD1878)-1)</f>
        <v/>
      </c>
      <c r="AF1878" s="25" t="str">
        <f t="shared" si="329"/>
        <v/>
      </c>
    </row>
    <row r="1879" spans="1:32" x14ac:dyDescent="0.25">
      <c r="A1879" s="21"/>
      <c r="B1879" s="80"/>
      <c r="C1879" s="81"/>
      <c r="D1879" s="82"/>
      <c r="E1879" s="83"/>
      <c r="F1879" s="83"/>
      <c r="G1879" s="84"/>
      <c r="H1879" s="85"/>
      <c r="I1879" s="21"/>
      <c r="J1879" s="39" t="str">
        <f t="shared" si="319"/>
        <v/>
      </c>
      <c r="K1879" s="21"/>
      <c r="O1879" s="25" t="str">
        <f t="shared" si="320"/>
        <v/>
      </c>
      <c r="P1879" s="25" t="str">
        <f t="shared" si="321"/>
        <v/>
      </c>
      <c r="Q1879" s="25" t="str">
        <f t="shared" si="322"/>
        <v/>
      </c>
      <c r="R1879" s="25" t="str">
        <f>IF(COUNTIF($Q$11:$Q1879, $Q1879)&gt;1, "", $Q1879)</f>
        <v/>
      </c>
      <c r="S1879" s="58" t="str">
        <f t="shared" si="323"/>
        <v/>
      </c>
      <c r="T1879" s="61" t="str">
        <f t="shared" si="324"/>
        <v/>
      </c>
      <c r="U1879" s="58" t="str">
        <f t="shared" si="325"/>
        <v/>
      </c>
      <c r="W1879" s="25" t="str">
        <f>IF(OR($P1879="", NOT($U1879="")), "", IF(COUNTIF($P$11:$P1879, $P1879)&gt;1, "", "X"))</f>
        <v/>
      </c>
      <c r="X1879" s="25" t="str">
        <f t="shared" si="326"/>
        <v/>
      </c>
      <c r="Z1879" s="25" t="str">
        <f t="shared" si="327"/>
        <v/>
      </c>
      <c r="AB1879" s="25" t="str">
        <f>IF($B1879="", "", IF(AND($B1879&gt;='Client Report'!$BA$3, $B1879&lt;='Client Report'!$BA$4), "X", ""))</f>
        <v/>
      </c>
      <c r="AC1879" s="25" t="str">
        <f>IF($O1879="", "", IF('Client Report'!$AG$3="", "X", IF(Expenses!$C1879='Client Report'!$AG$3, "X", "")))</f>
        <v/>
      </c>
      <c r="AD1879" s="66" t="str">
        <f t="shared" si="328"/>
        <v/>
      </c>
      <c r="AE1879" s="25" t="str">
        <f>IF($AD1879="", "", COUNTIF($AD$11:$AD$2510, "&lt;"&amp;$AD1879)+1+COUNTIF($AD$11:$AD1879, $AD1879)-1)</f>
        <v/>
      </c>
      <c r="AF1879" s="25" t="str">
        <f t="shared" si="329"/>
        <v/>
      </c>
    </row>
    <row r="1880" spans="1:32" x14ac:dyDescent="0.25">
      <c r="A1880" s="21"/>
      <c r="B1880" s="80"/>
      <c r="C1880" s="81"/>
      <c r="D1880" s="82"/>
      <c r="E1880" s="83"/>
      <c r="F1880" s="83"/>
      <c r="G1880" s="84"/>
      <c r="H1880" s="85"/>
      <c r="I1880" s="21"/>
      <c r="J1880" s="39" t="str">
        <f t="shared" si="319"/>
        <v/>
      </c>
      <c r="K1880" s="21"/>
      <c r="O1880" s="25" t="str">
        <f t="shared" si="320"/>
        <v/>
      </c>
      <c r="P1880" s="25" t="str">
        <f t="shared" si="321"/>
        <v/>
      </c>
      <c r="Q1880" s="25" t="str">
        <f t="shared" si="322"/>
        <v/>
      </c>
      <c r="R1880" s="25" t="str">
        <f>IF(COUNTIF($Q$11:$Q1880, $Q1880)&gt;1, "", $Q1880)</f>
        <v/>
      </c>
      <c r="S1880" s="58" t="str">
        <f t="shared" si="323"/>
        <v/>
      </c>
      <c r="T1880" s="61" t="str">
        <f t="shared" si="324"/>
        <v/>
      </c>
      <c r="U1880" s="58" t="str">
        <f t="shared" si="325"/>
        <v/>
      </c>
      <c r="W1880" s="25" t="str">
        <f>IF(OR($P1880="", NOT($U1880="")), "", IF(COUNTIF($P$11:$P1880, $P1880)&gt;1, "", "X"))</f>
        <v/>
      </c>
      <c r="X1880" s="25" t="str">
        <f t="shared" si="326"/>
        <v/>
      </c>
      <c r="Z1880" s="25" t="str">
        <f t="shared" si="327"/>
        <v/>
      </c>
      <c r="AB1880" s="25" t="str">
        <f>IF($B1880="", "", IF(AND($B1880&gt;='Client Report'!$BA$3, $B1880&lt;='Client Report'!$BA$4), "X", ""))</f>
        <v/>
      </c>
      <c r="AC1880" s="25" t="str">
        <f>IF($O1880="", "", IF('Client Report'!$AG$3="", "X", IF(Expenses!$C1880='Client Report'!$AG$3, "X", "")))</f>
        <v/>
      </c>
      <c r="AD1880" s="66" t="str">
        <f t="shared" si="328"/>
        <v/>
      </c>
      <c r="AE1880" s="25" t="str">
        <f>IF($AD1880="", "", COUNTIF($AD$11:$AD$2510, "&lt;"&amp;$AD1880)+1+COUNTIF($AD$11:$AD1880, $AD1880)-1)</f>
        <v/>
      </c>
      <c r="AF1880" s="25" t="str">
        <f t="shared" si="329"/>
        <v/>
      </c>
    </row>
    <row r="1881" spans="1:32" x14ac:dyDescent="0.25">
      <c r="A1881" s="21"/>
      <c r="B1881" s="80"/>
      <c r="C1881" s="81"/>
      <c r="D1881" s="82"/>
      <c r="E1881" s="83"/>
      <c r="F1881" s="83"/>
      <c r="G1881" s="84"/>
      <c r="H1881" s="85"/>
      <c r="I1881" s="21"/>
      <c r="J1881" s="39" t="str">
        <f t="shared" si="319"/>
        <v/>
      </c>
      <c r="K1881" s="21"/>
      <c r="O1881" s="25" t="str">
        <f t="shared" si="320"/>
        <v/>
      </c>
      <c r="P1881" s="25" t="str">
        <f t="shared" si="321"/>
        <v/>
      </c>
      <c r="Q1881" s="25" t="str">
        <f t="shared" si="322"/>
        <v/>
      </c>
      <c r="R1881" s="25" t="str">
        <f>IF(COUNTIF($Q$11:$Q1881, $Q1881)&gt;1, "", $Q1881)</f>
        <v/>
      </c>
      <c r="S1881" s="58" t="str">
        <f t="shared" si="323"/>
        <v/>
      </c>
      <c r="T1881" s="61" t="str">
        <f t="shared" si="324"/>
        <v/>
      </c>
      <c r="U1881" s="58" t="str">
        <f t="shared" si="325"/>
        <v/>
      </c>
      <c r="W1881" s="25" t="str">
        <f>IF(OR($P1881="", NOT($U1881="")), "", IF(COUNTIF($P$11:$P1881, $P1881)&gt;1, "", "X"))</f>
        <v/>
      </c>
      <c r="X1881" s="25" t="str">
        <f t="shared" si="326"/>
        <v/>
      </c>
      <c r="Z1881" s="25" t="str">
        <f t="shared" si="327"/>
        <v/>
      </c>
      <c r="AB1881" s="25" t="str">
        <f>IF($B1881="", "", IF(AND($B1881&gt;='Client Report'!$BA$3, $B1881&lt;='Client Report'!$BA$4), "X", ""))</f>
        <v/>
      </c>
      <c r="AC1881" s="25" t="str">
        <f>IF($O1881="", "", IF('Client Report'!$AG$3="", "X", IF(Expenses!$C1881='Client Report'!$AG$3, "X", "")))</f>
        <v/>
      </c>
      <c r="AD1881" s="66" t="str">
        <f t="shared" si="328"/>
        <v/>
      </c>
      <c r="AE1881" s="25" t="str">
        <f>IF($AD1881="", "", COUNTIF($AD$11:$AD$2510, "&lt;"&amp;$AD1881)+1+COUNTIF($AD$11:$AD1881, $AD1881)-1)</f>
        <v/>
      </c>
      <c r="AF1881" s="25" t="str">
        <f t="shared" si="329"/>
        <v/>
      </c>
    </row>
    <row r="1882" spans="1:32" x14ac:dyDescent="0.25">
      <c r="A1882" s="21"/>
      <c r="B1882" s="80"/>
      <c r="C1882" s="81"/>
      <c r="D1882" s="82"/>
      <c r="E1882" s="83"/>
      <c r="F1882" s="83"/>
      <c r="G1882" s="84"/>
      <c r="H1882" s="85"/>
      <c r="I1882" s="21"/>
      <c r="J1882" s="39" t="str">
        <f t="shared" si="319"/>
        <v/>
      </c>
      <c r="K1882" s="21"/>
      <c r="O1882" s="25" t="str">
        <f t="shared" si="320"/>
        <v/>
      </c>
      <c r="P1882" s="25" t="str">
        <f t="shared" si="321"/>
        <v/>
      </c>
      <c r="Q1882" s="25" t="str">
        <f t="shared" si="322"/>
        <v/>
      </c>
      <c r="R1882" s="25" t="str">
        <f>IF(COUNTIF($Q$11:$Q1882, $Q1882)&gt;1, "", $Q1882)</f>
        <v/>
      </c>
      <c r="S1882" s="58" t="str">
        <f t="shared" si="323"/>
        <v/>
      </c>
      <c r="T1882" s="61" t="str">
        <f t="shared" si="324"/>
        <v/>
      </c>
      <c r="U1882" s="58" t="str">
        <f t="shared" si="325"/>
        <v/>
      </c>
      <c r="W1882" s="25" t="str">
        <f>IF(OR($P1882="", NOT($U1882="")), "", IF(COUNTIF($P$11:$P1882, $P1882)&gt;1, "", "X"))</f>
        <v/>
      </c>
      <c r="X1882" s="25" t="str">
        <f t="shared" si="326"/>
        <v/>
      </c>
      <c r="Z1882" s="25" t="str">
        <f t="shared" si="327"/>
        <v/>
      </c>
      <c r="AB1882" s="25" t="str">
        <f>IF($B1882="", "", IF(AND($B1882&gt;='Client Report'!$BA$3, $B1882&lt;='Client Report'!$BA$4), "X", ""))</f>
        <v/>
      </c>
      <c r="AC1882" s="25" t="str">
        <f>IF($O1882="", "", IF('Client Report'!$AG$3="", "X", IF(Expenses!$C1882='Client Report'!$AG$3, "X", "")))</f>
        <v/>
      </c>
      <c r="AD1882" s="66" t="str">
        <f t="shared" si="328"/>
        <v/>
      </c>
      <c r="AE1882" s="25" t="str">
        <f>IF($AD1882="", "", COUNTIF($AD$11:$AD$2510, "&lt;"&amp;$AD1882)+1+COUNTIF($AD$11:$AD1882, $AD1882)-1)</f>
        <v/>
      </c>
      <c r="AF1882" s="25" t="str">
        <f t="shared" si="329"/>
        <v/>
      </c>
    </row>
    <row r="1883" spans="1:32" x14ac:dyDescent="0.25">
      <c r="A1883" s="21"/>
      <c r="B1883" s="80"/>
      <c r="C1883" s="81"/>
      <c r="D1883" s="82"/>
      <c r="E1883" s="83"/>
      <c r="F1883" s="83"/>
      <c r="G1883" s="84"/>
      <c r="H1883" s="85"/>
      <c r="I1883" s="21"/>
      <c r="J1883" s="39" t="str">
        <f t="shared" si="319"/>
        <v/>
      </c>
      <c r="K1883" s="21"/>
      <c r="O1883" s="25" t="str">
        <f t="shared" si="320"/>
        <v/>
      </c>
      <c r="P1883" s="25" t="str">
        <f t="shared" si="321"/>
        <v/>
      </c>
      <c r="Q1883" s="25" t="str">
        <f t="shared" si="322"/>
        <v/>
      </c>
      <c r="R1883" s="25" t="str">
        <f>IF(COUNTIF($Q$11:$Q1883, $Q1883)&gt;1, "", $Q1883)</f>
        <v/>
      </c>
      <c r="S1883" s="58" t="str">
        <f t="shared" si="323"/>
        <v/>
      </c>
      <c r="T1883" s="61" t="str">
        <f t="shared" si="324"/>
        <v/>
      </c>
      <c r="U1883" s="58" t="str">
        <f t="shared" si="325"/>
        <v/>
      </c>
      <c r="W1883" s="25" t="str">
        <f>IF(OR($P1883="", NOT($U1883="")), "", IF(COUNTIF($P$11:$P1883, $P1883)&gt;1, "", "X"))</f>
        <v/>
      </c>
      <c r="X1883" s="25" t="str">
        <f t="shared" si="326"/>
        <v/>
      </c>
      <c r="Z1883" s="25" t="str">
        <f t="shared" si="327"/>
        <v/>
      </c>
      <c r="AB1883" s="25" t="str">
        <f>IF($B1883="", "", IF(AND($B1883&gt;='Client Report'!$BA$3, $B1883&lt;='Client Report'!$BA$4), "X", ""))</f>
        <v/>
      </c>
      <c r="AC1883" s="25" t="str">
        <f>IF($O1883="", "", IF('Client Report'!$AG$3="", "X", IF(Expenses!$C1883='Client Report'!$AG$3, "X", "")))</f>
        <v/>
      </c>
      <c r="AD1883" s="66" t="str">
        <f t="shared" si="328"/>
        <v/>
      </c>
      <c r="AE1883" s="25" t="str">
        <f>IF($AD1883="", "", COUNTIF($AD$11:$AD$2510, "&lt;"&amp;$AD1883)+1+COUNTIF($AD$11:$AD1883, $AD1883)-1)</f>
        <v/>
      </c>
      <c r="AF1883" s="25" t="str">
        <f t="shared" si="329"/>
        <v/>
      </c>
    </row>
    <row r="1884" spans="1:32" x14ac:dyDescent="0.25">
      <c r="A1884" s="21"/>
      <c r="B1884" s="80"/>
      <c r="C1884" s="81"/>
      <c r="D1884" s="82"/>
      <c r="E1884" s="83"/>
      <c r="F1884" s="83"/>
      <c r="G1884" s="84"/>
      <c r="H1884" s="85"/>
      <c r="I1884" s="21"/>
      <c r="J1884" s="39" t="str">
        <f t="shared" si="319"/>
        <v/>
      </c>
      <c r="K1884" s="21"/>
      <c r="O1884" s="25" t="str">
        <f t="shared" si="320"/>
        <v/>
      </c>
      <c r="P1884" s="25" t="str">
        <f t="shared" si="321"/>
        <v/>
      </c>
      <c r="Q1884" s="25" t="str">
        <f t="shared" si="322"/>
        <v/>
      </c>
      <c r="R1884" s="25" t="str">
        <f>IF(COUNTIF($Q$11:$Q1884, $Q1884)&gt;1, "", $Q1884)</f>
        <v/>
      </c>
      <c r="S1884" s="58" t="str">
        <f t="shared" si="323"/>
        <v/>
      </c>
      <c r="T1884" s="61" t="str">
        <f t="shared" si="324"/>
        <v/>
      </c>
      <c r="U1884" s="58" t="str">
        <f t="shared" si="325"/>
        <v/>
      </c>
      <c r="W1884" s="25" t="str">
        <f>IF(OR($P1884="", NOT($U1884="")), "", IF(COUNTIF($P$11:$P1884, $P1884)&gt;1, "", "X"))</f>
        <v/>
      </c>
      <c r="X1884" s="25" t="str">
        <f t="shared" si="326"/>
        <v/>
      </c>
      <c r="Z1884" s="25" t="str">
        <f t="shared" si="327"/>
        <v/>
      </c>
      <c r="AB1884" s="25" t="str">
        <f>IF($B1884="", "", IF(AND($B1884&gt;='Client Report'!$BA$3, $B1884&lt;='Client Report'!$BA$4), "X", ""))</f>
        <v/>
      </c>
      <c r="AC1884" s="25" t="str">
        <f>IF($O1884="", "", IF('Client Report'!$AG$3="", "X", IF(Expenses!$C1884='Client Report'!$AG$3, "X", "")))</f>
        <v/>
      </c>
      <c r="AD1884" s="66" t="str">
        <f t="shared" si="328"/>
        <v/>
      </c>
      <c r="AE1884" s="25" t="str">
        <f>IF($AD1884="", "", COUNTIF($AD$11:$AD$2510, "&lt;"&amp;$AD1884)+1+COUNTIF($AD$11:$AD1884, $AD1884)-1)</f>
        <v/>
      </c>
      <c r="AF1884" s="25" t="str">
        <f t="shared" si="329"/>
        <v/>
      </c>
    </row>
    <row r="1885" spans="1:32" x14ac:dyDescent="0.25">
      <c r="A1885" s="21"/>
      <c r="B1885" s="80"/>
      <c r="C1885" s="81"/>
      <c r="D1885" s="82"/>
      <c r="E1885" s="83"/>
      <c r="F1885" s="83"/>
      <c r="G1885" s="84"/>
      <c r="H1885" s="85"/>
      <c r="I1885" s="21"/>
      <c r="J1885" s="39" t="str">
        <f t="shared" si="319"/>
        <v/>
      </c>
      <c r="K1885" s="21"/>
      <c r="O1885" s="25" t="str">
        <f t="shared" si="320"/>
        <v/>
      </c>
      <c r="P1885" s="25" t="str">
        <f t="shared" si="321"/>
        <v/>
      </c>
      <c r="Q1885" s="25" t="str">
        <f t="shared" si="322"/>
        <v/>
      </c>
      <c r="R1885" s="25" t="str">
        <f>IF(COUNTIF($Q$11:$Q1885, $Q1885)&gt;1, "", $Q1885)</f>
        <v/>
      </c>
      <c r="S1885" s="58" t="str">
        <f t="shared" si="323"/>
        <v/>
      </c>
      <c r="T1885" s="61" t="str">
        <f t="shared" si="324"/>
        <v/>
      </c>
      <c r="U1885" s="58" t="str">
        <f t="shared" si="325"/>
        <v/>
      </c>
      <c r="W1885" s="25" t="str">
        <f>IF(OR($P1885="", NOT($U1885="")), "", IF(COUNTIF($P$11:$P1885, $P1885)&gt;1, "", "X"))</f>
        <v/>
      </c>
      <c r="X1885" s="25" t="str">
        <f t="shared" si="326"/>
        <v/>
      </c>
      <c r="Z1885" s="25" t="str">
        <f t="shared" si="327"/>
        <v/>
      </c>
      <c r="AB1885" s="25" t="str">
        <f>IF($B1885="", "", IF(AND($B1885&gt;='Client Report'!$BA$3, $B1885&lt;='Client Report'!$BA$4), "X", ""))</f>
        <v/>
      </c>
      <c r="AC1885" s="25" t="str">
        <f>IF($O1885="", "", IF('Client Report'!$AG$3="", "X", IF(Expenses!$C1885='Client Report'!$AG$3, "X", "")))</f>
        <v/>
      </c>
      <c r="AD1885" s="66" t="str">
        <f t="shared" si="328"/>
        <v/>
      </c>
      <c r="AE1885" s="25" t="str">
        <f>IF($AD1885="", "", COUNTIF($AD$11:$AD$2510, "&lt;"&amp;$AD1885)+1+COUNTIF($AD$11:$AD1885, $AD1885)-1)</f>
        <v/>
      </c>
      <c r="AF1885" s="25" t="str">
        <f t="shared" si="329"/>
        <v/>
      </c>
    </row>
    <row r="1886" spans="1:32" x14ac:dyDescent="0.25">
      <c r="A1886" s="21"/>
      <c r="B1886" s="80"/>
      <c r="C1886" s="81"/>
      <c r="D1886" s="82"/>
      <c r="E1886" s="83"/>
      <c r="F1886" s="83"/>
      <c r="G1886" s="84"/>
      <c r="H1886" s="85"/>
      <c r="I1886" s="21"/>
      <c r="J1886" s="39" t="str">
        <f t="shared" si="319"/>
        <v/>
      </c>
      <c r="K1886" s="21"/>
      <c r="O1886" s="25" t="str">
        <f t="shared" si="320"/>
        <v/>
      </c>
      <c r="P1886" s="25" t="str">
        <f t="shared" si="321"/>
        <v/>
      </c>
      <c r="Q1886" s="25" t="str">
        <f t="shared" si="322"/>
        <v/>
      </c>
      <c r="R1886" s="25" t="str">
        <f>IF(COUNTIF($Q$11:$Q1886, $Q1886)&gt;1, "", $Q1886)</f>
        <v/>
      </c>
      <c r="S1886" s="58" t="str">
        <f t="shared" si="323"/>
        <v/>
      </c>
      <c r="T1886" s="61" t="str">
        <f t="shared" si="324"/>
        <v/>
      </c>
      <c r="U1886" s="58" t="str">
        <f t="shared" si="325"/>
        <v/>
      </c>
      <c r="W1886" s="25" t="str">
        <f>IF(OR($P1886="", NOT($U1886="")), "", IF(COUNTIF($P$11:$P1886, $P1886)&gt;1, "", "X"))</f>
        <v/>
      </c>
      <c r="X1886" s="25" t="str">
        <f t="shared" si="326"/>
        <v/>
      </c>
      <c r="Z1886" s="25" t="str">
        <f t="shared" si="327"/>
        <v/>
      </c>
      <c r="AB1886" s="25" t="str">
        <f>IF($B1886="", "", IF(AND($B1886&gt;='Client Report'!$BA$3, $B1886&lt;='Client Report'!$BA$4), "X", ""))</f>
        <v/>
      </c>
      <c r="AC1886" s="25" t="str">
        <f>IF($O1886="", "", IF('Client Report'!$AG$3="", "X", IF(Expenses!$C1886='Client Report'!$AG$3, "X", "")))</f>
        <v/>
      </c>
      <c r="AD1886" s="66" t="str">
        <f t="shared" si="328"/>
        <v/>
      </c>
      <c r="AE1886" s="25" t="str">
        <f>IF($AD1886="", "", COUNTIF($AD$11:$AD$2510, "&lt;"&amp;$AD1886)+1+COUNTIF($AD$11:$AD1886, $AD1886)-1)</f>
        <v/>
      </c>
      <c r="AF1886" s="25" t="str">
        <f t="shared" si="329"/>
        <v/>
      </c>
    </row>
    <row r="1887" spans="1:32" x14ac:dyDescent="0.25">
      <c r="A1887" s="21"/>
      <c r="B1887" s="80"/>
      <c r="C1887" s="81"/>
      <c r="D1887" s="82"/>
      <c r="E1887" s="83"/>
      <c r="F1887" s="83"/>
      <c r="G1887" s="84"/>
      <c r="H1887" s="85"/>
      <c r="I1887" s="21"/>
      <c r="J1887" s="39" t="str">
        <f t="shared" si="319"/>
        <v/>
      </c>
      <c r="K1887" s="21"/>
      <c r="O1887" s="25" t="str">
        <f t="shared" si="320"/>
        <v/>
      </c>
      <c r="P1887" s="25" t="str">
        <f t="shared" si="321"/>
        <v/>
      </c>
      <c r="Q1887" s="25" t="str">
        <f t="shared" si="322"/>
        <v/>
      </c>
      <c r="R1887" s="25" t="str">
        <f>IF(COUNTIF($Q$11:$Q1887, $Q1887)&gt;1, "", $Q1887)</f>
        <v/>
      </c>
      <c r="S1887" s="58" t="str">
        <f t="shared" si="323"/>
        <v/>
      </c>
      <c r="T1887" s="61" t="str">
        <f t="shared" si="324"/>
        <v/>
      </c>
      <c r="U1887" s="58" t="str">
        <f t="shared" si="325"/>
        <v/>
      </c>
      <c r="W1887" s="25" t="str">
        <f>IF(OR($P1887="", NOT($U1887="")), "", IF(COUNTIF($P$11:$P1887, $P1887)&gt;1, "", "X"))</f>
        <v/>
      </c>
      <c r="X1887" s="25" t="str">
        <f t="shared" si="326"/>
        <v/>
      </c>
      <c r="Z1887" s="25" t="str">
        <f t="shared" si="327"/>
        <v/>
      </c>
      <c r="AB1887" s="25" t="str">
        <f>IF($B1887="", "", IF(AND($B1887&gt;='Client Report'!$BA$3, $B1887&lt;='Client Report'!$BA$4), "X", ""))</f>
        <v/>
      </c>
      <c r="AC1887" s="25" t="str">
        <f>IF($O1887="", "", IF('Client Report'!$AG$3="", "X", IF(Expenses!$C1887='Client Report'!$AG$3, "X", "")))</f>
        <v/>
      </c>
      <c r="AD1887" s="66" t="str">
        <f t="shared" si="328"/>
        <v/>
      </c>
      <c r="AE1887" s="25" t="str">
        <f>IF($AD1887="", "", COUNTIF($AD$11:$AD$2510, "&lt;"&amp;$AD1887)+1+COUNTIF($AD$11:$AD1887, $AD1887)-1)</f>
        <v/>
      </c>
      <c r="AF1887" s="25" t="str">
        <f t="shared" si="329"/>
        <v/>
      </c>
    </row>
    <row r="1888" spans="1:32" x14ac:dyDescent="0.25">
      <c r="A1888" s="21"/>
      <c r="B1888" s="80"/>
      <c r="C1888" s="81"/>
      <c r="D1888" s="82"/>
      <c r="E1888" s="83"/>
      <c r="F1888" s="83"/>
      <c r="G1888" s="84"/>
      <c r="H1888" s="85"/>
      <c r="I1888" s="21"/>
      <c r="J1888" s="39" t="str">
        <f t="shared" si="319"/>
        <v/>
      </c>
      <c r="K1888" s="21"/>
      <c r="O1888" s="25" t="str">
        <f t="shared" si="320"/>
        <v/>
      </c>
      <c r="P1888" s="25" t="str">
        <f t="shared" si="321"/>
        <v/>
      </c>
      <c r="Q1888" s="25" t="str">
        <f t="shared" si="322"/>
        <v/>
      </c>
      <c r="R1888" s="25" t="str">
        <f>IF(COUNTIF($Q$11:$Q1888, $Q1888)&gt;1, "", $Q1888)</f>
        <v/>
      </c>
      <c r="S1888" s="58" t="str">
        <f t="shared" si="323"/>
        <v/>
      </c>
      <c r="T1888" s="61" t="str">
        <f t="shared" si="324"/>
        <v/>
      </c>
      <c r="U1888" s="58" t="str">
        <f t="shared" si="325"/>
        <v/>
      </c>
      <c r="W1888" s="25" t="str">
        <f>IF(OR($P1888="", NOT($U1888="")), "", IF(COUNTIF($P$11:$P1888, $P1888)&gt;1, "", "X"))</f>
        <v/>
      </c>
      <c r="X1888" s="25" t="str">
        <f t="shared" si="326"/>
        <v/>
      </c>
      <c r="Z1888" s="25" t="str">
        <f t="shared" si="327"/>
        <v/>
      </c>
      <c r="AB1888" s="25" t="str">
        <f>IF($B1888="", "", IF(AND($B1888&gt;='Client Report'!$BA$3, $B1888&lt;='Client Report'!$BA$4), "X", ""))</f>
        <v/>
      </c>
      <c r="AC1888" s="25" t="str">
        <f>IF($O1888="", "", IF('Client Report'!$AG$3="", "X", IF(Expenses!$C1888='Client Report'!$AG$3, "X", "")))</f>
        <v/>
      </c>
      <c r="AD1888" s="66" t="str">
        <f t="shared" si="328"/>
        <v/>
      </c>
      <c r="AE1888" s="25" t="str">
        <f>IF($AD1888="", "", COUNTIF($AD$11:$AD$2510, "&lt;"&amp;$AD1888)+1+COUNTIF($AD$11:$AD1888, $AD1888)-1)</f>
        <v/>
      </c>
      <c r="AF1888" s="25" t="str">
        <f t="shared" si="329"/>
        <v/>
      </c>
    </row>
    <row r="1889" spans="1:32" x14ac:dyDescent="0.25">
      <c r="A1889" s="21"/>
      <c r="B1889" s="80"/>
      <c r="C1889" s="81"/>
      <c r="D1889" s="82"/>
      <c r="E1889" s="83"/>
      <c r="F1889" s="83"/>
      <c r="G1889" s="84"/>
      <c r="H1889" s="85"/>
      <c r="I1889" s="21"/>
      <c r="J1889" s="39" t="str">
        <f t="shared" si="319"/>
        <v/>
      </c>
      <c r="K1889" s="21"/>
      <c r="O1889" s="25" t="str">
        <f t="shared" si="320"/>
        <v/>
      </c>
      <c r="P1889" s="25" t="str">
        <f t="shared" si="321"/>
        <v/>
      </c>
      <c r="Q1889" s="25" t="str">
        <f t="shared" si="322"/>
        <v/>
      </c>
      <c r="R1889" s="25" t="str">
        <f>IF(COUNTIF($Q$11:$Q1889, $Q1889)&gt;1, "", $Q1889)</f>
        <v/>
      </c>
      <c r="S1889" s="58" t="str">
        <f t="shared" si="323"/>
        <v/>
      </c>
      <c r="T1889" s="61" t="str">
        <f t="shared" si="324"/>
        <v/>
      </c>
      <c r="U1889" s="58" t="str">
        <f t="shared" si="325"/>
        <v/>
      </c>
      <c r="W1889" s="25" t="str">
        <f>IF(OR($P1889="", NOT($U1889="")), "", IF(COUNTIF($P$11:$P1889, $P1889)&gt;1, "", "X"))</f>
        <v/>
      </c>
      <c r="X1889" s="25" t="str">
        <f t="shared" si="326"/>
        <v/>
      </c>
      <c r="Z1889" s="25" t="str">
        <f t="shared" si="327"/>
        <v/>
      </c>
      <c r="AB1889" s="25" t="str">
        <f>IF($B1889="", "", IF(AND($B1889&gt;='Client Report'!$BA$3, $B1889&lt;='Client Report'!$BA$4), "X", ""))</f>
        <v/>
      </c>
      <c r="AC1889" s="25" t="str">
        <f>IF($O1889="", "", IF('Client Report'!$AG$3="", "X", IF(Expenses!$C1889='Client Report'!$AG$3, "X", "")))</f>
        <v/>
      </c>
      <c r="AD1889" s="66" t="str">
        <f t="shared" si="328"/>
        <v/>
      </c>
      <c r="AE1889" s="25" t="str">
        <f>IF($AD1889="", "", COUNTIF($AD$11:$AD$2510, "&lt;"&amp;$AD1889)+1+COUNTIF($AD$11:$AD1889, $AD1889)-1)</f>
        <v/>
      </c>
      <c r="AF1889" s="25" t="str">
        <f t="shared" si="329"/>
        <v/>
      </c>
    </row>
    <row r="1890" spans="1:32" x14ac:dyDescent="0.25">
      <c r="A1890" s="21"/>
      <c r="B1890" s="80"/>
      <c r="C1890" s="81"/>
      <c r="D1890" s="82"/>
      <c r="E1890" s="83"/>
      <c r="F1890" s="83"/>
      <c r="G1890" s="84"/>
      <c r="H1890" s="85"/>
      <c r="I1890" s="21"/>
      <c r="J1890" s="39" t="str">
        <f t="shared" si="319"/>
        <v/>
      </c>
      <c r="K1890" s="21"/>
      <c r="O1890" s="25" t="str">
        <f t="shared" si="320"/>
        <v/>
      </c>
      <c r="P1890" s="25" t="str">
        <f t="shared" si="321"/>
        <v/>
      </c>
      <c r="Q1890" s="25" t="str">
        <f t="shared" si="322"/>
        <v/>
      </c>
      <c r="R1890" s="25" t="str">
        <f>IF(COUNTIF($Q$11:$Q1890, $Q1890)&gt;1, "", $Q1890)</f>
        <v/>
      </c>
      <c r="S1890" s="58" t="str">
        <f t="shared" si="323"/>
        <v/>
      </c>
      <c r="T1890" s="61" t="str">
        <f t="shared" si="324"/>
        <v/>
      </c>
      <c r="U1890" s="58" t="str">
        <f t="shared" si="325"/>
        <v/>
      </c>
      <c r="W1890" s="25" t="str">
        <f>IF(OR($P1890="", NOT($U1890="")), "", IF(COUNTIF($P$11:$P1890, $P1890)&gt;1, "", "X"))</f>
        <v/>
      </c>
      <c r="X1890" s="25" t="str">
        <f t="shared" si="326"/>
        <v/>
      </c>
      <c r="Z1890" s="25" t="str">
        <f t="shared" si="327"/>
        <v/>
      </c>
      <c r="AB1890" s="25" t="str">
        <f>IF($B1890="", "", IF(AND($B1890&gt;='Client Report'!$BA$3, $B1890&lt;='Client Report'!$BA$4), "X", ""))</f>
        <v/>
      </c>
      <c r="AC1890" s="25" t="str">
        <f>IF($O1890="", "", IF('Client Report'!$AG$3="", "X", IF(Expenses!$C1890='Client Report'!$AG$3, "X", "")))</f>
        <v/>
      </c>
      <c r="AD1890" s="66" t="str">
        <f t="shared" si="328"/>
        <v/>
      </c>
      <c r="AE1890" s="25" t="str">
        <f>IF($AD1890="", "", COUNTIF($AD$11:$AD$2510, "&lt;"&amp;$AD1890)+1+COUNTIF($AD$11:$AD1890, $AD1890)-1)</f>
        <v/>
      </c>
      <c r="AF1890" s="25" t="str">
        <f t="shared" si="329"/>
        <v/>
      </c>
    </row>
    <row r="1891" spans="1:32" x14ac:dyDescent="0.25">
      <c r="A1891" s="21"/>
      <c r="B1891" s="80"/>
      <c r="C1891" s="81"/>
      <c r="D1891" s="82"/>
      <c r="E1891" s="83"/>
      <c r="F1891" s="83"/>
      <c r="G1891" s="84"/>
      <c r="H1891" s="85"/>
      <c r="I1891" s="21"/>
      <c r="J1891" s="39" t="str">
        <f t="shared" si="319"/>
        <v/>
      </c>
      <c r="K1891" s="21"/>
      <c r="O1891" s="25" t="str">
        <f t="shared" si="320"/>
        <v/>
      </c>
      <c r="P1891" s="25" t="str">
        <f t="shared" si="321"/>
        <v/>
      </c>
      <c r="Q1891" s="25" t="str">
        <f t="shared" si="322"/>
        <v/>
      </c>
      <c r="R1891" s="25" t="str">
        <f>IF(COUNTIF($Q$11:$Q1891, $Q1891)&gt;1, "", $Q1891)</f>
        <v/>
      </c>
      <c r="S1891" s="58" t="str">
        <f t="shared" si="323"/>
        <v/>
      </c>
      <c r="T1891" s="61" t="str">
        <f t="shared" si="324"/>
        <v/>
      </c>
      <c r="U1891" s="58" t="str">
        <f t="shared" si="325"/>
        <v/>
      </c>
      <c r="W1891" s="25" t="str">
        <f>IF(OR($P1891="", NOT($U1891="")), "", IF(COUNTIF($P$11:$P1891, $P1891)&gt;1, "", "X"))</f>
        <v/>
      </c>
      <c r="X1891" s="25" t="str">
        <f t="shared" si="326"/>
        <v/>
      </c>
      <c r="Z1891" s="25" t="str">
        <f t="shared" si="327"/>
        <v/>
      </c>
      <c r="AB1891" s="25" t="str">
        <f>IF($B1891="", "", IF(AND($B1891&gt;='Client Report'!$BA$3, $B1891&lt;='Client Report'!$BA$4), "X", ""))</f>
        <v/>
      </c>
      <c r="AC1891" s="25" t="str">
        <f>IF($O1891="", "", IF('Client Report'!$AG$3="", "X", IF(Expenses!$C1891='Client Report'!$AG$3, "X", "")))</f>
        <v/>
      </c>
      <c r="AD1891" s="66" t="str">
        <f t="shared" si="328"/>
        <v/>
      </c>
      <c r="AE1891" s="25" t="str">
        <f>IF($AD1891="", "", COUNTIF($AD$11:$AD$2510, "&lt;"&amp;$AD1891)+1+COUNTIF($AD$11:$AD1891, $AD1891)-1)</f>
        <v/>
      </c>
      <c r="AF1891" s="25" t="str">
        <f t="shared" si="329"/>
        <v/>
      </c>
    </row>
    <row r="1892" spans="1:32" x14ac:dyDescent="0.25">
      <c r="A1892" s="21"/>
      <c r="B1892" s="80"/>
      <c r="C1892" s="81"/>
      <c r="D1892" s="82"/>
      <c r="E1892" s="83"/>
      <c r="F1892" s="83"/>
      <c r="G1892" s="84"/>
      <c r="H1892" s="85"/>
      <c r="I1892" s="21"/>
      <c r="J1892" s="39" t="str">
        <f t="shared" si="319"/>
        <v/>
      </c>
      <c r="K1892" s="21"/>
      <c r="O1892" s="25" t="str">
        <f t="shared" si="320"/>
        <v/>
      </c>
      <c r="P1892" s="25" t="str">
        <f t="shared" si="321"/>
        <v/>
      </c>
      <c r="Q1892" s="25" t="str">
        <f t="shared" si="322"/>
        <v/>
      </c>
      <c r="R1892" s="25" t="str">
        <f>IF(COUNTIF($Q$11:$Q1892, $Q1892)&gt;1, "", $Q1892)</f>
        <v/>
      </c>
      <c r="S1892" s="58" t="str">
        <f t="shared" si="323"/>
        <v/>
      </c>
      <c r="T1892" s="61" t="str">
        <f t="shared" si="324"/>
        <v/>
      </c>
      <c r="U1892" s="58" t="str">
        <f t="shared" si="325"/>
        <v/>
      </c>
      <c r="W1892" s="25" t="str">
        <f>IF(OR($P1892="", NOT($U1892="")), "", IF(COUNTIF($P$11:$P1892, $P1892)&gt;1, "", "X"))</f>
        <v/>
      </c>
      <c r="X1892" s="25" t="str">
        <f t="shared" si="326"/>
        <v/>
      </c>
      <c r="Z1892" s="25" t="str">
        <f t="shared" si="327"/>
        <v/>
      </c>
      <c r="AB1892" s="25" t="str">
        <f>IF($B1892="", "", IF(AND($B1892&gt;='Client Report'!$BA$3, $B1892&lt;='Client Report'!$BA$4), "X", ""))</f>
        <v/>
      </c>
      <c r="AC1892" s="25" t="str">
        <f>IF($O1892="", "", IF('Client Report'!$AG$3="", "X", IF(Expenses!$C1892='Client Report'!$AG$3, "X", "")))</f>
        <v/>
      </c>
      <c r="AD1892" s="66" t="str">
        <f t="shared" si="328"/>
        <v/>
      </c>
      <c r="AE1892" s="25" t="str">
        <f>IF($AD1892="", "", COUNTIF($AD$11:$AD$2510, "&lt;"&amp;$AD1892)+1+COUNTIF($AD$11:$AD1892, $AD1892)-1)</f>
        <v/>
      </c>
      <c r="AF1892" s="25" t="str">
        <f t="shared" si="329"/>
        <v/>
      </c>
    </row>
    <row r="1893" spans="1:32" x14ac:dyDescent="0.25">
      <c r="A1893" s="21"/>
      <c r="B1893" s="80"/>
      <c r="C1893" s="81"/>
      <c r="D1893" s="82"/>
      <c r="E1893" s="83"/>
      <c r="F1893" s="83"/>
      <c r="G1893" s="84"/>
      <c r="H1893" s="85"/>
      <c r="I1893" s="21"/>
      <c r="J1893" s="39" t="str">
        <f t="shared" si="319"/>
        <v/>
      </c>
      <c r="K1893" s="21"/>
      <c r="O1893" s="25" t="str">
        <f t="shared" si="320"/>
        <v/>
      </c>
      <c r="P1893" s="25" t="str">
        <f t="shared" si="321"/>
        <v/>
      </c>
      <c r="Q1893" s="25" t="str">
        <f t="shared" si="322"/>
        <v/>
      </c>
      <c r="R1893" s="25" t="str">
        <f>IF(COUNTIF($Q$11:$Q1893, $Q1893)&gt;1, "", $Q1893)</f>
        <v/>
      </c>
      <c r="S1893" s="58" t="str">
        <f t="shared" si="323"/>
        <v/>
      </c>
      <c r="T1893" s="61" t="str">
        <f t="shared" si="324"/>
        <v/>
      </c>
      <c r="U1893" s="58" t="str">
        <f t="shared" si="325"/>
        <v/>
      </c>
      <c r="W1893" s="25" t="str">
        <f>IF(OR($P1893="", NOT($U1893="")), "", IF(COUNTIF($P$11:$P1893, $P1893)&gt;1, "", "X"))</f>
        <v/>
      </c>
      <c r="X1893" s="25" t="str">
        <f t="shared" si="326"/>
        <v/>
      </c>
      <c r="Z1893" s="25" t="str">
        <f t="shared" si="327"/>
        <v/>
      </c>
      <c r="AB1893" s="25" t="str">
        <f>IF($B1893="", "", IF(AND($B1893&gt;='Client Report'!$BA$3, $B1893&lt;='Client Report'!$BA$4), "X", ""))</f>
        <v/>
      </c>
      <c r="AC1893" s="25" t="str">
        <f>IF($O1893="", "", IF('Client Report'!$AG$3="", "X", IF(Expenses!$C1893='Client Report'!$AG$3, "X", "")))</f>
        <v/>
      </c>
      <c r="AD1893" s="66" t="str">
        <f t="shared" si="328"/>
        <v/>
      </c>
      <c r="AE1893" s="25" t="str">
        <f>IF($AD1893="", "", COUNTIF($AD$11:$AD$2510, "&lt;"&amp;$AD1893)+1+COUNTIF($AD$11:$AD1893, $AD1893)-1)</f>
        <v/>
      </c>
      <c r="AF1893" s="25" t="str">
        <f t="shared" si="329"/>
        <v/>
      </c>
    </row>
    <row r="1894" spans="1:32" x14ac:dyDescent="0.25">
      <c r="A1894" s="21"/>
      <c r="B1894" s="80"/>
      <c r="C1894" s="81"/>
      <c r="D1894" s="82"/>
      <c r="E1894" s="83"/>
      <c r="F1894" s="83"/>
      <c r="G1894" s="84"/>
      <c r="H1894" s="85"/>
      <c r="I1894" s="21"/>
      <c r="J1894" s="39" t="str">
        <f t="shared" si="319"/>
        <v/>
      </c>
      <c r="K1894" s="21"/>
      <c r="O1894" s="25" t="str">
        <f t="shared" si="320"/>
        <v/>
      </c>
      <c r="P1894" s="25" t="str">
        <f t="shared" si="321"/>
        <v/>
      </c>
      <c r="Q1894" s="25" t="str">
        <f t="shared" si="322"/>
        <v/>
      </c>
      <c r="R1894" s="25" t="str">
        <f>IF(COUNTIF($Q$11:$Q1894, $Q1894)&gt;1, "", $Q1894)</f>
        <v/>
      </c>
      <c r="S1894" s="58" t="str">
        <f t="shared" si="323"/>
        <v/>
      </c>
      <c r="T1894" s="61" t="str">
        <f t="shared" si="324"/>
        <v/>
      </c>
      <c r="U1894" s="58" t="str">
        <f t="shared" si="325"/>
        <v/>
      </c>
      <c r="W1894" s="25" t="str">
        <f>IF(OR($P1894="", NOT($U1894="")), "", IF(COUNTIF($P$11:$P1894, $P1894)&gt;1, "", "X"))</f>
        <v/>
      </c>
      <c r="X1894" s="25" t="str">
        <f t="shared" si="326"/>
        <v/>
      </c>
      <c r="Z1894" s="25" t="str">
        <f t="shared" si="327"/>
        <v/>
      </c>
      <c r="AB1894" s="25" t="str">
        <f>IF($B1894="", "", IF(AND($B1894&gt;='Client Report'!$BA$3, $B1894&lt;='Client Report'!$BA$4), "X", ""))</f>
        <v/>
      </c>
      <c r="AC1894" s="25" t="str">
        <f>IF($O1894="", "", IF('Client Report'!$AG$3="", "X", IF(Expenses!$C1894='Client Report'!$AG$3, "X", "")))</f>
        <v/>
      </c>
      <c r="AD1894" s="66" t="str">
        <f t="shared" si="328"/>
        <v/>
      </c>
      <c r="AE1894" s="25" t="str">
        <f>IF($AD1894="", "", COUNTIF($AD$11:$AD$2510, "&lt;"&amp;$AD1894)+1+COUNTIF($AD$11:$AD1894, $AD1894)-1)</f>
        <v/>
      </c>
      <c r="AF1894" s="25" t="str">
        <f t="shared" si="329"/>
        <v/>
      </c>
    </row>
    <row r="1895" spans="1:32" x14ac:dyDescent="0.25">
      <c r="A1895" s="21"/>
      <c r="B1895" s="80"/>
      <c r="C1895" s="81"/>
      <c r="D1895" s="82"/>
      <c r="E1895" s="83"/>
      <c r="F1895" s="83"/>
      <c r="G1895" s="84"/>
      <c r="H1895" s="85"/>
      <c r="I1895" s="21"/>
      <c r="J1895" s="39" t="str">
        <f t="shared" si="319"/>
        <v/>
      </c>
      <c r="K1895" s="21"/>
      <c r="O1895" s="25" t="str">
        <f t="shared" si="320"/>
        <v/>
      </c>
      <c r="P1895" s="25" t="str">
        <f t="shared" si="321"/>
        <v/>
      </c>
      <c r="Q1895" s="25" t="str">
        <f t="shared" si="322"/>
        <v/>
      </c>
      <c r="R1895" s="25" t="str">
        <f>IF(COUNTIF($Q$11:$Q1895, $Q1895)&gt;1, "", $Q1895)</f>
        <v/>
      </c>
      <c r="S1895" s="58" t="str">
        <f t="shared" si="323"/>
        <v/>
      </c>
      <c r="T1895" s="61" t="str">
        <f t="shared" si="324"/>
        <v/>
      </c>
      <c r="U1895" s="58" t="str">
        <f t="shared" si="325"/>
        <v/>
      </c>
      <c r="W1895" s="25" t="str">
        <f>IF(OR($P1895="", NOT($U1895="")), "", IF(COUNTIF($P$11:$P1895, $P1895)&gt;1, "", "X"))</f>
        <v/>
      </c>
      <c r="X1895" s="25" t="str">
        <f t="shared" si="326"/>
        <v/>
      </c>
      <c r="Z1895" s="25" t="str">
        <f t="shared" si="327"/>
        <v/>
      </c>
      <c r="AB1895" s="25" t="str">
        <f>IF($B1895="", "", IF(AND($B1895&gt;='Client Report'!$BA$3, $B1895&lt;='Client Report'!$BA$4), "X", ""))</f>
        <v/>
      </c>
      <c r="AC1895" s="25" t="str">
        <f>IF($O1895="", "", IF('Client Report'!$AG$3="", "X", IF(Expenses!$C1895='Client Report'!$AG$3, "X", "")))</f>
        <v/>
      </c>
      <c r="AD1895" s="66" t="str">
        <f t="shared" si="328"/>
        <v/>
      </c>
      <c r="AE1895" s="25" t="str">
        <f>IF($AD1895="", "", COUNTIF($AD$11:$AD$2510, "&lt;"&amp;$AD1895)+1+COUNTIF($AD$11:$AD1895, $AD1895)-1)</f>
        <v/>
      </c>
      <c r="AF1895" s="25" t="str">
        <f t="shared" si="329"/>
        <v/>
      </c>
    </row>
    <row r="1896" spans="1:32" x14ac:dyDescent="0.25">
      <c r="A1896" s="21"/>
      <c r="B1896" s="80"/>
      <c r="C1896" s="81"/>
      <c r="D1896" s="82"/>
      <c r="E1896" s="83"/>
      <c r="F1896" s="83"/>
      <c r="G1896" s="84"/>
      <c r="H1896" s="85"/>
      <c r="I1896" s="21"/>
      <c r="J1896" s="39" t="str">
        <f t="shared" si="319"/>
        <v/>
      </c>
      <c r="K1896" s="21"/>
      <c r="O1896" s="25" t="str">
        <f t="shared" si="320"/>
        <v/>
      </c>
      <c r="P1896" s="25" t="str">
        <f t="shared" si="321"/>
        <v/>
      </c>
      <c r="Q1896" s="25" t="str">
        <f t="shared" si="322"/>
        <v/>
      </c>
      <c r="R1896" s="25" t="str">
        <f>IF(COUNTIF($Q$11:$Q1896, $Q1896)&gt;1, "", $Q1896)</f>
        <v/>
      </c>
      <c r="S1896" s="58" t="str">
        <f t="shared" si="323"/>
        <v/>
      </c>
      <c r="T1896" s="61" t="str">
        <f t="shared" si="324"/>
        <v/>
      </c>
      <c r="U1896" s="58" t="str">
        <f t="shared" si="325"/>
        <v/>
      </c>
      <c r="W1896" s="25" t="str">
        <f>IF(OR($P1896="", NOT($U1896="")), "", IF(COUNTIF($P$11:$P1896, $P1896)&gt;1, "", "X"))</f>
        <v/>
      </c>
      <c r="X1896" s="25" t="str">
        <f t="shared" si="326"/>
        <v/>
      </c>
      <c r="Z1896" s="25" t="str">
        <f t="shared" si="327"/>
        <v/>
      </c>
      <c r="AB1896" s="25" t="str">
        <f>IF($B1896="", "", IF(AND($B1896&gt;='Client Report'!$BA$3, $B1896&lt;='Client Report'!$BA$4), "X", ""))</f>
        <v/>
      </c>
      <c r="AC1896" s="25" t="str">
        <f>IF($O1896="", "", IF('Client Report'!$AG$3="", "X", IF(Expenses!$C1896='Client Report'!$AG$3, "X", "")))</f>
        <v/>
      </c>
      <c r="AD1896" s="66" t="str">
        <f t="shared" si="328"/>
        <v/>
      </c>
      <c r="AE1896" s="25" t="str">
        <f>IF($AD1896="", "", COUNTIF($AD$11:$AD$2510, "&lt;"&amp;$AD1896)+1+COUNTIF($AD$11:$AD1896, $AD1896)-1)</f>
        <v/>
      </c>
      <c r="AF1896" s="25" t="str">
        <f t="shared" si="329"/>
        <v/>
      </c>
    </row>
    <row r="1897" spans="1:32" x14ac:dyDescent="0.25">
      <c r="A1897" s="21"/>
      <c r="B1897" s="80"/>
      <c r="C1897" s="81"/>
      <c r="D1897" s="82"/>
      <c r="E1897" s="83"/>
      <c r="F1897" s="83"/>
      <c r="G1897" s="84"/>
      <c r="H1897" s="85"/>
      <c r="I1897" s="21"/>
      <c r="J1897" s="39" t="str">
        <f t="shared" si="319"/>
        <v/>
      </c>
      <c r="K1897" s="21"/>
      <c r="O1897" s="25" t="str">
        <f t="shared" si="320"/>
        <v/>
      </c>
      <c r="P1897" s="25" t="str">
        <f t="shared" si="321"/>
        <v/>
      </c>
      <c r="Q1897" s="25" t="str">
        <f t="shared" si="322"/>
        <v/>
      </c>
      <c r="R1897" s="25" t="str">
        <f>IF(COUNTIF($Q$11:$Q1897, $Q1897)&gt;1, "", $Q1897)</f>
        <v/>
      </c>
      <c r="S1897" s="58" t="str">
        <f t="shared" si="323"/>
        <v/>
      </c>
      <c r="T1897" s="61" t="str">
        <f t="shared" si="324"/>
        <v/>
      </c>
      <c r="U1897" s="58" t="str">
        <f t="shared" si="325"/>
        <v/>
      </c>
      <c r="W1897" s="25" t="str">
        <f>IF(OR($P1897="", NOT($U1897="")), "", IF(COUNTIF($P$11:$P1897, $P1897)&gt;1, "", "X"))</f>
        <v/>
      </c>
      <c r="X1897" s="25" t="str">
        <f t="shared" si="326"/>
        <v/>
      </c>
      <c r="Z1897" s="25" t="str">
        <f t="shared" si="327"/>
        <v/>
      </c>
      <c r="AB1897" s="25" t="str">
        <f>IF($B1897="", "", IF(AND($B1897&gt;='Client Report'!$BA$3, $B1897&lt;='Client Report'!$BA$4), "X", ""))</f>
        <v/>
      </c>
      <c r="AC1897" s="25" t="str">
        <f>IF($O1897="", "", IF('Client Report'!$AG$3="", "X", IF(Expenses!$C1897='Client Report'!$AG$3, "X", "")))</f>
        <v/>
      </c>
      <c r="AD1897" s="66" t="str">
        <f t="shared" si="328"/>
        <v/>
      </c>
      <c r="AE1897" s="25" t="str">
        <f>IF($AD1897="", "", COUNTIF($AD$11:$AD$2510, "&lt;"&amp;$AD1897)+1+COUNTIF($AD$11:$AD1897, $AD1897)-1)</f>
        <v/>
      </c>
      <c r="AF1897" s="25" t="str">
        <f t="shared" si="329"/>
        <v/>
      </c>
    </row>
    <row r="1898" spans="1:32" x14ac:dyDescent="0.25">
      <c r="A1898" s="21"/>
      <c r="B1898" s="80"/>
      <c r="C1898" s="81"/>
      <c r="D1898" s="82"/>
      <c r="E1898" s="83"/>
      <c r="F1898" s="83"/>
      <c r="G1898" s="84"/>
      <c r="H1898" s="85"/>
      <c r="I1898" s="21"/>
      <c r="J1898" s="39" t="str">
        <f t="shared" si="319"/>
        <v/>
      </c>
      <c r="K1898" s="21"/>
      <c r="O1898" s="25" t="str">
        <f t="shared" si="320"/>
        <v/>
      </c>
      <c r="P1898" s="25" t="str">
        <f t="shared" si="321"/>
        <v/>
      </c>
      <c r="Q1898" s="25" t="str">
        <f t="shared" si="322"/>
        <v/>
      </c>
      <c r="R1898" s="25" t="str">
        <f>IF(COUNTIF($Q$11:$Q1898, $Q1898)&gt;1, "", $Q1898)</f>
        <v/>
      </c>
      <c r="S1898" s="58" t="str">
        <f t="shared" si="323"/>
        <v/>
      </c>
      <c r="T1898" s="61" t="str">
        <f t="shared" si="324"/>
        <v/>
      </c>
      <c r="U1898" s="58" t="str">
        <f t="shared" si="325"/>
        <v/>
      </c>
      <c r="W1898" s="25" t="str">
        <f>IF(OR($P1898="", NOT($U1898="")), "", IF(COUNTIF($P$11:$P1898, $P1898)&gt;1, "", "X"))</f>
        <v/>
      </c>
      <c r="X1898" s="25" t="str">
        <f t="shared" si="326"/>
        <v/>
      </c>
      <c r="Z1898" s="25" t="str">
        <f t="shared" si="327"/>
        <v/>
      </c>
      <c r="AB1898" s="25" t="str">
        <f>IF($B1898="", "", IF(AND($B1898&gt;='Client Report'!$BA$3, $B1898&lt;='Client Report'!$BA$4), "X", ""))</f>
        <v/>
      </c>
      <c r="AC1898" s="25" t="str">
        <f>IF($O1898="", "", IF('Client Report'!$AG$3="", "X", IF(Expenses!$C1898='Client Report'!$AG$3, "X", "")))</f>
        <v/>
      </c>
      <c r="AD1898" s="66" t="str">
        <f t="shared" si="328"/>
        <v/>
      </c>
      <c r="AE1898" s="25" t="str">
        <f>IF($AD1898="", "", COUNTIF($AD$11:$AD$2510, "&lt;"&amp;$AD1898)+1+COUNTIF($AD$11:$AD1898, $AD1898)-1)</f>
        <v/>
      </c>
      <c r="AF1898" s="25" t="str">
        <f t="shared" si="329"/>
        <v/>
      </c>
    </row>
    <row r="1899" spans="1:32" x14ac:dyDescent="0.25">
      <c r="A1899" s="21"/>
      <c r="B1899" s="80"/>
      <c r="C1899" s="81"/>
      <c r="D1899" s="82"/>
      <c r="E1899" s="83"/>
      <c r="F1899" s="83"/>
      <c r="G1899" s="84"/>
      <c r="H1899" s="85"/>
      <c r="I1899" s="21"/>
      <c r="J1899" s="39" t="str">
        <f t="shared" si="319"/>
        <v/>
      </c>
      <c r="K1899" s="21"/>
      <c r="O1899" s="25" t="str">
        <f t="shared" si="320"/>
        <v/>
      </c>
      <c r="P1899" s="25" t="str">
        <f t="shared" si="321"/>
        <v/>
      </c>
      <c r="Q1899" s="25" t="str">
        <f t="shared" si="322"/>
        <v/>
      </c>
      <c r="R1899" s="25" t="str">
        <f>IF(COUNTIF($Q$11:$Q1899, $Q1899)&gt;1, "", $Q1899)</f>
        <v/>
      </c>
      <c r="S1899" s="58" t="str">
        <f t="shared" si="323"/>
        <v/>
      </c>
      <c r="T1899" s="61" t="str">
        <f t="shared" si="324"/>
        <v/>
      </c>
      <c r="U1899" s="58" t="str">
        <f t="shared" si="325"/>
        <v/>
      </c>
      <c r="W1899" s="25" t="str">
        <f>IF(OR($P1899="", NOT($U1899="")), "", IF(COUNTIF($P$11:$P1899, $P1899)&gt;1, "", "X"))</f>
        <v/>
      </c>
      <c r="X1899" s="25" t="str">
        <f t="shared" si="326"/>
        <v/>
      </c>
      <c r="Z1899" s="25" t="str">
        <f t="shared" si="327"/>
        <v/>
      </c>
      <c r="AB1899" s="25" t="str">
        <f>IF($B1899="", "", IF(AND($B1899&gt;='Client Report'!$BA$3, $B1899&lt;='Client Report'!$BA$4), "X", ""))</f>
        <v/>
      </c>
      <c r="AC1899" s="25" t="str">
        <f>IF($O1899="", "", IF('Client Report'!$AG$3="", "X", IF(Expenses!$C1899='Client Report'!$AG$3, "X", "")))</f>
        <v/>
      </c>
      <c r="AD1899" s="66" t="str">
        <f t="shared" si="328"/>
        <v/>
      </c>
      <c r="AE1899" s="25" t="str">
        <f>IF($AD1899="", "", COUNTIF($AD$11:$AD$2510, "&lt;"&amp;$AD1899)+1+COUNTIF($AD$11:$AD1899, $AD1899)-1)</f>
        <v/>
      </c>
      <c r="AF1899" s="25" t="str">
        <f t="shared" si="329"/>
        <v/>
      </c>
    </row>
    <row r="1900" spans="1:32" x14ac:dyDescent="0.25">
      <c r="A1900" s="21"/>
      <c r="B1900" s="80"/>
      <c r="C1900" s="81"/>
      <c r="D1900" s="82"/>
      <c r="E1900" s="83"/>
      <c r="F1900" s="83"/>
      <c r="G1900" s="84"/>
      <c r="H1900" s="85"/>
      <c r="I1900" s="21"/>
      <c r="J1900" s="39" t="str">
        <f t="shared" si="319"/>
        <v/>
      </c>
      <c r="K1900" s="21"/>
      <c r="O1900" s="25" t="str">
        <f t="shared" si="320"/>
        <v/>
      </c>
      <c r="P1900" s="25" t="str">
        <f t="shared" si="321"/>
        <v/>
      </c>
      <c r="Q1900" s="25" t="str">
        <f t="shared" si="322"/>
        <v/>
      </c>
      <c r="R1900" s="25" t="str">
        <f>IF(COUNTIF($Q$11:$Q1900, $Q1900)&gt;1, "", $Q1900)</f>
        <v/>
      </c>
      <c r="S1900" s="58" t="str">
        <f t="shared" si="323"/>
        <v/>
      </c>
      <c r="T1900" s="61" t="str">
        <f t="shared" si="324"/>
        <v/>
      </c>
      <c r="U1900" s="58" t="str">
        <f t="shared" si="325"/>
        <v/>
      </c>
      <c r="W1900" s="25" t="str">
        <f>IF(OR($P1900="", NOT($U1900="")), "", IF(COUNTIF($P$11:$P1900, $P1900)&gt;1, "", "X"))</f>
        <v/>
      </c>
      <c r="X1900" s="25" t="str">
        <f t="shared" si="326"/>
        <v/>
      </c>
      <c r="Z1900" s="25" t="str">
        <f t="shared" si="327"/>
        <v/>
      </c>
      <c r="AB1900" s="25" t="str">
        <f>IF($B1900="", "", IF(AND($B1900&gt;='Client Report'!$BA$3, $B1900&lt;='Client Report'!$BA$4), "X", ""))</f>
        <v/>
      </c>
      <c r="AC1900" s="25" t="str">
        <f>IF($O1900="", "", IF('Client Report'!$AG$3="", "X", IF(Expenses!$C1900='Client Report'!$AG$3, "X", "")))</f>
        <v/>
      </c>
      <c r="AD1900" s="66" t="str">
        <f t="shared" si="328"/>
        <v/>
      </c>
      <c r="AE1900" s="25" t="str">
        <f>IF($AD1900="", "", COUNTIF($AD$11:$AD$2510, "&lt;"&amp;$AD1900)+1+COUNTIF($AD$11:$AD1900, $AD1900)-1)</f>
        <v/>
      </c>
      <c r="AF1900" s="25" t="str">
        <f t="shared" si="329"/>
        <v/>
      </c>
    </row>
    <row r="1901" spans="1:32" x14ac:dyDescent="0.25">
      <c r="A1901" s="21"/>
      <c r="B1901" s="80"/>
      <c r="C1901" s="81"/>
      <c r="D1901" s="82"/>
      <c r="E1901" s="83"/>
      <c r="F1901" s="83"/>
      <c r="G1901" s="84"/>
      <c r="H1901" s="85"/>
      <c r="I1901" s="21"/>
      <c r="J1901" s="39" t="str">
        <f t="shared" si="319"/>
        <v/>
      </c>
      <c r="K1901" s="21"/>
      <c r="O1901" s="25" t="str">
        <f t="shared" si="320"/>
        <v/>
      </c>
      <c r="P1901" s="25" t="str">
        <f t="shared" si="321"/>
        <v/>
      </c>
      <c r="Q1901" s="25" t="str">
        <f t="shared" si="322"/>
        <v/>
      </c>
      <c r="R1901" s="25" t="str">
        <f>IF(COUNTIF($Q$11:$Q1901, $Q1901)&gt;1, "", $Q1901)</f>
        <v/>
      </c>
      <c r="S1901" s="58" t="str">
        <f t="shared" si="323"/>
        <v/>
      </c>
      <c r="T1901" s="61" t="str">
        <f t="shared" si="324"/>
        <v/>
      </c>
      <c r="U1901" s="58" t="str">
        <f t="shared" si="325"/>
        <v/>
      </c>
      <c r="W1901" s="25" t="str">
        <f>IF(OR($P1901="", NOT($U1901="")), "", IF(COUNTIF($P$11:$P1901, $P1901)&gt;1, "", "X"))</f>
        <v/>
      </c>
      <c r="X1901" s="25" t="str">
        <f t="shared" si="326"/>
        <v/>
      </c>
      <c r="Z1901" s="25" t="str">
        <f t="shared" si="327"/>
        <v/>
      </c>
      <c r="AB1901" s="25" t="str">
        <f>IF($B1901="", "", IF(AND($B1901&gt;='Client Report'!$BA$3, $B1901&lt;='Client Report'!$BA$4), "X", ""))</f>
        <v/>
      </c>
      <c r="AC1901" s="25" t="str">
        <f>IF($O1901="", "", IF('Client Report'!$AG$3="", "X", IF(Expenses!$C1901='Client Report'!$AG$3, "X", "")))</f>
        <v/>
      </c>
      <c r="AD1901" s="66" t="str">
        <f t="shared" si="328"/>
        <v/>
      </c>
      <c r="AE1901" s="25" t="str">
        <f>IF($AD1901="", "", COUNTIF($AD$11:$AD$2510, "&lt;"&amp;$AD1901)+1+COUNTIF($AD$11:$AD1901, $AD1901)-1)</f>
        <v/>
      </c>
      <c r="AF1901" s="25" t="str">
        <f t="shared" si="329"/>
        <v/>
      </c>
    </row>
    <row r="1902" spans="1:32" x14ac:dyDescent="0.25">
      <c r="A1902" s="21"/>
      <c r="B1902" s="80"/>
      <c r="C1902" s="81"/>
      <c r="D1902" s="82"/>
      <c r="E1902" s="83"/>
      <c r="F1902" s="83"/>
      <c r="G1902" s="84"/>
      <c r="H1902" s="85"/>
      <c r="I1902" s="21"/>
      <c r="J1902" s="39" t="str">
        <f t="shared" si="319"/>
        <v/>
      </c>
      <c r="K1902" s="21"/>
      <c r="O1902" s="25" t="str">
        <f t="shared" si="320"/>
        <v/>
      </c>
      <c r="P1902" s="25" t="str">
        <f t="shared" si="321"/>
        <v/>
      </c>
      <c r="Q1902" s="25" t="str">
        <f t="shared" si="322"/>
        <v/>
      </c>
      <c r="R1902" s="25" t="str">
        <f>IF(COUNTIF($Q$11:$Q1902, $Q1902)&gt;1, "", $Q1902)</f>
        <v/>
      </c>
      <c r="S1902" s="58" t="str">
        <f t="shared" si="323"/>
        <v/>
      </c>
      <c r="T1902" s="61" t="str">
        <f t="shared" si="324"/>
        <v/>
      </c>
      <c r="U1902" s="58" t="str">
        <f t="shared" si="325"/>
        <v/>
      </c>
      <c r="W1902" s="25" t="str">
        <f>IF(OR($P1902="", NOT($U1902="")), "", IF(COUNTIF($P$11:$P1902, $P1902)&gt;1, "", "X"))</f>
        <v/>
      </c>
      <c r="X1902" s="25" t="str">
        <f t="shared" si="326"/>
        <v/>
      </c>
      <c r="Z1902" s="25" t="str">
        <f t="shared" si="327"/>
        <v/>
      </c>
      <c r="AB1902" s="25" t="str">
        <f>IF($B1902="", "", IF(AND($B1902&gt;='Client Report'!$BA$3, $B1902&lt;='Client Report'!$BA$4), "X", ""))</f>
        <v/>
      </c>
      <c r="AC1902" s="25" t="str">
        <f>IF($O1902="", "", IF('Client Report'!$AG$3="", "X", IF(Expenses!$C1902='Client Report'!$AG$3, "X", "")))</f>
        <v/>
      </c>
      <c r="AD1902" s="66" t="str">
        <f t="shared" si="328"/>
        <v/>
      </c>
      <c r="AE1902" s="25" t="str">
        <f>IF($AD1902="", "", COUNTIF($AD$11:$AD$2510, "&lt;"&amp;$AD1902)+1+COUNTIF($AD$11:$AD1902, $AD1902)-1)</f>
        <v/>
      </c>
      <c r="AF1902" s="25" t="str">
        <f t="shared" si="329"/>
        <v/>
      </c>
    </row>
    <row r="1903" spans="1:32" x14ac:dyDescent="0.25">
      <c r="A1903" s="21"/>
      <c r="B1903" s="80"/>
      <c r="C1903" s="81"/>
      <c r="D1903" s="82"/>
      <c r="E1903" s="83"/>
      <c r="F1903" s="83"/>
      <c r="G1903" s="84"/>
      <c r="H1903" s="85"/>
      <c r="I1903" s="21"/>
      <c r="J1903" s="39" t="str">
        <f t="shared" si="319"/>
        <v/>
      </c>
      <c r="K1903" s="21"/>
      <c r="O1903" s="25" t="str">
        <f t="shared" si="320"/>
        <v/>
      </c>
      <c r="P1903" s="25" t="str">
        <f t="shared" si="321"/>
        <v/>
      </c>
      <c r="Q1903" s="25" t="str">
        <f t="shared" si="322"/>
        <v/>
      </c>
      <c r="R1903" s="25" t="str">
        <f>IF(COUNTIF($Q$11:$Q1903, $Q1903)&gt;1, "", $Q1903)</f>
        <v/>
      </c>
      <c r="S1903" s="58" t="str">
        <f t="shared" si="323"/>
        <v/>
      </c>
      <c r="T1903" s="61" t="str">
        <f t="shared" si="324"/>
        <v/>
      </c>
      <c r="U1903" s="58" t="str">
        <f t="shared" si="325"/>
        <v/>
      </c>
      <c r="W1903" s="25" t="str">
        <f>IF(OR($P1903="", NOT($U1903="")), "", IF(COUNTIF($P$11:$P1903, $P1903)&gt;1, "", "X"))</f>
        <v/>
      </c>
      <c r="X1903" s="25" t="str">
        <f t="shared" si="326"/>
        <v/>
      </c>
      <c r="Z1903" s="25" t="str">
        <f t="shared" si="327"/>
        <v/>
      </c>
      <c r="AB1903" s="25" t="str">
        <f>IF($B1903="", "", IF(AND($B1903&gt;='Client Report'!$BA$3, $B1903&lt;='Client Report'!$BA$4), "X", ""))</f>
        <v/>
      </c>
      <c r="AC1903" s="25" t="str">
        <f>IF($O1903="", "", IF('Client Report'!$AG$3="", "X", IF(Expenses!$C1903='Client Report'!$AG$3, "X", "")))</f>
        <v/>
      </c>
      <c r="AD1903" s="66" t="str">
        <f t="shared" si="328"/>
        <v/>
      </c>
      <c r="AE1903" s="25" t="str">
        <f>IF($AD1903="", "", COUNTIF($AD$11:$AD$2510, "&lt;"&amp;$AD1903)+1+COUNTIF($AD$11:$AD1903, $AD1903)-1)</f>
        <v/>
      </c>
      <c r="AF1903" s="25" t="str">
        <f t="shared" si="329"/>
        <v/>
      </c>
    </row>
    <row r="1904" spans="1:32" x14ac:dyDescent="0.25">
      <c r="A1904" s="21"/>
      <c r="B1904" s="80"/>
      <c r="C1904" s="81"/>
      <c r="D1904" s="82"/>
      <c r="E1904" s="83"/>
      <c r="F1904" s="83"/>
      <c r="G1904" s="84"/>
      <c r="H1904" s="85"/>
      <c r="I1904" s="21"/>
      <c r="J1904" s="39" t="str">
        <f t="shared" si="319"/>
        <v/>
      </c>
      <c r="K1904" s="21"/>
      <c r="O1904" s="25" t="str">
        <f t="shared" si="320"/>
        <v/>
      </c>
      <c r="P1904" s="25" t="str">
        <f t="shared" si="321"/>
        <v/>
      </c>
      <c r="Q1904" s="25" t="str">
        <f t="shared" si="322"/>
        <v/>
      </c>
      <c r="R1904" s="25" t="str">
        <f>IF(COUNTIF($Q$11:$Q1904, $Q1904)&gt;1, "", $Q1904)</f>
        <v/>
      </c>
      <c r="S1904" s="58" t="str">
        <f t="shared" si="323"/>
        <v/>
      </c>
      <c r="T1904" s="61" t="str">
        <f t="shared" si="324"/>
        <v/>
      </c>
      <c r="U1904" s="58" t="str">
        <f t="shared" si="325"/>
        <v/>
      </c>
      <c r="W1904" s="25" t="str">
        <f>IF(OR($P1904="", NOT($U1904="")), "", IF(COUNTIF($P$11:$P1904, $P1904)&gt;1, "", "X"))</f>
        <v/>
      </c>
      <c r="X1904" s="25" t="str">
        <f t="shared" si="326"/>
        <v/>
      </c>
      <c r="Z1904" s="25" t="str">
        <f t="shared" si="327"/>
        <v/>
      </c>
      <c r="AB1904" s="25" t="str">
        <f>IF($B1904="", "", IF(AND($B1904&gt;='Client Report'!$BA$3, $B1904&lt;='Client Report'!$BA$4), "X", ""))</f>
        <v/>
      </c>
      <c r="AC1904" s="25" t="str">
        <f>IF($O1904="", "", IF('Client Report'!$AG$3="", "X", IF(Expenses!$C1904='Client Report'!$AG$3, "X", "")))</f>
        <v/>
      </c>
      <c r="AD1904" s="66" t="str">
        <f t="shared" si="328"/>
        <v/>
      </c>
      <c r="AE1904" s="25" t="str">
        <f>IF($AD1904="", "", COUNTIF($AD$11:$AD$2510, "&lt;"&amp;$AD1904)+1+COUNTIF($AD$11:$AD1904, $AD1904)-1)</f>
        <v/>
      </c>
      <c r="AF1904" s="25" t="str">
        <f t="shared" si="329"/>
        <v/>
      </c>
    </row>
    <row r="1905" spans="1:32" x14ac:dyDescent="0.25">
      <c r="A1905" s="21"/>
      <c r="B1905" s="80"/>
      <c r="C1905" s="81"/>
      <c r="D1905" s="82"/>
      <c r="E1905" s="83"/>
      <c r="F1905" s="83"/>
      <c r="G1905" s="84"/>
      <c r="H1905" s="85"/>
      <c r="I1905" s="21"/>
      <c r="J1905" s="39" t="str">
        <f t="shared" si="319"/>
        <v/>
      </c>
      <c r="K1905" s="21"/>
      <c r="O1905" s="25" t="str">
        <f t="shared" si="320"/>
        <v/>
      </c>
      <c r="P1905" s="25" t="str">
        <f t="shared" si="321"/>
        <v/>
      </c>
      <c r="Q1905" s="25" t="str">
        <f t="shared" si="322"/>
        <v/>
      </c>
      <c r="R1905" s="25" t="str">
        <f>IF(COUNTIF($Q$11:$Q1905, $Q1905)&gt;1, "", $Q1905)</f>
        <v/>
      </c>
      <c r="S1905" s="58" t="str">
        <f t="shared" si="323"/>
        <v/>
      </c>
      <c r="T1905" s="61" t="str">
        <f t="shared" si="324"/>
        <v/>
      </c>
      <c r="U1905" s="58" t="str">
        <f t="shared" si="325"/>
        <v/>
      </c>
      <c r="W1905" s="25" t="str">
        <f>IF(OR($P1905="", NOT($U1905="")), "", IF(COUNTIF($P$11:$P1905, $P1905)&gt;1, "", "X"))</f>
        <v/>
      </c>
      <c r="X1905" s="25" t="str">
        <f t="shared" si="326"/>
        <v/>
      </c>
      <c r="Z1905" s="25" t="str">
        <f t="shared" si="327"/>
        <v/>
      </c>
      <c r="AB1905" s="25" t="str">
        <f>IF($B1905="", "", IF(AND($B1905&gt;='Client Report'!$BA$3, $B1905&lt;='Client Report'!$BA$4), "X", ""))</f>
        <v/>
      </c>
      <c r="AC1905" s="25" t="str">
        <f>IF($O1905="", "", IF('Client Report'!$AG$3="", "X", IF(Expenses!$C1905='Client Report'!$AG$3, "X", "")))</f>
        <v/>
      </c>
      <c r="AD1905" s="66" t="str">
        <f t="shared" si="328"/>
        <v/>
      </c>
      <c r="AE1905" s="25" t="str">
        <f>IF($AD1905="", "", COUNTIF($AD$11:$AD$2510, "&lt;"&amp;$AD1905)+1+COUNTIF($AD$11:$AD1905, $AD1905)-1)</f>
        <v/>
      </c>
      <c r="AF1905" s="25" t="str">
        <f t="shared" si="329"/>
        <v/>
      </c>
    </row>
    <row r="1906" spans="1:32" x14ac:dyDescent="0.25">
      <c r="A1906" s="21"/>
      <c r="B1906" s="80"/>
      <c r="C1906" s="81"/>
      <c r="D1906" s="82"/>
      <c r="E1906" s="83"/>
      <c r="F1906" s="83"/>
      <c r="G1906" s="84"/>
      <c r="H1906" s="85"/>
      <c r="I1906" s="21"/>
      <c r="J1906" s="39" t="str">
        <f t="shared" si="319"/>
        <v/>
      </c>
      <c r="K1906" s="21"/>
      <c r="O1906" s="25" t="str">
        <f t="shared" si="320"/>
        <v/>
      </c>
      <c r="P1906" s="25" t="str">
        <f t="shared" si="321"/>
        <v/>
      </c>
      <c r="Q1906" s="25" t="str">
        <f t="shared" si="322"/>
        <v/>
      </c>
      <c r="R1906" s="25" t="str">
        <f>IF(COUNTIF($Q$11:$Q1906, $Q1906)&gt;1, "", $Q1906)</f>
        <v/>
      </c>
      <c r="S1906" s="58" t="str">
        <f t="shared" si="323"/>
        <v/>
      </c>
      <c r="T1906" s="61" t="str">
        <f t="shared" si="324"/>
        <v/>
      </c>
      <c r="U1906" s="58" t="str">
        <f t="shared" si="325"/>
        <v/>
      </c>
      <c r="W1906" s="25" t="str">
        <f>IF(OR($P1906="", NOT($U1906="")), "", IF(COUNTIF($P$11:$P1906, $P1906)&gt;1, "", "X"))</f>
        <v/>
      </c>
      <c r="X1906" s="25" t="str">
        <f t="shared" si="326"/>
        <v/>
      </c>
      <c r="Z1906" s="25" t="str">
        <f t="shared" si="327"/>
        <v/>
      </c>
      <c r="AB1906" s="25" t="str">
        <f>IF($B1906="", "", IF(AND($B1906&gt;='Client Report'!$BA$3, $B1906&lt;='Client Report'!$BA$4), "X", ""))</f>
        <v/>
      </c>
      <c r="AC1906" s="25" t="str">
        <f>IF($O1906="", "", IF('Client Report'!$AG$3="", "X", IF(Expenses!$C1906='Client Report'!$AG$3, "X", "")))</f>
        <v/>
      </c>
      <c r="AD1906" s="66" t="str">
        <f t="shared" si="328"/>
        <v/>
      </c>
      <c r="AE1906" s="25" t="str">
        <f>IF($AD1906="", "", COUNTIF($AD$11:$AD$2510, "&lt;"&amp;$AD1906)+1+COUNTIF($AD$11:$AD1906, $AD1906)-1)</f>
        <v/>
      </c>
      <c r="AF1906" s="25" t="str">
        <f t="shared" si="329"/>
        <v/>
      </c>
    </row>
    <row r="1907" spans="1:32" x14ac:dyDescent="0.25">
      <c r="A1907" s="21"/>
      <c r="B1907" s="80"/>
      <c r="C1907" s="81"/>
      <c r="D1907" s="82"/>
      <c r="E1907" s="83"/>
      <c r="F1907" s="83"/>
      <c r="G1907" s="84"/>
      <c r="H1907" s="85"/>
      <c r="I1907" s="21"/>
      <c r="J1907" s="39" t="str">
        <f t="shared" si="319"/>
        <v/>
      </c>
      <c r="K1907" s="21"/>
      <c r="O1907" s="25" t="str">
        <f t="shared" si="320"/>
        <v/>
      </c>
      <c r="P1907" s="25" t="str">
        <f t="shared" si="321"/>
        <v/>
      </c>
      <c r="Q1907" s="25" t="str">
        <f t="shared" si="322"/>
        <v/>
      </c>
      <c r="R1907" s="25" t="str">
        <f>IF(COUNTIF($Q$11:$Q1907, $Q1907)&gt;1, "", $Q1907)</f>
        <v/>
      </c>
      <c r="S1907" s="58" t="str">
        <f t="shared" si="323"/>
        <v/>
      </c>
      <c r="T1907" s="61" t="str">
        <f t="shared" si="324"/>
        <v/>
      </c>
      <c r="U1907" s="58" t="str">
        <f t="shared" si="325"/>
        <v/>
      </c>
      <c r="W1907" s="25" t="str">
        <f>IF(OR($P1907="", NOT($U1907="")), "", IF(COUNTIF($P$11:$P1907, $P1907)&gt;1, "", "X"))</f>
        <v/>
      </c>
      <c r="X1907" s="25" t="str">
        <f t="shared" si="326"/>
        <v/>
      </c>
      <c r="Z1907" s="25" t="str">
        <f t="shared" si="327"/>
        <v/>
      </c>
      <c r="AB1907" s="25" t="str">
        <f>IF($B1907="", "", IF(AND($B1907&gt;='Client Report'!$BA$3, $B1907&lt;='Client Report'!$BA$4), "X", ""))</f>
        <v/>
      </c>
      <c r="AC1907" s="25" t="str">
        <f>IF($O1907="", "", IF('Client Report'!$AG$3="", "X", IF(Expenses!$C1907='Client Report'!$AG$3, "X", "")))</f>
        <v/>
      </c>
      <c r="AD1907" s="66" t="str">
        <f t="shared" si="328"/>
        <v/>
      </c>
      <c r="AE1907" s="25" t="str">
        <f>IF($AD1907="", "", COUNTIF($AD$11:$AD$2510, "&lt;"&amp;$AD1907)+1+COUNTIF($AD$11:$AD1907, $AD1907)-1)</f>
        <v/>
      </c>
      <c r="AF1907" s="25" t="str">
        <f t="shared" si="329"/>
        <v/>
      </c>
    </row>
    <row r="1908" spans="1:32" x14ac:dyDescent="0.25">
      <c r="A1908" s="21"/>
      <c r="B1908" s="80"/>
      <c r="C1908" s="81"/>
      <c r="D1908" s="82"/>
      <c r="E1908" s="83"/>
      <c r="F1908" s="83"/>
      <c r="G1908" s="84"/>
      <c r="H1908" s="85"/>
      <c r="I1908" s="21"/>
      <c r="J1908" s="39" t="str">
        <f t="shared" si="319"/>
        <v/>
      </c>
      <c r="K1908" s="21"/>
      <c r="O1908" s="25" t="str">
        <f t="shared" si="320"/>
        <v/>
      </c>
      <c r="P1908" s="25" t="str">
        <f t="shared" si="321"/>
        <v/>
      </c>
      <c r="Q1908" s="25" t="str">
        <f t="shared" si="322"/>
        <v/>
      </c>
      <c r="R1908" s="25" t="str">
        <f>IF(COUNTIF($Q$11:$Q1908, $Q1908)&gt;1, "", $Q1908)</f>
        <v/>
      </c>
      <c r="S1908" s="58" t="str">
        <f t="shared" si="323"/>
        <v/>
      </c>
      <c r="T1908" s="61" t="str">
        <f t="shared" si="324"/>
        <v/>
      </c>
      <c r="U1908" s="58" t="str">
        <f t="shared" si="325"/>
        <v/>
      </c>
      <c r="W1908" s="25" t="str">
        <f>IF(OR($P1908="", NOT($U1908="")), "", IF(COUNTIF($P$11:$P1908, $P1908)&gt;1, "", "X"))</f>
        <v/>
      </c>
      <c r="X1908" s="25" t="str">
        <f t="shared" si="326"/>
        <v/>
      </c>
      <c r="Z1908" s="25" t="str">
        <f t="shared" si="327"/>
        <v/>
      </c>
      <c r="AB1908" s="25" t="str">
        <f>IF($B1908="", "", IF(AND($B1908&gt;='Client Report'!$BA$3, $B1908&lt;='Client Report'!$BA$4), "X", ""))</f>
        <v/>
      </c>
      <c r="AC1908" s="25" t="str">
        <f>IF($O1908="", "", IF('Client Report'!$AG$3="", "X", IF(Expenses!$C1908='Client Report'!$AG$3, "X", "")))</f>
        <v/>
      </c>
      <c r="AD1908" s="66" t="str">
        <f t="shared" si="328"/>
        <v/>
      </c>
      <c r="AE1908" s="25" t="str">
        <f>IF($AD1908="", "", COUNTIF($AD$11:$AD$2510, "&lt;"&amp;$AD1908)+1+COUNTIF($AD$11:$AD1908, $AD1908)-1)</f>
        <v/>
      </c>
      <c r="AF1908" s="25" t="str">
        <f t="shared" si="329"/>
        <v/>
      </c>
    </row>
    <row r="1909" spans="1:32" x14ac:dyDescent="0.25">
      <c r="A1909" s="21"/>
      <c r="B1909" s="80"/>
      <c r="C1909" s="81"/>
      <c r="D1909" s="82"/>
      <c r="E1909" s="83"/>
      <c r="F1909" s="83"/>
      <c r="G1909" s="84"/>
      <c r="H1909" s="85"/>
      <c r="I1909" s="21"/>
      <c r="J1909" s="39" t="str">
        <f t="shared" si="319"/>
        <v/>
      </c>
      <c r="K1909" s="21"/>
      <c r="O1909" s="25" t="str">
        <f t="shared" si="320"/>
        <v/>
      </c>
      <c r="P1909" s="25" t="str">
        <f t="shared" si="321"/>
        <v/>
      </c>
      <c r="Q1909" s="25" t="str">
        <f t="shared" si="322"/>
        <v/>
      </c>
      <c r="R1909" s="25" t="str">
        <f>IF(COUNTIF($Q$11:$Q1909, $Q1909)&gt;1, "", $Q1909)</f>
        <v/>
      </c>
      <c r="S1909" s="58" t="str">
        <f t="shared" si="323"/>
        <v/>
      </c>
      <c r="T1909" s="61" t="str">
        <f t="shared" si="324"/>
        <v/>
      </c>
      <c r="U1909" s="58" t="str">
        <f t="shared" si="325"/>
        <v/>
      </c>
      <c r="W1909" s="25" t="str">
        <f>IF(OR($P1909="", NOT($U1909="")), "", IF(COUNTIF($P$11:$P1909, $P1909)&gt;1, "", "X"))</f>
        <v/>
      </c>
      <c r="X1909" s="25" t="str">
        <f t="shared" si="326"/>
        <v/>
      </c>
      <c r="Z1909" s="25" t="str">
        <f t="shared" si="327"/>
        <v/>
      </c>
      <c r="AB1909" s="25" t="str">
        <f>IF($B1909="", "", IF(AND($B1909&gt;='Client Report'!$BA$3, $B1909&lt;='Client Report'!$BA$4), "X", ""))</f>
        <v/>
      </c>
      <c r="AC1909" s="25" t="str">
        <f>IF($O1909="", "", IF('Client Report'!$AG$3="", "X", IF(Expenses!$C1909='Client Report'!$AG$3, "X", "")))</f>
        <v/>
      </c>
      <c r="AD1909" s="66" t="str">
        <f t="shared" si="328"/>
        <v/>
      </c>
      <c r="AE1909" s="25" t="str">
        <f>IF($AD1909="", "", COUNTIF($AD$11:$AD$2510, "&lt;"&amp;$AD1909)+1+COUNTIF($AD$11:$AD1909, $AD1909)-1)</f>
        <v/>
      </c>
      <c r="AF1909" s="25" t="str">
        <f t="shared" si="329"/>
        <v/>
      </c>
    </row>
    <row r="1910" spans="1:32" x14ac:dyDescent="0.25">
      <c r="A1910" s="21"/>
      <c r="B1910" s="80"/>
      <c r="C1910" s="81"/>
      <c r="D1910" s="82"/>
      <c r="E1910" s="83"/>
      <c r="F1910" s="83"/>
      <c r="G1910" s="84"/>
      <c r="H1910" s="85"/>
      <c r="I1910" s="21"/>
      <c r="J1910" s="39" t="str">
        <f t="shared" si="319"/>
        <v/>
      </c>
      <c r="K1910" s="21"/>
      <c r="O1910" s="25" t="str">
        <f t="shared" si="320"/>
        <v/>
      </c>
      <c r="P1910" s="25" t="str">
        <f t="shared" si="321"/>
        <v/>
      </c>
      <c r="Q1910" s="25" t="str">
        <f t="shared" si="322"/>
        <v/>
      </c>
      <c r="R1910" s="25" t="str">
        <f>IF(COUNTIF($Q$11:$Q1910, $Q1910)&gt;1, "", $Q1910)</f>
        <v/>
      </c>
      <c r="S1910" s="58" t="str">
        <f t="shared" si="323"/>
        <v/>
      </c>
      <c r="T1910" s="61" t="str">
        <f t="shared" si="324"/>
        <v/>
      </c>
      <c r="U1910" s="58" t="str">
        <f t="shared" si="325"/>
        <v/>
      </c>
      <c r="W1910" s="25" t="str">
        <f>IF(OR($P1910="", NOT($U1910="")), "", IF(COUNTIF($P$11:$P1910, $P1910)&gt;1, "", "X"))</f>
        <v/>
      </c>
      <c r="X1910" s="25" t="str">
        <f t="shared" si="326"/>
        <v/>
      </c>
      <c r="Z1910" s="25" t="str">
        <f t="shared" si="327"/>
        <v/>
      </c>
      <c r="AB1910" s="25" t="str">
        <f>IF($B1910="", "", IF(AND($B1910&gt;='Client Report'!$BA$3, $B1910&lt;='Client Report'!$BA$4), "X", ""))</f>
        <v/>
      </c>
      <c r="AC1910" s="25" t="str">
        <f>IF($O1910="", "", IF('Client Report'!$AG$3="", "X", IF(Expenses!$C1910='Client Report'!$AG$3, "X", "")))</f>
        <v/>
      </c>
      <c r="AD1910" s="66" t="str">
        <f t="shared" si="328"/>
        <v/>
      </c>
      <c r="AE1910" s="25" t="str">
        <f>IF($AD1910="", "", COUNTIF($AD$11:$AD$2510, "&lt;"&amp;$AD1910)+1+COUNTIF($AD$11:$AD1910, $AD1910)-1)</f>
        <v/>
      </c>
      <c r="AF1910" s="25" t="str">
        <f t="shared" si="329"/>
        <v/>
      </c>
    </row>
    <row r="1911" spans="1:32" x14ac:dyDescent="0.25">
      <c r="A1911" s="21"/>
      <c r="B1911" s="80"/>
      <c r="C1911" s="81"/>
      <c r="D1911" s="82"/>
      <c r="E1911" s="83"/>
      <c r="F1911" s="83"/>
      <c r="G1911" s="84"/>
      <c r="H1911" s="85"/>
      <c r="I1911" s="21"/>
      <c r="J1911" s="39" t="str">
        <f t="shared" si="319"/>
        <v/>
      </c>
      <c r="K1911" s="21"/>
      <c r="O1911" s="25" t="str">
        <f t="shared" si="320"/>
        <v/>
      </c>
      <c r="P1911" s="25" t="str">
        <f t="shared" si="321"/>
        <v/>
      </c>
      <c r="Q1911" s="25" t="str">
        <f t="shared" si="322"/>
        <v/>
      </c>
      <c r="R1911" s="25" t="str">
        <f>IF(COUNTIF($Q$11:$Q1911, $Q1911)&gt;1, "", $Q1911)</f>
        <v/>
      </c>
      <c r="S1911" s="58" t="str">
        <f t="shared" si="323"/>
        <v/>
      </c>
      <c r="T1911" s="61" t="str">
        <f t="shared" si="324"/>
        <v/>
      </c>
      <c r="U1911" s="58" t="str">
        <f t="shared" si="325"/>
        <v/>
      </c>
      <c r="W1911" s="25" t="str">
        <f>IF(OR($P1911="", NOT($U1911="")), "", IF(COUNTIF($P$11:$P1911, $P1911)&gt;1, "", "X"))</f>
        <v/>
      </c>
      <c r="X1911" s="25" t="str">
        <f t="shared" si="326"/>
        <v/>
      </c>
      <c r="Z1911" s="25" t="str">
        <f t="shared" si="327"/>
        <v/>
      </c>
      <c r="AB1911" s="25" t="str">
        <f>IF($B1911="", "", IF(AND($B1911&gt;='Client Report'!$BA$3, $B1911&lt;='Client Report'!$BA$4), "X", ""))</f>
        <v/>
      </c>
      <c r="AC1911" s="25" t="str">
        <f>IF($O1911="", "", IF('Client Report'!$AG$3="", "X", IF(Expenses!$C1911='Client Report'!$AG$3, "X", "")))</f>
        <v/>
      </c>
      <c r="AD1911" s="66" t="str">
        <f t="shared" si="328"/>
        <v/>
      </c>
      <c r="AE1911" s="25" t="str">
        <f>IF($AD1911="", "", COUNTIF($AD$11:$AD$2510, "&lt;"&amp;$AD1911)+1+COUNTIF($AD$11:$AD1911, $AD1911)-1)</f>
        <v/>
      </c>
      <c r="AF1911" s="25" t="str">
        <f t="shared" si="329"/>
        <v/>
      </c>
    </row>
    <row r="1912" spans="1:32" x14ac:dyDescent="0.25">
      <c r="A1912" s="21"/>
      <c r="B1912" s="80"/>
      <c r="C1912" s="81"/>
      <c r="D1912" s="82"/>
      <c r="E1912" s="83"/>
      <c r="F1912" s="83"/>
      <c r="G1912" s="84"/>
      <c r="H1912" s="85"/>
      <c r="I1912" s="21"/>
      <c r="J1912" s="39" t="str">
        <f t="shared" si="319"/>
        <v/>
      </c>
      <c r="K1912" s="21"/>
      <c r="O1912" s="25" t="str">
        <f t="shared" si="320"/>
        <v/>
      </c>
      <c r="P1912" s="25" t="str">
        <f t="shared" si="321"/>
        <v/>
      </c>
      <c r="Q1912" s="25" t="str">
        <f t="shared" si="322"/>
        <v/>
      </c>
      <c r="R1912" s="25" t="str">
        <f>IF(COUNTIF($Q$11:$Q1912, $Q1912)&gt;1, "", $Q1912)</f>
        <v/>
      </c>
      <c r="S1912" s="58" t="str">
        <f t="shared" si="323"/>
        <v/>
      </c>
      <c r="T1912" s="61" t="str">
        <f t="shared" si="324"/>
        <v/>
      </c>
      <c r="U1912" s="58" t="str">
        <f t="shared" si="325"/>
        <v/>
      </c>
      <c r="W1912" s="25" t="str">
        <f>IF(OR($P1912="", NOT($U1912="")), "", IF(COUNTIF($P$11:$P1912, $P1912)&gt;1, "", "X"))</f>
        <v/>
      </c>
      <c r="X1912" s="25" t="str">
        <f t="shared" si="326"/>
        <v/>
      </c>
      <c r="Z1912" s="25" t="str">
        <f t="shared" si="327"/>
        <v/>
      </c>
      <c r="AB1912" s="25" t="str">
        <f>IF($B1912="", "", IF(AND($B1912&gt;='Client Report'!$BA$3, $B1912&lt;='Client Report'!$BA$4), "X", ""))</f>
        <v/>
      </c>
      <c r="AC1912" s="25" t="str">
        <f>IF($O1912="", "", IF('Client Report'!$AG$3="", "X", IF(Expenses!$C1912='Client Report'!$AG$3, "X", "")))</f>
        <v/>
      </c>
      <c r="AD1912" s="66" t="str">
        <f t="shared" si="328"/>
        <v/>
      </c>
      <c r="AE1912" s="25" t="str">
        <f>IF($AD1912="", "", COUNTIF($AD$11:$AD$2510, "&lt;"&amp;$AD1912)+1+COUNTIF($AD$11:$AD1912, $AD1912)-1)</f>
        <v/>
      </c>
      <c r="AF1912" s="25" t="str">
        <f t="shared" si="329"/>
        <v/>
      </c>
    </row>
    <row r="1913" spans="1:32" x14ac:dyDescent="0.25">
      <c r="A1913" s="21"/>
      <c r="B1913" s="80"/>
      <c r="C1913" s="81"/>
      <c r="D1913" s="82"/>
      <c r="E1913" s="83"/>
      <c r="F1913" s="83"/>
      <c r="G1913" s="84"/>
      <c r="H1913" s="85"/>
      <c r="I1913" s="21"/>
      <c r="J1913" s="39" t="str">
        <f t="shared" si="319"/>
        <v/>
      </c>
      <c r="K1913" s="21"/>
      <c r="O1913" s="25" t="str">
        <f t="shared" si="320"/>
        <v/>
      </c>
      <c r="P1913" s="25" t="str">
        <f t="shared" si="321"/>
        <v/>
      </c>
      <c r="Q1913" s="25" t="str">
        <f t="shared" si="322"/>
        <v/>
      </c>
      <c r="R1913" s="25" t="str">
        <f>IF(COUNTIF($Q$11:$Q1913, $Q1913)&gt;1, "", $Q1913)</f>
        <v/>
      </c>
      <c r="S1913" s="58" t="str">
        <f t="shared" si="323"/>
        <v/>
      </c>
      <c r="T1913" s="61" t="str">
        <f t="shared" si="324"/>
        <v/>
      </c>
      <c r="U1913" s="58" t="str">
        <f t="shared" si="325"/>
        <v/>
      </c>
      <c r="W1913" s="25" t="str">
        <f>IF(OR($P1913="", NOT($U1913="")), "", IF(COUNTIF($P$11:$P1913, $P1913)&gt;1, "", "X"))</f>
        <v/>
      </c>
      <c r="X1913" s="25" t="str">
        <f t="shared" si="326"/>
        <v/>
      </c>
      <c r="Z1913" s="25" t="str">
        <f t="shared" si="327"/>
        <v/>
      </c>
      <c r="AB1913" s="25" t="str">
        <f>IF($B1913="", "", IF(AND($B1913&gt;='Client Report'!$BA$3, $B1913&lt;='Client Report'!$BA$4), "X", ""))</f>
        <v/>
      </c>
      <c r="AC1913" s="25" t="str">
        <f>IF($O1913="", "", IF('Client Report'!$AG$3="", "X", IF(Expenses!$C1913='Client Report'!$AG$3, "X", "")))</f>
        <v/>
      </c>
      <c r="AD1913" s="66" t="str">
        <f t="shared" si="328"/>
        <v/>
      </c>
      <c r="AE1913" s="25" t="str">
        <f>IF($AD1913="", "", COUNTIF($AD$11:$AD$2510, "&lt;"&amp;$AD1913)+1+COUNTIF($AD$11:$AD1913, $AD1913)-1)</f>
        <v/>
      </c>
      <c r="AF1913" s="25" t="str">
        <f t="shared" si="329"/>
        <v/>
      </c>
    </row>
    <row r="1914" spans="1:32" x14ac:dyDescent="0.25">
      <c r="A1914" s="21"/>
      <c r="B1914" s="80"/>
      <c r="C1914" s="81"/>
      <c r="D1914" s="82"/>
      <c r="E1914" s="83"/>
      <c r="F1914" s="83"/>
      <c r="G1914" s="84"/>
      <c r="H1914" s="85"/>
      <c r="I1914" s="21"/>
      <c r="J1914" s="39" t="str">
        <f t="shared" si="319"/>
        <v/>
      </c>
      <c r="K1914" s="21"/>
      <c r="O1914" s="25" t="str">
        <f t="shared" si="320"/>
        <v/>
      </c>
      <c r="P1914" s="25" t="str">
        <f t="shared" si="321"/>
        <v/>
      </c>
      <c r="Q1914" s="25" t="str">
        <f t="shared" si="322"/>
        <v/>
      </c>
      <c r="R1914" s="25" t="str">
        <f>IF(COUNTIF($Q$11:$Q1914, $Q1914)&gt;1, "", $Q1914)</f>
        <v/>
      </c>
      <c r="S1914" s="58" t="str">
        <f t="shared" si="323"/>
        <v/>
      </c>
      <c r="T1914" s="61" t="str">
        <f t="shared" si="324"/>
        <v/>
      </c>
      <c r="U1914" s="58" t="str">
        <f t="shared" si="325"/>
        <v/>
      </c>
      <c r="W1914" s="25" t="str">
        <f>IF(OR($P1914="", NOT($U1914="")), "", IF(COUNTIF($P$11:$P1914, $P1914)&gt;1, "", "X"))</f>
        <v/>
      </c>
      <c r="X1914" s="25" t="str">
        <f t="shared" si="326"/>
        <v/>
      </c>
      <c r="Z1914" s="25" t="str">
        <f t="shared" si="327"/>
        <v/>
      </c>
      <c r="AB1914" s="25" t="str">
        <f>IF($B1914="", "", IF(AND($B1914&gt;='Client Report'!$BA$3, $B1914&lt;='Client Report'!$BA$4), "X", ""))</f>
        <v/>
      </c>
      <c r="AC1914" s="25" t="str">
        <f>IF($O1914="", "", IF('Client Report'!$AG$3="", "X", IF(Expenses!$C1914='Client Report'!$AG$3, "X", "")))</f>
        <v/>
      </c>
      <c r="AD1914" s="66" t="str">
        <f t="shared" si="328"/>
        <v/>
      </c>
      <c r="AE1914" s="25" t="str">
        <f>IF($AD1914="", "", COUNTIF($AD$11:$AD$2510, "&lt;"&amp;$AD1914)+1+COUNTIF($AD$11:$AD1914, $AD1914)-1)</f>
        <v/>
      </c>
      <c r="AF1914" s="25" t="str">
        <f t="shared" si="329"/>
        <v/>
      </c>
    </row>
    <row r="1915" spans="1:32" x14ac:dyDescent="0.25">
      <c r="A1915" s="21"/>
      <c r="B1915" s="80"/>
      <c r="C1915" s="81"/>
      <c r="D1915" s="82"/>
      <c r="E1915" s="83"/>
      <c r="F1915" s="83"/>
      <c r="G1915" s="84"/>
      <c r="H1915" s="85"/>
      <c r="I1915" s="21"/>
      <c r="J1915" s="39" t="str">
        <f t="shared" si="319"/>
        <v/>
      </c>
      <c r="K1915" s="21"/>
      <c r="O1915" s="25" t="str">
        <f t="shared" si="320"/>
        <v/>
      </c>
      <c r="P1915" s="25" t="str">
        <f t="shared" si="321"/>
        <v/>
      </c>
      <c r="Q1915" s="25" t="str">
        <f t="shared" si="322"/>
        <v/>
      </c>
      <c r="R1915" s="25" t="str">
        <f>IF(COUNTIF($Q$11:$Q1915, $Q1915)&gt;1, "", $Q1915)</f>
        <v/>
      </c>
      <c r="S1915" s="58" t="str">
        <f t="shared" si="323"/>
        <v/>
      </c>
      <c r="T1915" s="61" t="str">
        <f t="shared" si="324"/>
        <v/>
      </c>
      <c r="U1915" s="58" t="str">
        <f t="shared" si="325"/>
        <v/>
      </c>
      <c r="W1915" s="25" t="str">
        <f>IF(OR($P1915="", NOT($U1915="")), "", IF(COUNTIF($P$11:$P1915, $P1915)&gt;1, "", "X"))</f>
        <v/>
      </c>
      <c r="X1915" s="25" t="str">
        <f t="shared" si="326"/>
        <v/>
      </c>
      <c r="Z1915" s="25" t="str">
        <f t="shared" si="327"/>
        <v/>
      </c>
      <c r="AB1915" s="25" t="str">
        <f>IF($B1915="", "", IF(AND($B1915&gt;='Client Report'!$BA$3, $B1915&lt;='Client Report'!$BA$4), "X", ""))</f>
        <v/>
      </c>
      <c r="AC1915" s="25" t="str">
        <f>IF($O1915="", "", IF('Client Report'!$AG$3="", "X", IF(Expenses!$C1915='Client Report'!$AG$3, "X", "")))</f>
        <v/>
      </c>
      <c r="AD1915" s="66" t="str">
        <f t="shared" si="328"/>
        <v/>
      </c>
      <c r="AE1915" s="25" t="str">
        <f>IF($AD1915="", "", COUNTIF($AD$11:$AD$2510, "&lt;"&amp;$AD1915)+1+COUNTIF($AD$11:$AD1915, $AD1915)-1)</f>
        <v/>
      </c>
      <c r="AF1915" s="25" t="str">
        <f t="shared" si="329"/>
        <v/>
      </c>
    </row>
    <row r="1916" spans="1:32" x14ac:dyDescent="0.25">
      <c r="A1916" s="21"/>
      <c r="B1916" s="80"/>
      <c r="C1916" s="81"/>
      <c r="D1916" s="82"/>
      <c r="E1916" s="83"/>
      <c r="F1916" s="83"/>
      <c r="G1916" s="84"/>
      <c r="H1916" s="85"/>
      <c r="I1916" s="21"/>
      <c r="J1916" s="39" t="str">
        <f t="shared" si="319"/>
        <v/>
      </c>
      <c r="K1916" s="21"/>
      <c r="O1916" s="25" t="str">
        <f t="shared" si="320"/>
        <v/>
      </c>
      <c r="P1916" s="25" t="str">
        <f t="shared" si="321"/>
        <v/>
      </c>
      <c r="Q1916" s="25" t="str">
        <f t="shared" si="322"/>
        <v/>
      </c>
      <c r="R1916" s="25" t="str">
        <f>IF(COUNTIF($Q$11:$Q1916, $Q1916)&gt;1, "", $Q1916)</f>
        <v/>
      </c>
      <c r="S1916" s="58" t="str">
        <f t="shared" si="323"/>
        <v/>
      </c>
      <c r="T1916" s="61" t="str">
        <f t="shared" si="324"/>
        <v/>
      </c>
      <c r="U1916" s="58" t="str">
        <f t="shared" si="325"/>
        <v/>
      </c>
      <c r="W1916" s="25" t="str">
        <f>IF(OR($P1916="", NOT($U1916="")), "", IF(COUNTIF($P$11:$P1916, $P1916)&gt;1, "", "X"))</f>
        <v/>
      </c>
      <c r="X1916" s="25" t="str">
        <f t="shared" si="326"/>
        <v/>
      </c>
      <c r="Z1916" s="25" t="str">
        <f t="shared" si="327"/>
        <v/>
      </c>
      <c r="AB1916" s="25" t="str">
        <f>IF($B1916="", "", IF(AND($B1916&gt;='Client Report'!$BA$3, $B1916&lt;='Client Report'!$BA$4), "X", ""))</f>
        <v/>
      </c>
      <c r="AC1916" s="25" t="str">
        <f>IF($O1916="", "", IF('Client Report'!$AG$3="", "X", IF(Expenses!$C1916='Client Report'!$AG$3, "X", "")))</f>
        <v/>
      </c>
      <c r="AD1916" s="66" t="str">
        <f t="shared" si="328"/>
        <v/>
      </c>
      <c r="AE1916" s="25" t="str">
        <f>IF($AD1916="", "", COUNTIF($AD$11:$AD$2510, "&lt;"&amp;$AD1916)+1+COUNTIF($AD$11:$AD1916, $AD1916)-1)</f>
        <v/>
      </c>
      <c r="AF1916" s="25" t="str">
        <f t="shared" si="329"/>
        <v/>
      </c>
    </row>
    <row r="1917" spans="1:32" x14ac:dyDescent="0.25">
      <c r="A1917" s="21"/>
      <c r="B1917" s="80"/>
      <c r="C1917" s="81"/>
      <c r="D1917" s="82"/>
      <c r="E1917" s="83"/>
      <c r="F1917" s="83"/>
      <c r="G1917" s="84"/>
      <c r="H1917" s="85"/>
      <c r="I1917" s="21"/>
      <c r="J1917" s="39" t="str">
        <f t="shared" si="319"/>
        <v/>
      </c>
      <c r="K1917" s="21"/>
      <c r="O1917" s="25" t="str">
        <f t="shared" si="320"/>
        <v/>
      </c>
      <c r="P1917" s="25" t="str">
        <f t="shared" si="321"/>
        <v/>
      </c>
      <c r="Q1917" s="25" t="str">
        <f t="shared" si="322"/>
        <v/>
      </c>
      <c r="R1917" s="25" t="str">
        <f>IF(COUNTIF($Q$11:$Q1917, $Q1917)&gt;1, "", $Q1917)</f>
        <v/>
      </c>
      <c r="S1917" s="58" t="str">
        <f t="shared" si="323"/>
        <v/>
      </c>
      <c r="T1917" s="61" t="str">
        <f t="shared" si="324"/>
        <v/>
      </c>
      <c r="U1917" s="58" t="str">
        <f t="shared" si="325"/>
        <v/>
      </c>
      <c r="W1917" s="25" t="str">
        <f>IF(OR($P1917="", NOT($U1917="")), "", IF(COUNTIF($P$11:$P1917, $P1917)&gt;1, "", "X"))</f>
        <v/>
      </c>
      <c r="X1917" s="25" t="str">
        <f t="shared" si="326"/>
        <v/>
      </c>
      <c r="Z1917" s="25" t="str">
        <f t="shared" si="327"/>
        <v/>
      </c>
      <c r="AB1917" s="25" t="str">
        <f>IF($B1917="", "", IF(AND($B1917&gt;='Client Report'!$BA$3, $B1917&lt;='Client Report'!$BA$4), "X", ""))</f>
        <v/>
      </c>
      <c r="AC1917" s="25" t="str">
        <f>IF($O1917="", "", IF('Client Report'!$AG$3="", "X", IF(Expenses!$C1917='Client Report'!$AG$3, "X", "")))</f>
        <v/>
      </c>
      <c r="AD1917" s="66" t="str">
        <f t="shared" si="328"/>
        <v/>
      </c>
      <c r="AE1917" s="25" t="str">
        <f>IF($AD1917="", "", COUNTIF($AD$11:$AD$2510, "&lt;"&amp;$AD1917)+1+COUNTIF($AD$11:$AD1917, $AD1917)-1)</f>
        <v/>
      </c>
      <c r="AF1917" s="25" t="str">
        <f t="shared" si="329"/>
        <v/>
      </c>
    </row>
    <row r="1918" spans="1:32" x14ac:dyDescent="0.25">
      <c r="A1918" s="21"/>
      <c r="B1918" s="80"/>
      <c r="C1918" s="81"/>
      <c r="D1918" s="82"/>
      <c r="E1918" s="83"/>
      <c r="F1918" s="83"/>
      <c r="G1918" s="84"/>
      <c r="H1918" s="85"/>
      <c r="I1918" s="21"/>
      <c r="J1918" s="39" t="str">
        <f t="shared" si="319"/>
        <v/>
      </c>
      <c r="K1918" s="21"/>
      <c r="O1918" s="25" t="str">
        <f t="shared" si="320"/>
        <v/>
      </c>
      <c r="P1918" s="25" t="str">
        <f t="shared" si="321"/>
        <v/>
      </c>
      <c r="Q1918" s="25" t="str">
        <f t="shared" si="322"/>
        <v/>
      </c>
      <c r="R1918" s="25" t="str">
        <f>IF(COUNTIF($Q$11:$Q1918, $Q1918)&gt;1, "", $Q1918)</f>
        <v/>
      </c>
      <c r="S1918" s="58" t="str">
        <f t="shared" si="323"/>
        <v/>
      </c>
      <c r="T1918" s="61" t="str">
        <f t="shared" si="324"/>
        <v/>
      </c>
      <c r="U1918" s="58" t="str">
        <f t="shared" si="325"/>
        <v/>
      </c>
      <c r="W1918" s="25" t="str">
        <f>IF(OR($P1918="", NOT($U1918="")), "", IF(COUNTIF($P$11:$P1918, $P1918)&gt;1, "", "X"))</f>
        <v/>
      </c>
      <c r="X1918" s="25" t="str">
        <f t="shared" si="326"/>
        <v/>
      </c>
      <c r="Z1918" s="25" t="str">
        <f t="shared" si="327"/>
        <v/>
      </c>
      <c r="AB1918" s="25" t="str">
        <f>IF($B1918="", "", IF(AND($B1918&gt;='Client Report'!$BA$3, $B1918&lt;='Client Report'!$BA$4), "X", ""))</f>
        <v/>
      </c>
      <c r="AC1918" s="25" t="str">
        <f>IF($O1918="", "", IF('Client Report'!$AG$3="", "X", IF(Expenses!$C1918='Client Report'!$AG$3, "X", "")))</f>
        <v/>
      </c>
      <c r="AD1918" s="66" t="str">
        <f t="shared" si="328"/>
        <v/>
      </c>
      <c r="AE1918" s="25" t="str">
        <f>IF($AD1918="", "", COUNTIF($AD$11:$AD$2510, "&lt;"&amp;$AD1918)+1+COUNTIF($AD$11:$AD1918, $AD1918)-1)</f>
        <v/>
      </c>
      <c r="AF1918" s="25" t="str">
        <f t="shared" si="329"/>
        <v/>
      </c>
    </row>
    <row r="1919" spans="1:32" x14ac:dyDescent="0.25">
      <c r="A1919" s="21"/>
      <c r="B1919" s="80"/>
      <c r="C1919" s="81"/>
      <c r="D1919" s="82"/>
      <c r="E1919" s="83"/>
      <c r="F1919" s="83"/>
      <c r="G1919" s="84"/>
      <c r="H1919" s="85"/>
      <c r="I1919" s="21"/>
      <c r="J1919" s="39" t="str">
        <f t="shared" si="319"/>
        <v/>
      </c>
      <c r="K1919" s="21"/>
      <c r="O1919" s="25" t="str">
        <f t="shared" si="320"/>
        <v/>
      </c>
      <c r="P1919" s="25" t="str">
        <f t="shared" si="321"/>
        <v/>
      </c>
      <c r="Q1919" s="25" t="str">
        <f t="shared" si="322"/>
        <v/>
      </c>
      <c r="R1919" s="25" t="str">
        <f>IF(COUNTIF($Q$11:$Q1919, $Q1919)&gt;1, "", $Q1919)</f>
        <v/>
      </c>
      <c r="S1919" s="58" t="str">
        <f t="shared" si="323"/>
        <v/>
      </c>
      <c r="T1919" s="61" t="str">
        <f t="shared" si="324"/>
        <v/>
      </c>
      <c r="U1919" s="58" t="str">
        <f t="shared" si="325"/>
        <v/>
      </c>
      <c r="W1919" s="25" t="str">
        <f>IF(OR($P1919="", NOT($U1919="")), "", IF(COUNTIF($P$11:$P1919, $P1919)&gt;1, "", "X"))</f>
        <v/>
      </c>
      <c r="X1919" s="25" t="str">
        <f t="shared" si="326"/>
        <v/>
      </c>
      <c r="Z1919" s="25" t="str">
        <f t="shared" si="327"/>
        <v/>
      </c>
      <c r="AB1919" s="25" t="str">
        <f>IF($B1919="", "", IF(AND($B1919&gt;='Client Report'!$BA$3, $B1919&lt;='Client Report'!$BA$4), "X", ""))</f>
        <v/>
      </c>
      <c r="AC1919" s="25" t="str">
        <f>IF($O1919="", "", IF('Client Report'!$AG$3="", "X", IF(Expenses!$C1919='Client Report'!$AG$3, "X", "")))</f>
        <v/>
      </c>
      <c r="AD1919" s="66" t="str">
        <f t="shared" si="328"/>
        <v/>
      </c>
      <c r="AE1919" s="25" t="str">
        <f>IF($AD1919="", "", COUNTIF($AD$11:$AD$2510, "&lt;"&amp;$AD1919)+1+COUNTIF($AD$11:$AD1919, $AD1919)-1)</f>
        <v/>
      </c>
      <c r="AF1919" s="25" t="str">
        <f t="shared" si="329"/>
        <v/>
      </c>
    </row>
    <row r="1920" spans="1:32" x14ac:dyDescent="0.25">
      <c r="A1920" s="21"/>
      <c r="B1920" s="80"/>
      <c r="C1920" s="81"/>
      <c r="D1920" s="82"/>
      <c r="E1920" s="83"/>
      <c r="F1920" s="83"/>
      <c r="G1920" s="84"/>
      <c r="H1920" s="85"/>
      <c r="I1920" s="21"/>
      <c r="J1920" s="39" t="str">
        <f t="shared" si="319"/>
        <v/>
      </c>
      <c r="K1920" s="21"/>
      <c r="O1920" s="25" t="str">
        <f t="shared" si="320"/>
        <v/>
      </c>
      <c r="P1920" s="25" t="str">
        <f t="shared" si="321"/>
        <v/>
      </c>
      <c r="Q1920" s="25" t="str">
        <f t="shared" si="322"/>
        <v/>
      </c>
      <c r="R1920" s="25" t="str">
        <f>IF(COUNTIF($Q$11:$Q1920, $Q1920)&gt;1, "", $Q1920)</f>
        <v/>
      </c>
      <c r="S1920" s="58" t="str">
        <f t="shared" si="323"/>
        <v/>
      </c>
      <c r="T1920" s="61" t="str">
        <f t="shared" si="324"/>
        <v/>
      </c>
      <c r="U1920" s="58" t="str">
        <f t="shared" si="325"/>
        <v/>
      </c>
      <c r="W1920" s="25" t="str">
        <f>IF(OR($P1920="", NOT($U1920="")), "", IF(COUNTIF($P$11:$P1920, $P1920)&gt;1, "", "X"))</f>
        <v/>
      </c>
      <c r="X1920" s="25" t="str">
        <f t="shared" si="326"/>
        <v/>
      </c>
      <c r="Z1920" s="25" t="str">
        <f t="shared" si="327"/>
        <v/>
      </c>
      <c r="AB1920" s="25" t="str">
        <f>IF($B1920="", "", IF(AND($B1920&gt;='Client Report'!$BA$3, $B1920&lt;='Client Report'!$BA$4), "X", ""))</f>
        <v/>
      </c>
      <c r="AC1920" s="25" t="str">
        <f>IF($O1920="", "", IF('Client Report'!$AG$3="", "X", IF(Expenses!$C1920='Client Report'!$AG$3, "X", "")))</f>
        <v/>
      </c>
      <c r="AD1920" s="66" t="str">
        <f t="shared" si="328"/>
        <v/>
      </c>
      <c r="AE1920" s="25" t="str">
        <f>IF($AD1920="", "", COUNTIF($AD$11:$AD$2510, "&lt;"&amp;$AD1920)+1+COUNTIF($AD$11:$AD1920, $AD1920)-1)</f>
        <v/>
      </c>
      <c r="AF1920" s="25" t="str">
        <f t="shared" si="329"/>
        <v/>
      </c>
    </row>
    <row r="1921" spans="1:32" x14ac:dyDescent="0.25">
      <c r="A1921" s="21"/>
      <c r="B1921" s="80"/>
      <c r="C1921" s="81"/>
      <c r="D1921" s="82"/>
      <c r="E1921" s="83"/>
      <c r="F1921" s="83"/>
      <c r="G1921" s="84"/>
      <c r="H1921" s="85"/>
      <c r="I1921" s="21"/>
      <c r="J1921" s="39" t="str">
        <f t="shared" si="319"/>
        <v/>
      </c>
      <c r="K1921" s="21"/>
      <c r="O1921" s="25" t="str">
        <f t="shared" si="320"/>
        <v/>
      </c>
      <c r="P1921" s="25" t="str">
        <f t="shared" si="321"/>
        <v/>
      </c>
      <c r="Q1921" s="25" t="str">
        <f t="shared" si="322"/>
        <v/>
      </c>
      <c r="R1921" s="25" t="str">
        <f>IF(COUNTIF($Q$11:$Q1921, $Q1921)&gt;1, "", $Q1921)</f>
        <v/>
      </c>
      <c r="S1921" s="58" t="str">
        <f t="shared" si="323"/>
        <v/>
      </c>
      <c r="T1921" s="61" t="str">
        <f t="shared" si="324"/>
        <v/>
      </c>
      <c r="U1921" s="58" t="str">
        <f t="shared" si="325"/>
        <v/>
      </c>
      <c r="W1921" s="25" t="str">
        <f>IF(OR($P1921="", NOT($U1921="")), "", IF(COUNTIF($P$11:$P1921, $P1921)&gt;1, "", "X"))</f>
        <v/>
      </c>
      <c r="X1921" s="25" t="str">
        <f t="shared" si="326"/>
        <v/>
      </c>
      <c r="Z1921" s="25" t="str">
        <f t="shared" si="327"/>
        <v/>
      </c>
      <c r="AB1921" s="25" t="str">
        <f>IF($B1921="", "", IF(AND($B1921&gt;='Client Report'!$BA$3, $B1921&lt;='Client Report'!$BA$4), "X", ""))</f>
        <v/>
      </c>
      <c r="AC1921" s="25" t="str">
        <f>IF($O1921="", "", IF('Client Report'!$AG$3="", "X", IF(Expenses!$C1921='Client Report'!$AG$3, "X", "")))</f>
        <v/>
      </c>
      <c r="AD1921" s="66" t="str">
        <f t="shared" si="328"/>
        <v/>
      </c>
      <c r="AE1921" s="25" t="str">
        <f>IF($AD1921="", "", COUNTIF($AD$11:$AD$2510, "&lt;"&amp;$AD1921)+1+COUNTIF($AD$11:$AD1921, $AD1921)-1)</f>
        <v/>
      </c>
      <c r="AF1921" s="25" t="str">
        <f t="shared" si="329"/>
        <v/>
      </c>
    </row>
    <row r="1922" spans="1:32" x14ac:dyDescent="0.25">
      <c r="A1922" s="21"/>
      <c r="B1922" s="80"/>
      <c r="C1922" s="81"/>
      <c r="D1922" s="82"/>
      <c r="E1922" s="83"/>
      <c r="F1922" s="83"/>
      <c r="G1922" s="84"/>
      <c r="H1922" s="85"/>
      <c r="I1922" s="21"/>
      <c r="J1922" s="39" t="str">
        <f t="shared" si="319"/>
        <v/>
      </c>
      <c r="K1922" s="21"/>
      <c r="O1922" s="25" t="str">
        <f t="shared" si="320"/>
        <v/>
      </c>
      <c r="P1922" s="25" t="str">
        <f t="shared" si="321"/>
        <v/>
      </c>
      <c r="Q1922" s="25" t="str">
        <f t="shared" si="322"/>
        <v/>
      </c>
      <c r="R1922" s="25" t="str">
        <f>IF(COUNTIF($Q$11:$Q1922, $Q1922)&gt;1, "", $Q1922)</f>
        <v/>
      </c>
      <c r="S1922" s="58" t="str">
        <f t="shared" si="323"/>
        <v/>
      </c>
      <c r="T1922" s="61" t="str">
        <f t="shared" si="324"/>
        <v/>
      </c>
      <c r="U1922" s="58" t="str">
        <f t="shared" si="325"/>
        <v/>
      </c>
      <c r="W1922" s="25" t="str">
        <f>IF(OR($P1922="", NOT($U1922="")), "", IF(COUNTIF($P$11:$P1922, $P1922)&gt;1, "", "X"))</f>
        <v/>
      </c>
      <c r="X1922" s="25" t="str">
        <f t="shared" si="326"/>
        <v/>
      </c>
      <c r="Z1922" s="25" t="str">
        <f t="shared" si="327"/>
        <v/>
      </c>
      <c r="AB1922" s="25" t="str">
        <f>IF($B1922="", "", IF(AND($B1922&gt;='Client Report'!$BA$3, $B1922&lt;='Client Report'!$BA$4), "X", ""))</f>
        <v/>
      </c>
      <c r="AC1922" s="25" t="str">
        <f>IF($O1922="", "", IF('Client Report'!$AG$3="", "X", IF(Expenses!$C1922='Client Report'!$AG$3, "X", "")))</f>
        <v/>
      </c>
      <c r="AD1922" s="66" t="str">
        <f t="shared" si="328"/>
        <v/>
      </c>
      <c r="AE1922" s="25" t="str">
        <f>IF($AD1922="", "", COUNTIF($AD$11:$AD$2510, "&lt;"&amp;$AD1922)+1+COUNTIF($AD$11:$AD1922, $AD1922)-1)</f>
        <v/>
      </c>
      <c r="AF1922" s="25" t="str">
        <f t="shared" si="329"/>
        <v/>
      </c>
    </row>
    <row r="1923" spans="1:32" x14ac:dyDescent="0.25">
      <c r="A1923" s="21"/>
      <c r="B1923" s="80"/>
      <c r="C1923" s="81"/>
      <c r="D1923" s="82"/>
      <c r="E1923" s="83"/>
      <c r="F1923" s="83"/>
      <c r="G1923" s="84"/>
      <c r="H1923" s="85"/>
      <c r="I1923" s="21"/>
      <c r="J1923" s="39" t="str">
        <f t="shared" si="319"/>
        <v/>
      </c>
      <c r="K1923" s="21"/>
      <c r="O1923" s="25" t="str">
        <f t="shared" si="320"/>
        <v/>
      </c>
      <c r="P1923" s="25" t="str">
        <f t="shared" si="321"/>
        <v/>
      </c>
      <c r="Q1923" s="25" t="str">
        <f t="shared" si="322"/>
        <v/>
      </c>
      <c r="R1923" s="25" t="str">
        <f>IF(COUNTIF($Q$11:$Q1923, $Q1923)&gt;1, "", $Q1923)</f>
        <v/>
      </c>
      <c r="S1923" s="58" t="str">
        <f t="shared" si="323"/>
        <v/>
      </c>
      <c r="T1923" s="61" t="str">
        <f t="shared" si="324"/>
        <v/>
      </c>
      <c r="U1923" s="58" t="str">
        <f t="shared" si="325"/>
        <v/>
      </c>
      <c r="W1923" s="25" t="str">
        <f>IF(OR($P1923="", NOT($U1923="")), "", IF(COUNTIF($P$11:$P1923, $P1923)&gt;1, "", "X"))</f>
        <v/>
      </c>
      <c r="X1923" s="25" t="str">
        <f t="shared" si="326"/>
        <v/>
      </c>
      <c r="Z1923" s="25" t="str">
        <f t="shared" si="327"/>
        <v/>
      </c>
      <c r="AB1923" s="25" t="str">
        <f>IF($B1923="", "", IF(AND($B1923&gt;='Client Report'!$BA$3, $B1923&lt;='Client Report'!$BA$4), "X", ""))</f>
        <v/>
      </c>
      <c r="AC1923" s="25" t="str">
        <f>IF($O1923="", "", IF('Client Report'!$AG$3="", "X", IF(Expenses!$C1923='Client Report'!$AG$3, "X", "")))</f>
        <v/>
      </c>
      <c r="AD1923" s="66" t="str">
        <f t="shared" si="328"/>
        <v/>
      </c>
      <c r="AE1923" s="25" t="str">
        <f>IF($AD1923="", "", COUNTIF($AD$11:$AD$2510, "&lt;"&amp;$AD1923)+1+COUNTIF($AD$11:$AD1923, $AD1923)-1)</f>
        <v/>
      </c>
      <c r="AF1923" s="25" t="str">
        <f t="shared" si="329"/>
        <v/>
      </c>
    </row>
    <row r="1924" spans="1:32" x14ac:dyDescent="0.25">
      <c r="A1924" s="21"/>
      <c r="B1924" s="80"/>
      <c r="C1924" s="81"/>
      <c r="D1924" s="82"/>
      <c r="E1924" s="83"/>
      <c r="F1924" s="83"/>
      <c r="G1924" s="84"/>
      <c r="H1924" s="85"/>
      <c r="I1924" s="21"/>
      <c r="J1924" s="39" t="str">
        <f t="shared" si="319"/>
        <v/>
      </c>
      <c r="K1924" s="21"/>
      <c r="O1924" s="25" t="str">
        <f t="shared" si="320"/>
        <v/>
      </c>
      <c r="P1924" s="25" t="str">
        <f t="shared" si="321"/>
        <v/>
      </c>
      <c r="Q1924" s="25" t="str">
        <f t="shared" si="322"/>
        <v/>
      </c>
      <c r="R1924" s="25" t="str">
        <f>IF(COUNTIF($Q$11:$Q1924, $Q1924)&gt;1, "", $Q1924)</f>
        <v/>
      </c>
      <c r="S1924" s="58" t="str">
        <f t="shared" si="323"/>
        <v/>
      </c>
      <c r="T1924" s="61" t="str">
        <f t="shared" si="324"/>
        <v/>
      </c>
      <c r="U1924" s="58" t="str">
        <f t="shared" si="325"/>
        <v/>
      </c>
      <c r="W1924" s="25" t="str">
        <f>IF(OR($P1924="", NOT($U1924="")), "", IF(COUNTIF($P$11:$P1924, $P1924)&gt;1, "", "X"))</f>
        <v/>
      </c>
      <c r="X1924" s="25" t="str">
        <f t="shared" si="326"/>
        <v/>
      </c>
      <c r="Z1924" s="25" t="str">
        <f t="shared" si="327"/>
        <v/>
      </c>
      <c r="AB1924" s="25" t="str">
        <f>IF($B1924="", "", IF(AND($B1924&gt;='Client Report'!$BA$3, $B1924&lt;='Client Report'!$BA$4), "X", ""))</f>
        <v/>
      </c>
      <c r="AC1924" s="25" t="str">
        <f>IF($O1924="", "", IF('Client Report'!$AG$3="", "X", IF(Expenses!$C1924='Client Report'!$AG$3, "X", "")))</f>
        <v/>
      </c>
      <c r="AD1924" s="66" t="str">
        <f t="shared" si="328"/>
        <v/>
      </c>
      <c r="AE1924" s="25" t="str">
        <f>IF($AD1924="", "", COUNTIF($AD$11:$AD$2510, "&lt;"&amp;$AD1924)+1+COUNTIF($AD$11:$AD1924, $AD1924)-1)</f>
        <v/>
      </c>
      <c r="AF1924" s="25" t="str">
        <f t="shared" si="329"/>
        <v/>
      </c>
    </row>
    <row r="1925" spans="1:32" x14ac:dyDescent="0.25">
      <c r="A1925" s="21"/>
      <c r="B1925" s="80"/>
      <c r="C1925" s="81"/>
      <c r="D1925" s="82"/>
      <c r="E1925" s="83"/>
      <c r="F1925" s="83"/>
      <c r="G1925" s="84"/>
      <c r="H1925" s="85"/>
      <c r="I1925" s="21"/>
      <c r="J1925" s="39" t="str">
        <f t="shared" si="319"/>
        <v/>
      </c>
      <c r="K1925" s="21"/>
      <c r="O1925" s="25" t="str">
        <f t="shared" si="320"/>
        <v/>
      </c>
      <c r="P1925" s="25" t="str">
        <f t="shared" si="321"/>
        <v/>
      </c>
      <c r="Q1925" s="25" t="str">
        <f t="shared" si="322"/>
        <v/>
      </c>
      <c r="R1925" s="25" t="str">
        <f>IF(COUNTIF($Q$11:$Q1925, $Q1925)&gt;1, "", $Q1925)</f>
        <v/>
      </c>
      <c r="S1925" s="58" t="str">
        <f t="shared" si="323"/>
        <v/>
      </c>
      <c r="T1925" s="61" t="str">
        <f t="shared" si="324"/>
        <v/>
      </c>
      <c r="U1925" s="58" t="str">
        <f t="shared" si="325"/>
        <v/>
      </c>
      <c r="W1925" s="25" t="str">
        <f>IF(OR($P1925="", NOT($U1925="")), "", IF(COUNTIF($P$11:$P1925, $P1925)&gt;1, "", "X"))</f>
        <v/>
      </c>
      <c r="X1925" s="25" t="str">
        <f t="shared" si="326"/>
        <v/>
      </c>
      <c r="Z1925" s="25" t="str">
        <f t="shared" si="327"/>
        <v/>
      </c>
      <c r="AB1925" s="25" t="str">
        <f>IF($B1925="", "", IF(AND($B1925&gt;='Client Report'!$BA$3, $B1925&lt;='Client Report'!$BA$4), "X", ""))</f>
        <v/>
      </c>
      <c r="AC1925" s="25" t="str">
        <f>IF($O1925="", "", IF('Client Report'!$AG$3="", "X", IF(Expenses!$C1925='Client Report'!$AG$3, "X", "")))</f>
        <v/>
      </c>
      <c r="AD1925" s="66" t="str">
        <f t="shared" si="328"/>
        <v/>
      </c>
      <c r="AE1925" s="25" t="str">
        <f>IF($AD1925="", "", COUNTIF($AD$11:$AD$2510, "&lt;"&amp;$AD1925)+1+COUNTIF($AD$11:$AD1925, $AD1925)-1)</f>
        <v/>
      </c>
      <c r="AF1925" s="25" t="str">
        <f t="shared" si="329"/>
        <v/>
      </c>
    </row>
    <row r="1926" spans="1:32" x14ac:dyDescent="0.25">
      <c r="A1926" s="21"/>
      <c r="B1926" s="80"/>
      <c r="C1926" s="81"/>
      <c r="D1926" s="82"/>
      <c r="E1926" s="83"/>
      <c r="F1926" s="83"/>
      <c r="G1926" s="84"/>
      <c r="H1926" s="85"/>
      <c r="I1926" s="21"/>
      <c r="J1926" s="39" t="str">
        <f t="shared" si="319"/>
        <v/>
      </c>
      <c r="K1926" s="21"/>
      <c r="O1926" s="25" t="str">
        <f t="shared" si="320"/>
        <v/>
      </c>
      <c r="P1926" s="25" t="str">
        <f t="shared" si="321"/>
        <v/>
      </c>
      <c r="Q1926" s="25" t="str">
        <f t="shared" si="322"/>
        <v/>
      </c>
      <c r="R1926" s="25" t="str">
        <f>IF(COUNTIF($Q$11:$Q1926, $Q1926)&gt;1, "", $Q1926)</f>
        <v/>
      </c>
      <c r="S1926" s="58" t="str">
        <f t="shared" si="323"/>
        <v/>
      </c>
      <c r="T1926" s="61" t="str">
        <f t="shared" si="324"/>
        <v/>
      </c>
      <c r="U1926" s="58" t="str">
        <f t="shared" si="325"/>
        <v/>
      </c>
      <c r="W1926" s="25" t="str">
        <f>IF(OR($P1926="", NOT($U1926="")), "", IF(COUNTIF($P$11:$P1926, $P1926)&gt;1, "", "X"))</f>
        <v/>
      </c>
      <c r="X1926" s="25" t="str">
        <f t="shared" si="326"/>
        <v/>
      </c>
      <c r="Z1926" s="25" t="str">
        <f t="shared" si="327"/>
        <v/>
      </c>
      <c r="AB1926" s="25" t="str">
        <f>IF($B1926="", "", IF(AND($B1926&gt;='Client Report'!$BA$3, $B1926&lt;='Client Report'!$BA$4), "X", ""))</f>
        <v/>
      </c>
      <c r="AC1926" s="25" t="str">
        <f>IF($O1926="", "", IF('Client Report'!$AG$3="", "X", IF(Expenses!$C1926='Client Report'!$AG$3, "X", "")))</f>
        <v/>
      </c>
      <c r="AD1926" s="66" t="str">
        <f t="shared" si="328"/>
        <v/>
      </c>
      <c r="AE1926" s="25" t="str">
        <f>IF($AD1926="", "", COUNTIF($AD$11:$AD$2510, "&lt;"&amp;$AD1926)+1+COUNTIF($AD$11:$AD1926, $AD1926)-1)</f>
        <v/>
      </c>
      <c r="AF1926" s="25" t="str">
        <f t="shared" si="329"/>
        <v/>
      </c>
    </row>
    <row r="1927" spans="1:32" x14ac:dyDescent="0.25">
      <c r="A1927" s="21"/>
      <c r="B1927" s="80"/>
      <c r="C1927" s="81"/>
      <c r="D1927" s="82"/>
      <c r="E1927" s="83"/>
      <c r="F1927" s="83"/>
      <c r="G1927" s="84"/>
      <c r="H1927" s="85"/>
      <c r="I1927" s="21"/>
      <c r="J1927" s="39" t="str">
        <f t="shared" si="319"/>
        <v/>
      </c>
      <c r="K1927" s="21"/>
      <c r="O1927" s="25" t="str">
        <f t="shared" si="320"/>
        <v/>
      </c>
      <c r="P1927" s="25" t="str">
        <f t="shared" si="321"/>
        <v/>
      </c>
      <c r="Q1927" s="25" t="str">
        <f t="shared" si="322"/>
        <v/>
      </c>
      <c r="R1927" s="25" t="str">
        <f>IF(COUNTIF($Q$11:$Q1927, $Q1927)&gt;1, "", $Q1927)</f>
        <v/>
      </c>
      <c r="S1927" s="58" t="str">
        <f t="shared" si="323"/>
        <v/>
      </c>
      <c r="T1927" s="61" t="str">
        <f t="shared" si="324"/>
        <v/>
      </c>
      <c r="U1927" s="58" t="str">
        <f t="shared" si="325"/>
        <v/>
      </c>
      <c r="W1927" s="25" t="str">
        <f>IF(OR($P1927="", NOT($U1927="")), "", IF(COUNTIF($P$11:$P1927, $P1927)&gt;1, "", "X"))</f>
        <v/>
      </c>
      <c r="X1927" s="25" t="str">
        <f t="shared" si="326"/>
        <v/>
      </c>
      <c r="Z1927" s="25" t="str">
        <f t="shared" si="327"/>
        <v/>
      </c>
      <c r="AB1927" s="25" t="str">
        <f>IF($B1927="", "", IF(AND($B1927&gt;='Client Report'!$BA$3, $B1927&lt;='Client Report'!$BA$4), "X", ""))</f>
        <v/>
      </c>
      <c r="AC1927" s="25" t="str">
        <f>IF($O1927="", "", IF('Client Report'!$AG$3="", "X", IF(Expenses!$C1927='Client Report'!$AG$3, "X", "")))</f>
        <v/>
      </c>
      <c r="AD1927" s="66" t="str">
        <f t="shared" si="328"/>
        <v/>
      </c>
      <c r="AE1927" s="25" t="str">
        <f>IF($AD1927="", "", COUNTIF($AD$11:$AD$2510, "&lt;"&amp;$AD1927)+1+COUNTIF($AD$11:$AD1927, $AD1927)-1)</f>
        <v/>
      </c>
      <c r="AF1927" s="25" t="str">
        <f t="shared" si="329"/>
        <v/>
      </c>
    </row>
    <row r="1928" spans="1:32" x14ac:dyDescent="0.25">
      <c r="A1928" s="21"/>
      <c r="B1928" s="80"/>
      <c r="C1928" s="81"/>
      <c r="D1928" s="82"/>
      <c r="E1928" s="83"/>
      <c r="F1928" s="83"/>
      <c r="G1928" s="84"/>
      <c r="H1928" s="85"/>
      <c r="I1928" s="21"/>
      <c r="J1928" s="39" t="str">
        <f t="shared" si="319"/>
        <v/>
      </c>
      <c r="K1928" s="21"/>
      <c r="O1928" s="25" t="str">
        <f t="shared" si="320"/>
        <v/>
      </c>
      <c r="P1928" s="25" t="str">
        <f t="shared" si="321"/>
        <v/>
      </c>
      <c r="Q1928" s="25" t="str">
        <f t="shared" si="322"/>
        <v/>
      </c>
      <c r="R1928" s="25" t="str">
        <f>IF(COUNTIF($Q$11:$Q1928, $Q1928)&gt;1, "", $Q1928)</f>
        <v/>
      </c>
      <c r="S1928" s="58" t="str">
        <f t="shared" si="323"/>
        <v/>
      </c>
      <c r="T1928" s="61" t="str">
        <f t="shared" si="324"/>
        <v/>
      </c>
      <c r="U1928" s="58" t="str">
        <f t="shared" si="325"/>
        <v/>
      </c>
      <c r="W1928" s="25" t="str">
        <f>IF(OR($P1928="", NOT($U1928="")), "", IF(COUNTIF($P$11:$P1928, $P1928)&gt;1, "", "X"))</f>
        <v/>
      </c>
      <c r="X1928" s="25" t="str">
        <f t="shared" si="326"/>
        <v/>
      </c>
      <c r="Z1928" s="25" t="str">
        <f t="shared" si="327"/>
        <v/>
      </c>
      <c r="AB1928" s="25" t="str">
        <f>IF($B1928="", "", IF(AND($B1928&gt;='Client Report'!$BA$3, $B1928&lt;='Client Report'!$BA$4), "X", ""))</f>
        <v/>
      </c>
      <c r="AC1928" s="25" t="str">
        <f>IF($O1928="", "", IF('Client Report'!$AG$3="", "X", IF(Expenses!$C1928='Client Report'!$AG$3, "X", "")))</f>
        <v/>
      </c>
      <c r="AD1928" s="66" t="str">
        <f t="shared" si="328"/>
        <v/>
      </c>
      <c r="AE1928" s="25" t="str">
        <f>IF($AD1928="", "", COUNTIF($AD$11:$AD$2510, "&lt;"&amp;$AD1928)+1+COUNTIF($AD$11:$AD1928, $AD1928)-1)</f>
        <v/>
      </c>
      <c r="AF1928" s="25" t="str">
        <f t="shared" si="329"/>
        <v/>
      </c>
    </row>
    <row r="1929" spans="1:32" x14ac:dyDescent="0.25">
      <c r="A1929" s="21"/>
      <c r="B1929" s="80"/>
      <c r="C1929" s="81"/>
      <c r="D1929" s="82"/>
      <c r="E1929" s="83"/>
      <c r="F1929" s="83"/>
      <c r="G1929" s="84"/>
      <c r="H1929" s="85"/>
      <c r="I1929" s="21"/>
      <c r="J1929" s="39" t="str">
        <f t="shared" si="319"/>
        <v/>
      </c>
      <c r="K1929" s="21"/>
      <c r="O1929" s="25" t="str">
        <f t="shared" si="320"/>
        <v/>
      </c>
      <c r="P1929" s="25" t="str">
        <f t="shared" si="321"/>
        <v/>
      </c>
      <c r="Q1929" s="25" t="str">
        <f t="shared" si="322"/>
        <v/>
      </c>
      <c r="R1929" s="25" t="str">
        <f>IF(COUNTIF($Q$11:$Q1929, $Q1929)&gt;1, "", $Q1929)</f>
        <v/>
      </c>
      <c r="S1929" s="58" t="str">
        <f t="shared" si="323"/>
        <v/>
      </c>
      <c r="T1929" s="61" t="str">
        <f t="shared" si="324"/>
        <v/>
      </c>
      <c r="U1929" s="58" t="str">
        <f t="shared" si="325"/>
        <v/>
      </c>
      <c r="W1929" s="25" t="str">
        <f>IF(OR($P1929="", NOT($U1929="")), "", IF(COUNTIF($P$11:$P1929, $P1929)&gt;1, "", "X"))</f>
        <v/>
      </c>
      <c r="X1929" s="25" t="str">
        <f t="shared" si="326"/>
        <v/>
      </c>
      <c r="Z1929" s="25" t="str">
        <f t="shared" si="327"/>
        <v/>
      </c>
      <c r="AB1929" s="25" t="str">
        <f>IF($B1929="", "", IF(AND($B1929&gt;='Client Report'!$BA$3, $B1929&lt;='Client Report'!$BA$4), "X", ""))</f>
        <v/>
      </c>
      <c r="AC1929" s="25" t="str">
        <f>IF($O1929="", "", IF('Client Report'!$AG$3="", "X", IF(Expenses!$C1929='Client Report'!$AG$3, "X", "")))</f>
        <v/>
      </c>
      <c r="AD1929" s="66" t="str">
        <f t="shared" si="328"/>
        <v/>
      </c>
      <c r="AE1929" s="25" t="str">
        <f>IF($AD1929="", "", COUNTIF($AD$11:$AD$2510, "&lt;"&amp;$AD1929)+1+COUNTIF($AD$11:$AD1929, $AD1929)-1)</f>
        <v/>
      </c>
      <c r="AF1929" s="25" t="str">
        <f t="shared" si="329"/>
        <v/>
      </c>
    </row>
    <row r="1930" spans="1:32" x14ac:dyDescent="0.25">
      <c r="A1930" s="21"/>
      <c r="B1930" s="80"/>
      <c r="C1930" s="81"/>
      <c r="D1930" s="82"/>
      <c r="E1930" s="83"/>
      <c r="F1930" s="83"/>
      <c r="G1930" s="84"/>
      <c r="H1930" s="85"/>
      <c r="I1930" s="21"/>
      <c r="J1930" s="39" t="str">
        <f t="shared" si="319"/>
        <v/>
      </c>
      <c r="K1930" s="21"/>
      <c r="O1930" s="25" t="str">
        <f t="shared" si="320"/>
        <v/>
      </c>
      <c r="P1930" s="25" t="str">
        <f t="shared" si="321"/>
        <v/>
      </c>
      <c r="Q1930" s="25" t="str">
        <f t="shared" si="322"/>
        <v/>
      </c>
      <c r="R1930" s="25" t="str">
        <f>IF(COUNTIF($Q$11:$Q1930, $Q1930)&gt;1, "", $Q1930)</f>
        <v/>
      </c>
      <c r="S1930" s="58" t="str">
        <f t="shared" si="323"/>
        <v/>
      </c>
      <c r="T1930" s="61" t="str">
        <f t="shared" si="324"/>
        <v/>
      </c>
      <c r="U1930" s="58" t="str">
        <f t="shared" si="325"/>
        <v/>
      </c>
      <c r="W1930" s="25" t="str">
        <f>IF(OR($P1930="", NOT($U1930="")), "", IF(COUNTIF($P$11:$P1930, $P1930)&gt;1, "", "X"))</f>
        <v/>
      </c>
      <c r="X1930" s="25" t="str">
        <f t="shared" si="326"/>
        <v/>
      </c>
      <c r="Z1930" s="25" t="str">
        <f t="shared" si="327"/>
        <v/>
      </c>
      <c r="AB1930" s="25" t="str">
        <f>IF($B1930="", "", IF(AND($B1930&gt;='Client Report'!$BA$3, $B1930&lt;='Client Report'!$BA$4), "X", ""))</f>
        <v/>
      </c>
      <c r="AC1930" s="25" t="str">
        <f>IF($O1930="", "", IF('Client Report'!$AG$3="", "X", IF(Expenses!$C1930='Client Report'!$AG$3, "X", "")))</f>
        <v/>
      </c>
      <c r="AD1930" s="66" t="str">
        <f t="shared" si="328"/>
        <v/>
      </c>
      <c r="AE1930" s="25" t="str">
        <f>IF($AD1930="", "", COUNTIF($AD$11:$AD$2510, "&lt;"&amp;$AD1930)+1+COUNTIF($AD$11:$AD1930, $AD1930)-1)</f>
        <v/>
      </c>
      <c r="AF1930" s="25" t="str">
        <f t="shared" si="329"/>
        <v/>
      </c>
    </row>
    <row r="1931" spans="1:32" x14ac:dyDescent="0.25">
      <c r="A1931" s="21"/>
      <c r="B1931" s="80"/>
      <c r="C1931" s="81"/>
      <c r="D1931" s="82"/>
      <c r="E1931" s="83"/>
      <c r="F1931" s="83"/>
      <c r="G1931" s="84"/>
      <c r="H1931" s="85"/>
      <c r="I1931" s="21"/>
      <c r="J1931" s="39" t="str">
        <f t="shared" si="319"/>
        <v/>
      </c>
      <c r="K1931" s="21"/>
      <c r="O1931" s="25" t="str">
        <f t="shared" si="320"/>
        <v/>
      </c>
      <c r="P1931" s="25" t="str">
        <f t="shared" si="321"/>
        <v/>
      </c>
      <c r="Q1931" s="25" t="str">
        <f t="shared" si="322"/>
        <v/>
      </c>
      <c r="R1931" s="25" t="str">
        <f>IF(COUNTIF($Q$11:$Q1931, $Q1931)&gt;1, "", $Q1931)</f>
        <v/>
      </c>
      <c r="S1931" s="58" t="str">
        <f t="shared" si="323"/>
        <v/>
      </c>
      <c r="T1931" s="61" t="str">
        <f t="shared" si="324"/>
        <v/>
      </c>
      <c r="U1931" s="58" t="str">
        <f t="shared" si="325"/>
        <v/>
      </c>
      <c r="W1931" s="25" t="str">
        <f>IF(OR($P1931="", NOT($U1931="")), "", IF(COUNTIF($P$11:$P1931, $P1931)&gt;1, "", "X"))</f>
        <v/>
      </c>
      <c r="X1931" s="25" t="str">
        <f t="shared" si="326"/>
        <v/>
      </c>
      <c r="Z1931" s="25" t="str">
        <f t="shared" si="327"/>
        <v/>
      </c>
      <c r="AB1931" s="25" t="str">
        <f>IF($B1931="", "", IF(AND($B1931&gt;='Client Report'!$BA$3, $B1931&lt;='Client Report'!$BA$4), "X", ""))</f>
        <v/>
      </c>
      <c r="AC1931" s="25" t="str">
        <f>IF($O1931="", "", IF('Client Report'!$AG$3="", "X", IF(Expenses!$C1931='Client Report'!$AG$3, "X", "")))</f>
        <v/>
      </c>
      <c r="AD1931" s="66" t="str">
        <f t="shared" si="328"/>
        <v/>
      </c>
      <c r="AE1931" s="25" t="str">
        <f>IF($AD1931="", "", COUNTIF($AD$11:$AD$2510, "&lt;"&amp;$AD1931)+1+COUNTIF($AD$11:$AD1931, $AD1931)-1)</f>
        <v/>
      </c>
      <c r="AF1931" s="25" t="str">
        <f t="shared" si="329"/>
        <v/>
      </c>
    </row>
    <row r="1932" spans="1:32" x14ac:dyDescent="0.25">
      <c r="A1932" s="21"/>
      <c r="B1932" s="80"/>
      <c r="C1932" s="81"/>
      <c r="D1932" s="82"/>
      <c r="E1932" s="83"/>
      <c r="F1932" s="83"/>
      <c r="G1932" s="84"/>
      <c r="H1932" s="85"/>
      <c r="I1932" s="21"/>
      <c r="J1932" s="39" t="str">
        <f t="shared" ref="J1932:J1995" si="330">IFERROR(IF($G1932="", "", IF($F1932="", $G1932, ROUND($G1932*$U1932, 2))), "")</f>
        <v/>
      </c>
      <c r="K1932" s="21"/>
      <c r="O1932" s="25" t="str">
        <f t="shared" ref="O1932:O1995" si="331">IF(COUNTIF($B1932:$H1932, "")&lt;7, "X", "")</f>
        <v/>
      </c>
      <c r="P1932" s="25" t="str">
        <f t="shared" ref="P1932:P1995" si="332">IF(AND(NOT($B1932=""), NOT($F1932="")), _xlfn.CONCAT($B1932, " - ", $F1932), "")</f>
        <v/>
      </c>
      <c r="Q1932" s="25" t="str">
        <f t="shared" ref="Q1932:Q1995" si="333">IF(AND(NOT($B1932=""), NOT($F1932=""), NOT($H1932="")), _xlfn.CONCAT($B1932, " - ", $F1932), "")</f>
        <v/>
      </c>
      <c r="R1932" s="25" t="str">
        <f>IF(COUNTIF($Q$11:$Q1932, $Q1932)&gt;1, "", $Q1932)</f>
        <v/>
      </c>
      <c r="S1932" s="58" t="str">
        <f t="shared" ref="S1932:S1995" si="334">IF($R1932="", "", $H1932)</f>
        <v/>
      </c>
      <c r="T1932" s="61" t="str">
        <f t="shared" ref="T1932:T1995" si="335">IF(P1932="", "", IFERROR(INDEX($S$11:$S$2510, MATCH($P1932, $R$11:$R$2510, 0)), ""))</f>
        <v/>
      </c>
      <c r="U1932" s="58" t="str">
        <f t="shared" ref="U1932:U1995" si="336">IF($P1932="", "", IF($H1932="", $T1932, $H1932))</f>
        <v/>
      </c>
      <c r="W1932" s="25" t="str">
        <f>IF(OR($P1932="", NOT($U1932="")), "", IF(COUNTIF($P$11:$P1932, $P1932)&gt;1, "", "X"))</f>
        <v/>
      </c>
      <c r="X1932" s="25" t="str">
        <f t="shared" ref="X1932:X1995" si="337">IF(T1932=U1932, "", "X")</f>
        <v/>
      </c>
      <c r="Z1932" s="25" t="str">
        <f t="shared" ref="Z1932:Z1995" si="338">IF(OR($B1932="", $C1932=""), "", _xlfn.CONCAT($C1932, " - ", TEXT($B1932, "mmm yyyy")))</f>
        <v/>
      </c>
      <c r="AB1932" s="25" t="str">
        <f>IF($B1932="", "", IF(AND($B1932&gt;='Client Report'!$BA$3, $B1932&lt;='Client Report'!$BA$4), "X", ""))</f>
        <v/>
      </c>
      <c r="AC1932" s="25" t="str">
        <f>IF($O1932="", "", IF('Client Report'!$AG$3="", "X", IF(Expenses!$C1932='Client Report'!$AG$3, "X", "")))</f>
        <v/>
      </c>
      <c r="AD1932" s="66" t="str">
        <f t="shared" ref="AD1932:AD1995" si="339">IF(OR($AB1932="", $AC1932=""), "", $B1932)</f>
        <v/>
      </c>
      <c r="AE1932" s="25" t="str">
        <f>IF($AD1932="", "", COUNTIF($AD$11:$AD$2510, "&lt;"&amp;$AD1932)+1+COUNTIF($AD$11:$AD1932, $AD1932)-1)</f>
        <v/>
      </c>
      <c r="AF1932" s="25" t="str">
        <f t="shared" ref="AF1932:AF1995" si="340">IF($AE1932="", "", "X")</f>
        <v/>
      </c>
    </row>
    <row r="1933" spans="1:32" x14ac:dyDescent="0.25">
      <c r="A1933" s="21"/>
      <c r="B1933" s="80"/>
      <c r="C1933" s="81"/>
      <c r="D1933" s="82"/>
      <c r="E1933" s="83"/>
      <c r="F1933" s="83"/>
      <c r="G1933" s="84"/>
      <c r="H1933" s="85"/>
      <c r="I1933" s="21"/>
      <c r="J1933" s="39" t="str">
        <f t="shared" si="330"/>
        <v/>
      </c>
      <c r="K1933" s="21"/>
      <c r="O1933" s="25" t="str">
        <f t="shared" si="331"/>
        <v/>
      </c>
      <c r="P1933" s="25" t="str">
        <f t="shared" si="332"/>
        <v/>
      </c>
      <c r="Q1933" s="25" t="str">
        <f t="shared" si="333"/>
        <v/>
      </c>
      <c r="R1933" s="25" t="str">
        <f>IF(COUNTIF($Q$11:$Q1933, $Q1933)&gt;1, "", $Q1933)</f>
        <v/>
      </c>
      <c r="S1933" s="58" t="str">
        <f t="shared" si="334"/>
        <v/>
      </c>
      <c r="T1933" s="61" t="str">
        <f t="shared" si="335"/>
        <v/>
      </c>
      <c r="U1933" s="58" t="str">
        <f t="shared" si="336"/>
        <v/>
      </c>
      <c r="W1933" s="25" t="str">
        <f>IF(OR($P1933="", NOT($U1933="")), "", IF(COUNTIF($P$11:$P1933, $P1933)&gt;1, "", "X"))</f>
        <v/>
      </c>
      <c r="X1933" s="25" t="str">
        <f t="shared" si="337"/>
        <v/>
      </c>
      <c r="Z1933" s="25" t="str">
        <f t="shared" si="338"/>
        <v/>
      </c>
      <c r="AB1933" s="25" t="str">
        <f>IF($B1933="", "", IF(AND($B1933&gt;='Client Report'!$BA$3, $B1933&lt;='Client Report'!$BA$4), "X", ""))</f>
        <v/>
      </c>
      <c r="AC1933" s="25" t="str">
        <f>IF($O1933="", "", IF('Client Report'!$AG$3="", "X", IF(Expenses!$C1933='Client Report'!$AG$3, "X", "")))</f>
        <v/>
      </c>
      <c r="AD1933" s="66" t="str">
        <f t="shared" si="339"/>
        <v/>
      </c>
      <c r="AE1933" s="25" t="str">
        <f>IF($AD1933="", "", COUNTIF($AD$11:$AD$2510, "&lt;"&amp;$AD1933)+1+COUNTIF($AD$11:$AD1933, $AD1933)-1)</f>
        <v/>
      </c>
      <c r="AF1933" s="25" t="str">
        <f t="shared" si="340"/>
        <v/>
      </c>
    </row>
    <row r="1934" spans="1:32" x14ac:dyDescent="0.25">
      <c r="A1934" s="21"/>
      <c r="B1934" s="80"/>
      <c r="C1934" s="81"/>
      <c r="D1934" s="82"/>
      <c r="E1934" s="83"/>
      <c r="F1934" s="83"/>
      <c r="G1934" s="84"/>
      <c r="H1934" s="85"/>
      <c r="I1934" s="21"/>
      <c r="J1934" s="39" t="str">
        <f t="shared" si="330"/>
        <v/>
      </c>
      <c r="K1934" s="21"/>
      <c r="O1934" s="25" t="str">
        <f t="shared" si="331"/>
        <v/>
      </c>
      <c r="P1934" s="25" t="str">
        <f t="shared" si="332"/>
        <v/>
      </c>
      <c r="Q1934" s="25" t="str">
        <f t="shared" si="333"/>
        <v/>
      </c>
      <c r="R1934" s="25" t="str">
        <f>IF(COUNTIF($Q$11:$Q1934, $Q1934)&gt;1, "", $Q1934)</f>
        <v/>
      </c>
      <c r="S1934" s="58" t="str">
        <f t="shared" si="334"/>
        <v/>
      </c>
      <c r="T1934" s="61" t="str">
        <f t="shared" si="335"/>
        <v/>
      </c>
      <c r="U1934" s="58" t="str">
        <f t="shared" si="336"/>
        <v/>
      </c>
      <c r="W1934" s="25" t="str">
        <f>IF(OR($P1934="", NOT($U1934="")), "", IF(COUNTIF($P$11:$P1934, $P1934)&gt;1, "", "X"))</f>
        <v/>
      </c>
      <c r="X1934" s="25" t="str">
        <f t="shared" si="337"/>
        <v/>
      </c>
      <c r="Z1934" s="25" t="str">
        <f t="shared" si="338"/>
        <v/>
      </c>
      <c r="AB1934" s="25" t="str">
        <f>IF($B1934="", "", IF(AND($B1934&gt;='Client Report'!$BA$3, $B1934&lt;='Client Report'!$BA$4), "X", ""))</f>
        <v/>
      </c>
      <c r="AC1934" s="25" t="str">
        <f>IF($O1934="", "", IF('Client Report'!$AG$3="", "X", IF(Expenses!$C1934='Client Report'!$AG$3, "X", "")))</f>
        <v/>
      </c>
      <c r="AD1934" s="66" t="str">
        <f t="shared" si="339"/>
        <v/>
      </c>
      <c r="AE1934" s="25" t="str">
        <f>IF($AD1934="", "", COUNTIF($AD$11:$AD$2510, "&lt;"&amp;$AD1934)+1+COUNTIF($AD$11:$AD1934, $AD1934)-1)</f>
        <v/>
      </c>
      <c r="AF1934" s="25" t="str">
        <f t="shared" si="340"/>
        <v/>
      </c>
    </row>
    <row r="1935" spans="1:32" x14ac:dyDescent="0.25">
      <c r="A1935" s="21"/>
      <c r="B1935" s="80"/>
      <c r="C1935" s="81"/>
      <c r="D1935" s="82"/>
      <c r="E1935" s="83"/>
      <c r="F1935" s="83"/>
      <c r="G1935" s="84"/>
      <c r="H1935" s="85"/>
      <c r="I1935" s="21"/>
      <c r="J1935" s="39" t="str">
        <f t="shared" si="330"/>
        <v/>
      </c>
      <c r="K1935" s="21"/>
      <c r="O1935" s="25" t="str">
        <f t="shared" si="331"/>
        <v/>
      </c>
      <c r="P1935" s="25" t="str">
        <f t="shared" si="332"/>
        <v/>
      </c>
      <c r="Q1935" s="25" t="str">
        <f t="shared" si="333"/>
        <v/>
      </c>
      <c r="R1935" s="25" t="str">
        <f>IF(COUNTIF($Q$11:$Q1935, $Q1935)&gt;1, "", $Q1935)</f>
        <v/>
      </c>
      <c r="S1935" s="58" t="str">
        <f t="shared" si="334"/>
        <v/>
      </c>
      <c r="T1935" s="61" t="str">
        <f t="shared" si="335"/>
        <v/>
      </c>
      <c r="U1935" s="58" t="str">
        <f t="shared" si="336"/>
        <v/>
      </c>
      <c r="W1935" s="25" t="str">
        <f>IF(OR($P1935="", NOT($U1935="")), "", IF(COUNTIF($P$11:$P1935, $P1935)&gt;1, "", "X"))</f>
        <v/>
      </c>
      <c r="X1935" s="25" t="str">
        <f t="shared" si="337"/>
        <v/>
      </c>
      <c r="Z1935" s="25" t="str">
        <f t="shared" si="338"/>
        <v/>
      </c>
      <c r="AB1935" s="25" t="str">
        <f>IF($B1935="", "", IF(AND($B1935&gt;='Client Report'!$BA$3, $B1935&lt;='Client Report'!$BA$4), "X", ""))</f>
        <v/>
      </c>
      <c r="AC1935" s="25" t="str">
        <f>IF($O1935="", "", IF('Client Report'!$AG$3="", "X", IF(Expenses!$C1935='Client Report'!$AG$3, "X", "")))</f>
        <v/>
      </c>
      <c r="AD1935" s="66" t="str">
        <f t="shared" si="339"/>
        <v/>
      </c>
      <c r="AE1935" s="25" t="str">
        <f>IF($AD1935="", "", COUNTIF($AD$11:$AD$2510, "&lt;"&amp;$AD1935)+1+COUNTIF($AD$11:$AD1935, $AD1935)-1)</f>
        <v/>
      </c>
      <c r="AF1935" s="25" t="str">
        <f t="shared" si="340"/>
        <v/>
      </c>
    </row>
    <row r="1936" spans="1:32" x14ac:dyDescent="0.25">
      <c r="A1936" s="21"/>
      <c r="B1936" s="80"/>
      <c r="C1936" s="81"/>
      <c r="D1936" s="82"/>
      <c r="E1936" s="83"/>
      <c r="F1936" s="83"/>
      <c r="G1936" s="84"/>
      <c r="H1936" s="85"/>
      <c r="I1936" s="21"/>
      <c r="J1936" s="39" t="str">
        <f t="shared" si="330"/>
        <v/>
      </c>
      <c r="K1936" s="21"/>
      <c r="O1936" s="25" t="str">
        <f t="shared" si="331"/>
        <v/>
      </c>
      <c r="P1936" s="25" t="str">
        <f t="shared" si="332"/>
        <v/>
      </c>
      <c r="Q1936" s="25" t="str">
        <f t="shared" si="333"/>
        <v/>
      </c>
      <c r="R1936" s="25" t="str">
        <f>IF(COUNTIF($Q$11:$Q1936, $Q1936)&gt;1, "", $Q1936)</f>
        <v/>
      </c>
      <c r="S1936" s="58" t="str">
        <f t="shared" si="334"/>
        <v/>
      </c>
      <c r="T1936" s="61" t="str">
        <f t="shared" si="335"/>
        <v/>
      </c>
      <c r="U1936" s="58" t="str">
        <f t="shared" si="336"/>
        <v/>
      </c>
      <c r="W1936" s="25" t="str">
        <f>IF(OR($P1936="", NOT($U1936="")), "", IF(COUNTIF($P$11:$P1936, $P1936)&gt;1, "", "X"))</f>
        <v/>
      </c>
      <c r="X1936" s="25" t="str">
        <f t="shared" si="337"/>
        <v/>
      </c>
      <c r="Z1936" s="25" t="str">
        <f t="shared" si="338"/>
        <v/>
      </c>
      <c r="AB1936" s="25" t="str">
        <f>IF($B1936="", "", IF(AND($B1936&gt;='Client Report'!$BA$3, $B1936&lt;='Client Report'!$BA$4), "X", ""))</f>
        <v/>
      </c>
      <c r="AC1936" s="25" t="str">
        <f>IF($O1936="", "", IF('Client Report'!$AG$3="", "X", IF(Expenses!$C1936='Client Report'!$AG$3, "X", "")))</f>
        <v/>
      </c>
      <c r="AD1936" s="66" t="str">
        <f t="shared" si="339"/>
        <v/>
      </c>
      <c r="AE1936" s="25" t="str">
        <f>IF($AD1936="", "", COUNTIF($AD$11:$AD$2510, "&lt;"&amp;$AD1936)+1+COUNTIF($AD$11:$AD1936, $AD1936)-1)</f>
        <v/>
      </c>
      <c r="AF1936" s="25" t="str">
        <f t="shared" si="340"/>
        <v/>
      </c>
    </row>
    <row r="1937" spans="1:32" x14ac:dyDescent="0.25">
      <c r="A1937" s="21"/>
      <c r="B1937" s="80"/>
      <c r="C1937" s="81"/>
      <c r="D1937" s="82"/>
      <c r="E1937" s="83"/>
      <c r="F1937" s="83"/>
      <c r="G1937" s="84"/>
      <c r="H1937" s="85"/>
      <c r="I1937" s="21"/>
      <c r="J1937" s="39" t="str">
        <f t="shared" si="330"/>
        <v/>
      </c>
      <c r="K1937" s="21"/>
      <c r="O1937" s="25" t="str">
        <f t="shared" si="331"/>
        <v/>
      </c>
      <c r="P1937" s="25" t="str">
        <f t="shared" si="332"/>
        <v/>
      </c>
      <c r="Q1937" s="25" t="str">
        <f t="shared" si="333"/>
        <v/>
      </c>
      <c r="R1937" s="25" t="str">
        <f>IF(COUNTIF($Q$11:$Q1937, $Q1937)&gt;1, "", $Q1937)</f>
        <v/>
      </c>
      <c r="S1937" s="58" t="str">
        <f t="shared" si="334"/>
        <v/>
      </c>
      <c r="T1937" s="61" t="str">
        <f t="shared" si="335"/>
        <v/>
      </c>
      <c r="U1937" s="58" t="str">
        <f t="shared" si="336"/>
        <v/>
      </c>
      <c r="W1937" s="25" t="str">
        <f>IF(OR($P1937="", NOT($U1937="")), "", IF(COUNTIF($P$11:$P1937, $P1937)&gt;1, "", "X"))</f>
        <v/>
      </c>
      <c r="X1937" s="25" t="str">
        <f t="shared" si="337"/>
        <v/>
      </c>
      <c r="Z1937" s="25" t="str">
        <f t="shared" si="338"/>
        <v/>
      </c>
      <c r="AB1937" s="25" t="str">
        <f>IF($B1937="", "", IF(AND($B1937&gt;='Client Report'!$BA$3, $B1937&lt;='Client Report'!$BA$4), "X", ""))</f>
        <v/>
      </c>
      <c r="AC1937" s="25" t="str">
        <f>IF($O1937="", "", IF('Client Report'!$AG$3="", "X", IF(Expenses!$C1937='Client Report'!$AG$3, "X", "")))</f>
        <v/>
      </c>
      <c r="AD1937" s="66" t="str">
        <f t="shared" si="339"/>
        <v/>
      </c>
      <c r="AE1937" s="25" t="str">
        <f>IF($AD1937="", "", COUNTIF($AD$11:$AD$2510, "&lt;"&amp;$AD1937)+1+COUNTIF($AD$11:$AD1937, $AD1937)-1)</f>
        <v/>
      </c>
      <c r="AF1937" s="25" t="str">
        <f t="shared" si="340"/>
        <v/>
      </c>
    </row>
    <row r="1938" spans="1:32" x14ac:dyDescent="0.25">
      <c r="A1938" s="21"/>
      <c r="B1938" s="80"/>
      <c r="C1938" s="81"/>
      <c r="D1938" s="82"/>
      <c r="E1938" s="83"/>
      <c r="F1938" s="83"/>
      <c r="G1938" s="84"/>
      <c r="H1938" s="85"/>
      <c r="I1938" s="21"/>
      <c r="J1938" s="39" t="str">
        <f t="shared" si="330"/>
        <v/>
      </c>
      <c r="K1938" s="21"/>
      <c r="O1938" s="25" t="str">
        <f t="shared" si="331"/>
        <v/>
      </c>
      <c r="P1938" s="25" t="str">
        <f t="shared" si="332"/>
        <v/>
      </c>
      <c r="Q1938" s="25" t="str">
        <f t="shared" si="333"/>
        <v/>
      </c>
      <c r="R1938" s="25" t="str">
        <f>IF(COUNTIF($Q$11:$Q1938, $Q1938)&gt;1, "", $Q1938)</f>
        <v/>
      </c>
      <c r="S1938" s="58" t="str">
        <f t="shared" si="334"/>
        <v/>
      </c>
      <c r="T1938" s="61" t="str">
        <f t="shared" si="335"/>
        <v/>
      </c>
      <c r="U1938" s="58" t="str">
        <f t="shared" si="336"/>
        <v/>
      </c>
      <c r="W1938" s="25" t="str">
        <f>IF(OR($P1938="", NOT($U1938="")), "", IF(COUNTIF($P$11:$P1938, $P1938)&gt;1, "", "X"))</f>
        <v/>
      </c>
      <c r="X1938" s="25" t="str">
        <f t="shared" si="337"/>
        <v/>
      </c>
      <c r="Z1938" s="25" t="str">
        <f t="shared" si="338"/>
        <v/>
      </c>
      <c r="AB1938" s="25" t="str">
        <f>IF($B1938="", "", IF(AND($B1938&gt;='Client Report'!$BA$3, $B1938&lt;='Client Report'!$BA$4), "X", ""))</f>
        <v/>
      </c>
      <c r="AC1938" s="25" t="str">
        <f>IF($O1938="", "", IF('Client Report'!$AG$3="", "X", IF(Expenses!$C1938='Client Report'!$AG$3, "X", "")))</f>
        <v/>
      </c>
      <c r="AD1938" s="66" t="str">
        <f t="shared" si="339"/>
        <v/>
      </c>
      <c r="AE1938" s="25" t="str">
        <f>IF($AD1938="", "", COUNTIF($AD$11:$AD$2510, "&lt;"&amp;$AD1938)+1+COUNTIF($AD$11:$AD1938, $AD1938)-1)</f>
        <v/>
      </c>
      <c r="AF1938" s="25" t="str">
        <f t="shared" si="340"/>
        <v/>
      </c>
    </row>
    <row r="1939" spans="1:32" x14ac:dyDescent="0.25">
      <c r="A1939" s="21"/>
      <c r="B1939" s="80"/>
      <c r="C1939" s="81"/>
      <c r="D1939" s="82"/>
      <c r="E1939" s="83"/>
      <c r="F1939" s="83"/>
      <c r="G1939" s="84"/>
      <c r="H1939" s="85"/>
      <c r="I1939" s="21"/>
      <c r="J1939" s="39" t="str">
        <f t="shared" si="330"/>
        <v/>
      </c>
      <c r="K1939" s="21"/>
      <c r="O1939" s="25" t="str">
        <f t="shared" si="331"/>
        <v/>
      </c>
      <c r="P1939" s="25" t="str">
        <f t="shared" si="332"/>
        <v/>
      </c>
      <c r="Q1939" s="25" t="str">
        <f t="shared" si="333"/>
        <v/>
      </c>
      <c r="R1939" s="25" t="str">
        <f>IF(COUNTIF($Q$11:$Q1939, $Q1939)&gt;1, "", $Q1939)</f>
        <v/>
      </c>
      <c r="S1939" s="58" t="str">
        <f t="shared" si="334"/>
        <v/>
      </c>
      <c r="T1939" s="61" t="str">
        <f t="shared" si="335"/>
        <v/>
      </c>
      <c r="U1939" s="58" t="str">
        <f t="shared" si="336"/>
        <v/>
      </c>
      <c r="W1939" s="25" t="str">
        <f>IF(OR($P1939="", NOT($U1939="")), "", IF(COUNTIF($P$11:$P1939, $P1939)&gt;1, "", "X"))</f>
        <v/>
      </c>
      <c r="X1939" s="25" t="str">
        <f t="shared" si="337"/>
        <v/>
      </c>
      <c r="Z1939" s="25" t="str">
        <f t="shared" si="338"/>
        <v/>
      </c>
      <c r="AB1939" s="25" t="str">
        <f>IF($B1939="", "", IF(AND($B1939&gt;='Client Report'!$BA$3, $B1939&lt;='Client Report'!$BA$4), "X", ""))</f>
        <v/>
      </c>
      <c r="AC1939" s="25" t="str">
        <f>IF($O1939="", "", IF('Client Report'!$AG$3="", "X", IF(Expenses!$C1939='Client Report'!$AG$3, "X", "")))</f>
        <v/>
      </c>
      <c r="AD1939" s="66" t="str">
        <f t="shared" si="339"/>
        <v/>
      </c>
      <c r="AE1939" s="25" t="str">
        <f>IF($AD1939="", "", COUNTIF($AD$11:$AD$2510, "&lt;"&amp;$AD1939)+1+COUNTIF($AD$11:$AD1939, $AD1939)-1)</f>
        <v/>
      </c>
      <c r="AF1939" s="25" t="str">
        <f t="shared" si="340"/>
        <v/>
      </c>
    </row>
    <row r="1940" spans="1:32" x14ac:dyDescent="0.25">
      <c r="A1940" s="21"/>
      <c r="B1940" s="80"/>
      <c r="C1940" s="81"/>
      <c r="D1940" s="82"/>
      <c r="E1940" s="83"/>
      <c r="F1940" s="83"/>
      <c r="G1940" s="84"/>
      <c r="H1940" s="85"/>
      <c r="I1940" s="21"/>
      <c r="J1940" s="39" t="str">
        <f t="shared" si="330"/>
        <v/>
      </c>
      <c r="K1940" s="21"/>
      <c r="O1940" s="25" t="str">
        <f t="shared" si="331"/>
        <v/>
      </c>
      <c r="P1940" s="25" t="str">
        <f t="shared" si="332"/>
        <v/>
      </c>
      <c r="Q1940" s="25" t="str">
        <f t="shared" si="333"/>
        <v/>
      </c>
      <c r="R1940" s="25" t="str">
        <f>IF(COUNTIF($Q$11:$Q1940, $Q1940)&gt;1, "", $Q1940)</f>
        <v/>
      </c>
      <c r="S1940" s="58" t="str">
        <f t="shared" si="334"/>
        <v/>
      </c>
      <c r="T1940" s="61" t="str">
        <f t="shared" si="335"/>
        <v/>
      </c>
      <c r="U1940" s="58" t="str">
        <f t="shared" si="336"/>
        <v/>
      </c>
      <c r="W1940" s="25" t="str">
        <f>IF(OR($P1940="", NOT($U1940="")), "", IF(COUNTIF($P$11:$P1940, $P1940)&gt;1, "", "X"))</f>
        <v/>
      </c>
      <c r="X1940" s="25" t="str">
        <f t="shared" si="337"/>
        <v/>
      </c>
      <c r="Z1940" s="25" t="str">
        <f t="shared" si="338"/>
        <v/>
      </c>
      <c r="AB1940" s="25" t="str">
        <f>IF($B1940="", "", IF(AND($B1940&gt;='Client Report'!$BA$3, $B1940&lt;='Client Report'!$BA$4), "X", ""))</f>
        <v/>
      </c>
      <c r="AC1940" s="25" t="str">
        <f>IF($O1940="", "", IF('Client Report'!$AG$3="", "X", IF(Expenses!$C1940='Client Report'!$AG$3, "X", "")))</f>
        <v/>
      </c>
      <c r="AD1940" s="66" t="str">
        <f t="shared" si="339"/>
        <v/>
      </c>
      <c r="AE1940" s="25" t="str">
        <f>IF($AD1940="", "", COUNTIF($AD$11:$AD$2510, "&lt;"&amp;$AD1940)+1+COUNTIF($AD$11:$AD1940, $AD1940)-1)</f>
        <v/>
      </c>
      <c r="AF1940" s="25" t="str">
        <f t="shared" si="340"/>
        <v/>
      </c>
    </row>
    <row r="1941" spans="1:32" x14ac:dyDescent="0.25">
      <c r="A1941" s="21"/>
      <c r="B1941" s="80"/>
      <c r="C1941" s="81"/>
      <c r="D1941" s="82"/>
      <c r="E1941" s="83"/>
      <c r="F1941" s="83"/>
      <c r="G1941" s="84"/>
      <c r="H1941" s="85"/>
      <c r="I1941" s="21"/>
      <c r="J1941" s="39" t="str">
        <f t="shared" si="330"/>
        <v/>
      </c>
      <c r="K1941" s="21"/>
      <c r="O1941" s="25" t="str">
        <f t="shared" si="331"/>
        <v/>
      </c>
      <c r="P1941" s="25" t="str">
        <f t="shared" si="332"/>
        <v/>
      </c>
      <c r="Q1941" s="25" t="str">
        <f t="shared" si="333"/>
        <v/>
      </c>
      <c r="R1941" s="25" t="str">
        <f>IF(COUNTIF($Q$11:$Q1941, $Q1941)&gt;1, "", $Q1941)</f>
        <v/>
      </c>
      <c r="S1941" s="58" t="str">
        <f t="shared" si="334"/>
        <v/>
      </c>
      <c r="T1941" s="61" t="str">
        <f t="shared" si="335"/>
        <v/>
      </c>
      <c r="U1941" s="58" t="str">
        <f t="shared" si="336"/>
        <v/>
      </c>
      <c r="W1941" s="25" t="str">
        <f>IF(OR($P1941="", NOT($U1941="")), "", IF(COUNTIF($P$11:$P1941, $P1941)&gt;1, "", "X"))</f>
        <v/>
      </c>
      <c r="X1941" s="25" t="str">
        <f t="shared" si="337"/>
        <v/>
      </c>
      <c r="Z1941" s="25" t="str">
        <f t="shared" si="338"/>
        <v/>
      </c>
      <c r="AB1941" s="25" t="str">
        <f>IF($B1941="", "", IF(AND($B1941&gt;='Client Report'!$BA$3, $B1941&lt;='Client Report'!$BA$4), "X", ""))</f>
        <v/>
      </c>
      <c r="AC1941" s="25" t="str">
        <f>IF($O1941="", "", IF('Client Report'!$AG$3="", "X", IF(Expenses!$C1941='Client Report'!$AG$3, "X", "")))</f>
        <v/>
      </c>
      <c r="AD1941" s="66" t="str">
        <f t="shared" si="339"/>
        <v/>
      </c>
      <c r="AE1941" s="25" t="str">
        <f>IF($AD1941="", "", COUNTIF($AD$11:$AD$2510, "&lt;"&amp;$AD1941)+1+COUNTIF($AD$11:$AD1941, $AD1941)-1)</f>
        <v/>
      </c>
      <c r="AF1941" s="25" t="str">
        <f t="shared" si="340"/>
        <v/>
      </c>
    </row>
    <row r="1942" spans="1:32" x14ac:dyDescent="0.25">
      <c r="A1942" s="21"/>
      <c r="B1942" s="80"/>
      <c r="C1942" s="81"/>
      <c r="D1942" s="82"/>
      <c r="E1942" s="83"/>
      <c r="F1942" s="83"/>
      <c r="G1942" s="84"/>
      <c r="H1942" s="85"/>
      <c r="I1942" s="21"/>
      <c r="J1942" s="39" t="str">
        <f t="shared" si="330"/>
        <v/>
      </c>
      <c r="K1942" s="21"/>
      <c r="O1942" s="25" t="str">
        <f t="shared" si="331"/>
        <v/>
      </c>
      <c r="P1942" s="25" t="str">
        <f t="shared" si="332"/>
        <v/>
      </c>
      <c r="Q1942" s="25" t="str">
        <f t="shared" si="333"/>
        <v/>
      </c>
      <c r="R1942" s="25" t="str">
        <f>IF(COUNTIF($Q$11:$Q1942, $Q1942)&gt;1, "", $Q1942)</f>
        <v/>
      </c>
      <c r="S1942" s="58" t="str">
        <f t="shared" si="334"/>
        <v/>
      </c>
      <c r="T1942" s="61" t="str">
        <f t="shared" si="335"/>
        <v/>
      </c>
      <c r="U1942" s="58" t="str">
        <f t="shared" si="336"/>
        <v/>
      </c>
      <c r="W1942" s="25" t="str">
        <f>IF(OR($P1942="", NOT($U1942="")), "", IF(COUNTIF($P$11:$P1942, $P1942)&gt;1, "", "X"))</f>
        <v/>
      </c>
      <c r="X1942" s="25" t="str">
        <f t="shared" si="337"/>
        <v/>
      </c>
      <c r="Z1942" s="25" t="str">
        <f t="shared" si="338"/>
        <v/>
      </c>
      <c r="AB1942" s="25" t="str">
        <f>IF($B1942="", "", IF(AND($B1942&gt;='Client Report'!$BA$3, $B1942&lt;='Client Report'!$BA$4), "X", ""))</f>
        <v/>
      </c>
      <c r="AC1942" s="25" t="str">
        <f>IF($O1942="", "", IF('Client Report'!$AG$3="", "X", IF(Expenses!$C1942='Client Report'!$AG$3, "X", "")))</f>
        <v/>
      </c>
      <c r="AD1942" s="66" t="str">
        <f t="shared" si="339"/>
        <v/>
      </c>
      <c r="AE1942" s="25" t="str">
        <f>IF($AD1942="", "", COUNTIF($AD$11:$AD$2510, "&lt;"&amp;$AD1942)+1+COUNTIF($AD$11:$AD1942, $AD1942)-1)</f>
        <v/>
      </c>
      <c r="AF1942" s="25" t="str">
        <f t="shared" si="340"/>
        <v/>
      </c>
    </row>
    <row r="1943" spans="1:32" x14ac:dyDescent="0.25">
      <c r="A1943" s="21"/>
      <c r="B1943" s="80"/>
      <c r="C1943" s="81"/>
      <c r="D1943" s="82"/>
      <c r="E1943" s="83"/>
      <c r="F1943" s="83"/>
      <c r="G1943" s="84"/>
      <c r="H1943" s="85"/>
      <c r="I1943" s="21"/>
      <c r="J1943" s="39" t="str">
        <f t="shared" si="330"/>
        <v/>
      </c>
      <c r="K1943" s="21"/>
      <c r="O1943" s="25" t="str">
        <f t="shared" si="331"/>
        <v/>
      </c>
      <c r="P1943" s="25" t="str">
        <f t="shared" si="332"/>
        <v/>
      </c>
      <c r="Q1943" s="25" t="str">
        <f t="shared" si="333"/>
        <v/>
      </c>
      <c r="R1943" s="25" t="str">
        <f>IF(COUNTIF($Q$11:$Q1943, $Q1943)&gt;1, "", $Q1943)</f>
        <v/>
      </c>
      <c r="S1943" s="58" t="str">
        <f t="shared" si="334"/>
        <v/>
      </c>
      <c r="T1943" s="61" t="str">
        <f t="shared" si="335"/>
        <v/>
      </c>
      <c r="U1943" s="58" t="str">
        <f t="shared" si="336"/>
        <v/>
      </c>
      <c r="W1943" s="25" t="str">
        <f>IF(OR($P1943="", NOT($U1943="")), "", IF(COUNTIF($P$11:$P1943, $P1943)&gt;1, "", "X"))</f>
        <v/>
      </c>
      <c r="X1943" s="25" t="str">
        <f t="shared" si="337"/>
        <v/>
      </c>
      <c r="Z1943" s="25" t="str">
        <f t="shared" si="338"/>
        <v/>
      </c>
      <c r="AB1943" s="25" t="str">
        <f>IF($B1943="", "", IF(AND($B1943&gt;='Client Report'!$BA$3, $B1943&lt;='Client Report'!$BA$4), "X", ""))</f>
        <v/>
      </c>
      <c r="AC1943" s="25" t="str">
        <f>IF($O1943="", "", IF('Client Report'!$AG$3="", "X", IF(Expenses!$C1943='Client Report'!$AG$3, "X", "")))</f>
        <v/>
      </c>
      <c r="AD1943" s="66" t="str">
        <f t="shared" si="339"/>
        <v/>
      </c>
      <c r="AE1943" s="25" t="str">
        <f>IF($AD1943="", "", COUNTIF($AD$11:$AD$2510, "&lt;"&amp;$AD1943)+1+COUNTIF($AD$11:$AD1943, $AD1943)-1)</f>
        <v/>
      </c>
      <c r="AF1943" s="25" t="str">
        <f t="shared" si="340"/>
        <v/>
      </c>
    </row>
    <row r="1944" spans="1:32" x14ac:dyDescent="0.25">
      <c r="A1944" s="21"/>
      <c r="B1944" s="80"/>
      <c r="C1944" s="81"/>
      <c r="D1944" s="82"/>
      <c r="E1944" s="83"/>
      <c r="F1944" s="83"/>
      <c r="G1944" s="84"/>
      <c r="H1944" s="85"/>
      <c r="I1944" s="21"/>
      <c r="J1944" s="39" t="str">
        <f t="shared" si="330"/>
        <v/>
      </c>
      <c r="K1944" s="21"/>
      <c r="O1944" s="25" t="str">
        <f t="shared" si="331"/>
        <v/>
      </c>
      <c r="P1944" s="25" t="str">
        <f t="shared" si="332"/>
        <v/>
      </c>
      <c r="Q1944" s="25" t="str">
        <f t="shared" si="333"/>
        <v/>
      </c>
      <c r="R1944" s="25" t="str">
        <f>IF(COUNTIF($Q$11:$Q1944, $Q1944)&gt;1, "", $Q1944)</f>
        <v/>
      </c>
      <c r="S1944" s="58" t="str">
        <f t="shared" si="334"/>
        <v/>
      </c>
      <c r="T1944" s="61" t="str">
        <f t="shared" si="335"/>
        <v/>
      </c>
      <c r="U1944" s="58" t="str">
        <f t="shared" si="336"/>
        <v/>
      </c>
      <c r="W1944" s="25" t="str">
        <f>IF(OR($P1944="", NOT($U1944="")), "", IF(COUNTIF($P$11:$P1944, $P1944)&gt;1, "", "X"))</f>
        <v/>
      </c>
      <c r="X1944" s="25" t="str">
        <f t="shared" si="337"/>
        <v/>
      </c>
      <c r="Z1944" s="25" t="str">
        <f t="shared" si="338"/>
        <v/>
      </c>
      <c r="AB1944" s="25" t="str">
        <f>IF($B1944="", "", IF(AND($B1944&gt;='Client Report'!$BA$3, $B1944&lt;='Client Report'!$BA$4), "X", ""))</f>
        <v/>
      </c>
      <c r="AC1944" s="25" t="str">
        <f>IF($O1944="", "", IF('Client Report'!$AG$3="", "X", IF(Expenses!$C1944='Client Report'!$AG$3, "X", "")))</f>
        <v/>
      </c>
      <c r="AD1944" s="66" t="str">
        <f t="shared" si="339"/>
        <v/>
      </c>
      <c r="AE1944" s="25" t="str">
        <f>IF($AD1944="", "", COUNTIF($AD$11:$AD$2510, "&lt;"&amp;$AD1944)+1+COUNTIF($AD$11:$AD1944, $AD1944)-1)</f>
        <v/>
      </c>
      <c r="AF1944" s="25" t="str">
        <f t="shared" si="340"/>
        <v/>
      </c>
    </row>
    <row r="1945" spans="1:32" x14ac:dyDescent="0.25">
      <c r="A1945" s="21"/>
      <c r="B1945" s="80"/>
      <c r="C1945" s="81"/>
      <c r="D1945" s="82"/>
      <c r="E1945" s="83"/>
      <c r="F1945" s="83"/>
      <c r="G1945" s="84"/>
      <c r="H1945" s="85"/>
      <c r="I1945" s="21"/>
      <c r="J1945" s="39" t="str">
        <f t="shared" si="330"/>
        <v/>
      </c>
      <c r="K1945" s="21"/>
      <c r="O1945" s="25" t="str">
        <f t="shared" si="331"/>
        <v/>
      </c>
      <c r="P1945" s="25" t="str">
        <f t="shared" si="332"/>
        <v/>
      </c>
      <c r="Q1945" s="25" t="str">
        <f t="shared" si="333"/>
        <v/>
      </c>
      <c r="R1945" s="25" t="str">
        <f>IF(COUNTIF($Q$11:$Q1945, $Q1945)&gt;1, "", $Q1945)</f>
        <v/>
      </c>
      <c r="S1945" s="58" t="str">
        <f t="shared" si="334"/>
        <v/>
      </c>
      <c r="T1945" s="61" t="str">
        <f t="shared" si="335"/>
        <v/>
      </c>
      <c r="U1945" s="58" t="str">
        <f t="shared" si="336"/>
        <v/>
      </c>
      <c r="W1945" s="25" t="str">
        <f>IF(OR($P1945="", NOT($U1945="")), "", IF(COUNTIF($P$11:$P1945, $P1945)&gt;1, "", "X"))</f>
        <v/>
      </c>
      <c r="X1945" s="25" t="str">
        <f t="shared" si="337"/>
        <v/>
      </c>
      <c r="Z1945" s="25" t="str">
        <f t="shared" si="338"/>
        <v/>
      </c>
      <c r="AB1945" s="25" t="str">
        <f>IF($B1945="", "", IF(AND($B1945&gt;='Client Report'!$BA$3, $B1945&lt;='Client Report'!$BA$4), "X", ""))</f>
        <v/>
      </c>
      <c r="AC1945" s="25" t="str">
        <f>IF($O1945="", "", IF('Client Report'!$AG$3="", "X", IF(Expenses!$C1945='Client Report'!$AG$3, "X", "")))</f>
        <v/>
      </c>
      <c r="AD1945" s="66" t="str">
        <f t="shared" si="339"/>
        <v/>
      </c>
      <c r="AE1945" s="25" t="str">
        <f>IF($AD1945="", "", COUNTIF($AD$11:$AD$2510, "&lt;"&amp;$AD1945)+1+COUNTIF($AD$11:$AD1945, $AD1945)-1)</f>
        <v/>
      </c>
      <c r="AF1945" s="25" t="str">
        <f t="shared" si="340"/>
        <v/>
      </c>
    </row>
    <row r="1946" spans="1:32" x14ac:dyDescent="0.25">
      <c r="A1946" s="21"/>
      <c r="B1946" s="80"/>
      <c r="C1946" s="81"/>
      <c r="D1946" s="82"/>
      <c r="E1946" s="83"/>
      <c r="F1946" s="83"/>
      <c r="G1946" s="84"/>
      <c r="H1946" s="85"/>
      <c r="I1946" s="21"/>
      <c r="J1946" s="39" t="str">
        <f t="shared" si="330"/>
        <v/>
      </c>
      <c r="K1946" s="21"/>
      <c r="O1946" s="25" t="str">
        <f t="shared" si="331"/>
        <v/>
      </c>
      <c r="P1946" s="25" t="str">
        <f t="shared" si="332"/>
        <v/>
      </c>
      <c r="Q1946" s="25" t="str">
        <f t="shared" si="333"/>
        <v/>
      </c>
      <c r="R1946" s="25" t="str">
        <f>IF(COUNTIF($Q$11:$Q1946, $Q1946)&gt;1, "", $Q1946)</f>
        <v/>
      </c>
      <c r="S1946" s="58" t="str">
        <f t="shared" si="334"/>
        <v/>
      </c>
      <c r="T1946" s="61" t="str">
        <f t="shared" si="335"/>
        <v/>
      </c>
      <c r="U1946" s="58" t="str">
        <f t="shared" si="336"/>
        <v/>
      </c>
      <c r="W1946" s="25" t="str">
        <f>IF(OR($P1946="", NOT($U1946="")), "", IF(COUNTIF($P$11:$P1946, $P1946)&gt;1, "", "X"))</f>
        <v/>
      </c>
      <c r="X1946" s="25" t="str">
        <f t="shared" si="337"/>
        <v/>
      </c>
      <c r="Z1946" s="25" t="str">
        <f t="shared" si="338"/>
        <v/>
      </c>
      <c r="AB1946" s="25" t="str">
        <f>IF($B1946="", "", IF(AND($B1946&gt;='Client Report'!$BA$3, $B1946&lt;='Client Report'!$BA$4), "X", ""))</f>
        <v/>
      </c>
      <c r="AC1946" s="25" t="str">
        <f>IF($O1946="", "", IF('Client Report'!$AG$3="", "X", IF(Expenses!$C1946='Client Report'!$AG$3, "X", "")))</f>
        <v/>
      </c>
      <c r="AD1946" s="66" t="str">
        <f t="shared" si="339"/>
        <v/>
      </c>
      <c r="AE1946" s="25" t="str">
        <f>IF($AD1946="", "", COUNTIF($AD$11:$AD$2510, "&lt;"&amp;$AD1946)+1+COUNTIF($AD$11:$AD1946, $AD1946)-1)</f>
        <v/>
      </c>
      <c r="AF1946" s="25" t="str">
        <f t="shared" si="340"/>
        <v/>
      </c>
    </row>
    <row r="1947" spans="1:32" x14ac:dyDescent="0.25">
      <c r="A1947" s="21"/>
      <c r="B1947" s="80"/>
      <c r="C1947" s="81"/>
      <c r="D1947" s="82"/>
      <c r="E1947" s="83"/>
      <c r="F1947" s="83"/>
      <c r="G1947" s="84"/>
      <c r="H1947" s="85"/>
      <c r="I1947" s="21"/>
      <c r="J1947" s="39" t="str">
        <f t="shared" si="330"/>
        <v/>
      </c>
      <c r="K1947" s="21"/>
      <c r="O1947" s="25" t="str">
        <f t="shared" si="331"/>
        <v/>
      </c>
      <c r="P1947" s="25" t="str">
        <f t="shared" si="332"/>
        <v/>
      </c>
      <c r="Q1947" s="25" t="str">
        <f t="shared" si="333"/>
        <v/>
      </c>
      <c r="R1947" s="25" t="str">
        <f>IF(COUNTIF($Q$11:$Q1947, $Q1947)&gt;1, "", $Q1947)</f>
        <v/>
      </c>
      <c r="S1947" s="58" t="str">
        <f t="shared" si="334"/>
        <v/>
      </c>
      <c r="T1947" s="61" t="str">
        <f t="shared" si="335"/>
        <v/>
      </c>
      <c r="U1947" s="58" t="str">
        <f t="shared" si="336"/>
        <v/>
      </c>
      <c r="W1947" s="25" t="str">
        <f>IF(OR($P1947="", NOT($U1947="")), "", IF(COUNTIF($P$11:$P1947, $P1947)&gt;1, "", "X"))</f>
        <v/>
      </c>
      <c r="X1947" s="25" t="str">
        <f t="shared" si="337"/>
        <v/>
      </c>
      <c r="Z1947" s="25" t="str">
        <f t="shared" si="338"/>
        <v/>
      </c>
      <c r="AB1947" s="25" t="str">
        <f>IF($B1947="", "", IF(AND($B1947&gt;='Client Report'!$BA$3, $B1947&lt;='Client Report'!$BA$4), "X", ""))</f>
        <v/>
      </c>
      <c r="AC1947" s="25" t="str">
        <f>IF($O1947="", "", IF('Client Report'!$AG$3="", "X", IF(Expenses!$C1947='Client Report'!$AG$3, "X", "")))</f>
        <v/>
      </c>
      <c r="AD1947" s="66" t="str">
        <f t="shared" si="339"/>
        <v/>
      </c>
      <c r="AE1947" s="25" t="str">
        <f>IF($AD1947="", "", COUNTIF($AD$11:$AD$2510, "&lt;"&amp;$AD1947)+1+COUNTIF($AD$11:$AD1947, $AD1947)-1)</f>
        <v/>
      </c>
      <c r="AF1947" s="25" t="str">
        <f t="shared" si="340"/>
        <v/>
      </c>
    </row>
    <row r="1948" spans="1:32" x14ac:dyDescent="0.25">
      <c r="A1948" s="21"/>
      <c r="B1948" s="80"/>
      <c r="C1948" s="81"/>
      <c r="D1948" s="82"/>
      <c r="E1948" s="83"/>
      <c r="F1948" s="83"/>
      <c r="G1948" s="84"/>
      <c r="H1948" s="85"/>
      <c r="I1948" s="21"/>
      <c r="J1948" s="39" t="str">
        <f t="shared" si="330"/>
        <v/>
      </c>
      <c r="K1948" s="21"/>
      <c r="O1948" s="25" t="str">
        <f t="shared" si="331"/>
        <v/>
      </c>
      <c r="P1948" s="25" t="str">
        <f t="shared" si="332"/>
        <v/>
      </c>
      <c r="Q1948" s="25" t="str">
        <f t="shared" si="333"/>
        <v/>
      </c>
      <c r="R1948" s="25" t="str">
        <f>IF(COUNTIF($Q$11:$Q1948, $Q1948)&gt;1, "", $Q1948)</f>
        <v/>
      </c>
      <c r="S1948" s="58" t="str">
        <f t="shared" si="334"/>
        <v/>
      </c>
      <c r="T1948" s="61" t="str">
        <f t="shared" si="335"/>
        <v/>
      </c>
      <c r="U1948" s="58" t="str">
        <f t="shared" si="336"/>
        <v/>
      </c>
      <c r="W1948" s="25" t="str">
        <f>IF(OR($P1948="", NOT($U1948="")), "", IF(COUNTIF($P$11:$P1948, $P1948)&gt;1, "", "X"))</f>
        <v/>
      </c>
      <c r="X1948" s="25" t="str">
        <f t="shared" si="337"/>
        <v/>
      </c>
      <c r="Z1948" s="25" t="str">
        <f t="shared" si="338"/>
        <v/>
      </c>
      <c r="AB1948" s="25" t="str">
        <f>IF($B1948="", "", IF(AND($B1948&gt;='Client Report'!$BA$3, $B1948&lt;='Client Report'!$BA$4), "X", ""))</f>
        <v/>
      </c>
      <c r="AC1948" s="25" t="str">
        <f>IF($O1948="", "", IF('Client Report'!$AG$3="", "X", IF(Expenses!$C1948='Client Report'!$AG$3, "X", "")))</f>
        <v/>
      </c>
      <c r="AD1948" s="66" t="str">
        <f t="shared" si="339"/>
        <v/>
      </c>
      <c r="AE1948" s="25" t="str">
        <f>IF($AD1948="", "", COUNTIF($AD$11:$AD$2510, "&lt;"&amp;$AD1948)+1+COUNTIF($AD$11:$AD1948, $AD1948)-1)</f>
        <v/>
      </c>
      <c r="AF1948" s="25" t="str">
        <f t="shared" si="340"/>
        <v/>
      </c>
    </row>
    <row r="1949" spans="1:32" x14ac:dyDescent="0.25">
      <c r="A1949" s="21"/>
      <c r="B1949" s="80"/>
      <c r="C1949" s="81"/>
      <c r="D1949" s="82"/>
      <c r="E1949" s="83"/>
      <c r="F1949" s="83"/>
      <c r="G1949" s="84"/>
      <c r="H1949" s="85"/>
      <c r="I1949" s="21"/>
      <c r="J1949" s="39" t="str">
        <f t="shared" si="330"/>
        <v/>
      </c>
      <c r="K1949" s="21"/>
      <c r="O1949" s="25" t="str">
        <f t="shared" si="331"/>
        <v/>
      </c>
      <c r="P1949" s="25" t="str">
        <f t="shared" si="332"/>
        <v/>
      </c>
      <c r="Q1949" s="25" t="str">
        <f t="shared" si="333"/>
        <v/>
      </c>
      <c r="R1949" s="25" t="str">
        <f>IF(COUNTIF($Q$11:$Q1949, $Q1949)&gt;1, "", $Q1949)</f>
        <v/>
      </c>
      <c r="S1949" s="58" t="str">
        <f t="shared" si="334"/>
        <v/>
      </c>
      <c r="T1949" s="61" t="str">
        <f t="shared" si="335"/>
        <v/>
      </c>
      <c r="U1949" s="58" t="str">
        <f t="shared" si="336"/>
        <v/>
      </c>
      <c r="W1949" s="25" t="str">
        <f>IF(OR($P1949="", NOT($U1949="")), "", IF(COUNTIF($P$11:$P1949, $P1949)&gt;1, "", "X"))</f>
        <v/>
      </c>
      <c r="X1949" s="25" t="str">
        <f t="shared" si="337"/>
        <v/>
      </c>
      <c r="Z1949" s="25" t="str">
        <f t="shared" si="338"/>
        <v/>
      </c>
      <c r="AB1949" s="25" t="str">
        <f>IF($B1949="", "", IF(AND($B1949&gt;='Client Report'!$BA$3, $B1949&lt;='Client Report'!$BA$4), "X", ""))</f>
        <v/>
      </c>
      <c r="AC1949" s="25" t="str">
        <f>IF($O1949="", "", IF('Client Report'!$AG$3="", "X", IF(Expenses!$C1949='Client Report'!$AG$3, "X", "")))</f>
        <v/>
      </c>
      <c r="AD1949" s="66" t="str">
        <f t="shared" si="339"/>
        <v/>
      </c>
      <c r="AE1949" s="25" t="str">
        <f>IF($AD1949="", "", COUNTIF($AD$11:$AD$2510, "&lt;"&amp;$AD1949)+1+COUNTIF($AD$11:$AD1949, $AD1949)-1)</f>
        <v/>
      </c>
      <c r="AF1949" s="25" t="str">
        <f t="shared" si="340"/>
        <v/>
      </c>
    </row>
    <row r="1950" spans="1:32" x14ac:dyDescent="0.25">
      <c r="A1950" s="21"/>
      <c r="B1950" s="80"/>
      <c r="C1950" s="81"/>
      <c r="D1950" s="82"/>
      <c r="E1950" s="83"/>
      <c r="F1950" s="83"/>
      <c r="G1950" s="84"/>
      <c r="H1950" s="85"/>
      <c r="I1950" s="21"/>
      <c r="J1950" s="39" t="str">
        <f t="shared" si="330"/>
        <v/>
      </c>
      <c r="K1950" s="21"/>
      <c r="O1950" s="25" t="str">
        <f t="shared" si="331"/>
        <v/>
      </c>
      <c r="P1950" s="25" t="str">
        <f t="shared" si="332"/>
        <v/>
      </c>
      <c r="Q1950" s="25" t="str">
        <f t="shared" si="333"/>
        <v/>
      </c>
      <c r="R1950" s="25" t="str">
        <f>IF(COUNTIF($Q$11:$Q1950, $Q1950)&gt;1, "", $Q1950)</f>
        <v/>
      </c>
      <c r="S1950" s="58" t="str">
        <f t="shared" si="334"/>
        <v/>
      </c>
      <c r="T1950" s="61" t="str">
        <f t="shared" si="335"/>
        <v/>
      </c>
      <c r="U1950" s="58" t="str">
        <f t="shared" si="336"/>
        <v/>
      </c>
      <c r="W1950" s="25" t="str">
        <f>IF(OR($P1950="", NOT($U1950="")), "", IF(COUNTIF($P$11:$P1950, $P1950)&gt;1, "", "X"))</f>
        <v/>
      </c>
      <c r="X1950" s="25" t="str">
        <f t="shared" si="337"/>
        <v/>
      </c>
      <c r="Z1950" s="25" t="str">
        <f t="shared" si="338"/>
        <v/>
      </c>
      <c r="AB1950" s="25" t="str">
        <f>IF($B1950="", "", IF(AND($B1950&gt;='Client Report'!$BA$3, $B1950&lt;='Client Report'!$BA$4), "X", ""))</f>
        <v/>
      </c>
      <c r="AC1950" s="25" t="str">
        <f>IF($O1950="", "", IF('Client Report'!$AG$3="", "X", IF(Expenses!$C1950='Client Report'!$AG$3, "X", "")))</f>
        <v/>
      </c>
      <c r="AD1950" s="66" t="str">
        <f t="shared" si="339"/>
        <v/>
      </c>
      <c r="AE1950" s="25" t="str">
        <f>IF($AD1950="", "", COUNTIF($AD$11:$AD$2510, "&lt;"&amp;$AD1950)+1+COUNTIF($AD$11:$AD1950, $AD1950)-1)</f>
        <v/>
      </c>
      <c r="AF1950" s="25" t="str">
        <f t="shared" si="340"/>
        <v/>
      </c>
    </row>
    <row r="1951" spans="1:32" x14ac:dyDescent="0.25">
      <c r="A1951" s="21"/>
      <c r="B1951" s="80"/>
      <c r="C1951" s="81"/>
      <c r="D1951" s="82"/>
      <c r="E1951" s="83"/>
      <c r="F1951" s="83"/>
      <c r="G1951" s="84"/>
      <c r="H1951" s="85"/>
      <c r="I1951" s="21"/>
      <c r="J1951" s="39" t="str">
        <f t="shared" si="330"/>
        <v/>
      </c>
      <c r="K1951" s="21"/>
      <c r="O1951" s="25" t="str">
        <f t="shared" si="331"/>
        <v/>
      </c>
      <c r="P1951" s="25" t="str">
        <f t="shared" si="332"/>
        <v/>
      </c>
      <c r="Q1951" s="25" t="str">
        <f t="shared" si="333"/>
        <v/>
      </c>
      <c r="R1951" s="25" t="str">
        <f>IF(COUNTIF($Q$11:$Q1951, $Q1951)&gt;1, "", $Q1951)</f>
        <v/>
      </c>
      <c r="S1951" s="58" t="str">
        <f t="shared" si="334"/>
        <v/>
      </c>
      <c r="T1951" s="61" t="str">
        <f t="shared" si="335"/>
        <v/>
      </c>
      <c r="U1951" s="58" t="str">
        <f t="shared" si="336"/>
        <v/>
      </c>
      <c r="W1951" s="25" t="str">
        <f>IF(OR($P1951="", NOT($U1951="")), "", IF(COUNTIF($P$11:$P1951, $P1951)&gt;1, "", "X"))</f>
        <v/>
      </c>
      <c r="X1951" s="25" t="str">
        <f t="shared" si="337"/>
        <v/>
      </c>
      <c r="Z1951" s="25" t="str">
        <f t="shared" si="338"/>
        <v/>
      </c>
      <c r="AB1951" s="25" t="str">
        <f>IF($B1951="", "", IF(AND($B1951&gt;='Client Report'!$BA$3, $B1951&lt;='Client Report'!$BA$4), "X", ""))</f>
        <v/>
      </c>
      <c r="AC1951" s="25" t="str">
        <f>IF($O1951="", "", IF('Client Report'!$AG$3="", "X", IF(Expenses!$C1951='Client Report'!$AG$3, "X", "")))</f>
        <v/>
      </c>
      <c r="AD1951" s="66" t="str">
        <f t="shared" si="339"/>
        <v/>
      </c>
      <c r="AE1951" s="25" t="str">
        <f>IF($AD1951="", "", COUNTIF($AD$11:$AD$2510, "&lt;"&amp;$AD1951)+1+COUNTIF($AD$11:$AD1951, $AD1951)-1)</f>
        <v/>
      </c>
      <c r="AF1951" s="25" t="str">
        <f t="shared" si="340"/>
        <v/>
      </c>
    </row>
    <row r="1952" spans="1:32" x14ac:dyDescent="0.25">
      <c r="A1952" s="21"/>
      <c r="B1952" s="80"/>
      <c r="C1952" s="81"/>
      <c r="D1952" s="82"/>
      <c r="E1952" s="83"/>
      <c r="F1952" s="83"/>
      <c r="G1952" s="84"/>
      <c r="H1952" s="85"/>
      <c r="I1952" s="21"/>
      <c r="J1952" s="39" t="str">
        <f t="shared" si="330"/>
        <v/>
      </c>
      <c r="K1952" s="21"/>
      <c r="O1952" s="25" t="str">
        <f t="shared" si="331"/>
        <v/>
      </c>
      <c r="P1952" s="25" t="str">
        <f t="shared" si="332"/>
        <v/>
      </c>
      <c r="Q1952" s="25" t="str">
        <f t="shared" si="333"/>
        <v/>
      </c>
      <c r="R1952" s="25" t="str">
        <f>IF(COUNTIF($Q$11:$Q1952, $Q1952)&gt;1, "", $Q1952)</f>
        <v/>
      </c>
      <c r="S1952" s="58" t="str">
        <f t="shared" si="334"/>
        <v/>
      </c>
      <c r="T1952" s="61" t="str">
        <f t="shared" si="335"/>
        <v/>
      </c>
      <c r="U1952" s="58" t="str">
        <f t="shared" si="336"/>
        <v/>
      </c>
      <c r="W1952" s="25" t="str">
        <f>IF(OR($P1952="", NOT($U1952="")), "", IF(COUNTIF($P$11:$P1952, $P1952)&gt;1, "", "X"))</f>
        <v/>
      </c>
      <c r="X1952" s="25" t="str">
        <f t="shared" si="337"/>
        <v/>
      </c>
      <c r="Z1952" s="25" t="str">
        <f t="shared" si="338"/>
        <v/>
      </c>
      <c r="AB1952" s="25" t="str">
        <f>IF($B1952="", "", IF(AND($B1952&gt;='Client Report'!$BA$3, $B1952&lt;='Client Report'!$BA$4), "X", ""))</f>
        <v/>
      </c>
      <c r="AC1952" s="25" t="str">
        <f>IF($O1952="", "", IF('Client Report'!$AG$3="", "X", IF(Expenses!$C1952='Client Report'!$AG$3, "X", "")))</f>
        <v/>
      </c>
      <c r="AD1952" s="66" t="str">
        <f t="shared" si="339"/>
        <v/>
      </c>
      <c r="AE1952" s="25" t="str">
        <f>IF($AD1952="", "", COUNTIF($AD$11:$AD$2510, "&lt;"&amp;$AD1952)+1+COUNTIF($AD$11:$AD1952, $AD1952)-1)</f>
        <v/>
      </c>
      <c r="AF1952" s="25" t="str">
        <f t="shared" si="340"/>
        <v/>
      </c>
    </row>
    <row r="1953" spans="1:32" x14ac:dyDescent="0.25">
      <c r="A1953" s="21"/>
      <c r="B1953" s="80"/>
      <c r="C1953" s="81"/>
      <c r="D1953" s="82"/>
      <c r="E1953" s="83"/>
      <c r="F1953" s="83"/>
      <c r="G1953" s="84"/>
      <c r="H1953" s="85"/>
      <c r="I1953" s="21"/>
      <c r="J1953" s="39" t="str">
        <f t="shared" si="330"/>
        <v/>
      </c>
      <c r="K1953" s="21"/>
      <c r="O1953" s="25" t="str">
        <f t="shared" si="331"/>
        <v/>
      </c>
      <c r="P1953" s="25" t="str">
        <f t="shared" si="332"/>
        <v/>
      </c>
      <c r="Q1953" s="25" t="str">
        <f t="shared" si="333"/>
        <v/>
      </c>
      <c r="R1953" s="25" t="str">
        <f>IF(COUNTIF($Q$11:$Q1953, $Q1953)&gt;1, "", $Q1953)</f>
        <v/>
      </c>
      <c r="S1953" s="58" t="str">
        <f t="shared" si="334"/>
        <v/>
      </c>
      <c r="T1953" s="61" t="str">
        <f t="shared" si="335"/>
        <v/>
      </c>
      <c r="U1953" s="58" t="str">
        <f t="shared" si="336"/>
        <v/>
      </c>
      <c r="W1953" s="25" t="str">
        <f>IF(OR($P1953="", NOT($U1953="")), "", IF(COUNTIF($P$11:$P1953, $P1953)&gt;1, "", "X"))</f>
        <v/>
      </c>
      <c r="X1953" s="25" t="str">
        <f t="shared" si="337"/>
        <v/>
      </c>
      <c r="Z1953" s="25" t="str">
        <f t="shared" si="338"/>
        <v/>
      </c>
      <c r="AB1953" s="25" t="str">
        <f>IF($B1953="", "", IF(AND($B1953&gt;='Client Report'!$BA$3, $B1953&lt;='Client Report'!$BA$4), "X", ""))</f>
        <v/>
      </c>
      <c r="AC1953" s="25" t="str">
        <f>IF($O1953="", "", IF('Client Report'!$AG$3="", "X", IF(Expenses!$C1953='Client Report'!$AG$3, "X", "")))</f>
        <v/>
      </c>
      <c r="AD1953" s="66" t="str">
        <f t="shared" si="339"/>
        <v/>
      </c>
      <c r="AE1953" s="25" t="str">
        <f>IF($AD1953="", "", COUNTIF($AD$11:$AD$2510, "&lt;"&amp;$AD1953)+1+COUNTIF($AD$11:$AD1953, $AD1953)-1)</f>
        <v/>
      </c>
      <c r="AF1953" s="25" t="str">
        <f t="shared" si="340"/>
        <v/>
      </c>
    </row>
    <row r="1954" spans="1:32" x14ac:dyDescent="0.25">
      <c r="A1954" s="21"/>
      <c r="B1954" s="80"/>
      <c r="C1954" s="81"/>
      <c r="D1954" s="82"/>
      <c r="E1954" s="83"/>
      <c r="F1954" s="83"/>
      <c r="G1954" s="84"/>
      <c r="H1954" s="85"/>
      <c r="I1954" s="21"/>
      <c r="J1954" s="39" t="str">
        <f t="shared" si="330"/>
        <v/>
      </c>
      <c r="K1954" s="21"/>
      <c r="O1954" s="25" t="str">
        <f t="shared" si="331"/>
        <v/>
      </c>
      <c r="P1954" s="25" t="str">
        <f t="shared" si="332"/>
        <v/>
      </c>
      <c r="Q1954" s="25" t="str">
        <f t="shared" si="333"/>
        <v/>
      </c>
      <c r="R1954" s="25" t="str">
        <f>IF(COUNTIF($Q$11:$Q1954, $Q1954)&gt;1, "", $Q1954)</f>
        <v/>
      </c>
      <c r="S1954" s="58" t="str">
        <f t="shared" si="334"/>
        <v/>
      </c>
      <c r="T1954" s="61" t="str">
        <f t="shared" si="335"/>
        <v/>
      </c>
      <c r="U1954" s="58" t="str">
        <f t="shared" si="336"/>
        <v/>
      </c>
      <c r="W1954" s="25" t="str">
        <f>IF(OR($P1954="", NOT($U1954="")), "", IF(COUNTIF($P$11:$P1954, $P1954)&gt;1, "", "X"))</f>
        <v/>
      </c>
      <c r="X1954" s="25" t="str">
        <f t="shared" si="337"/>
        <v/>
      </c>
      <c r="Z1954" s="25" t="str">
        <f t="shared" si="338"/>
        <v/>
      </c>
      <c r="AB1954" s="25" t="str">
        <f>IF($B1954="", "", IF(AND($B1954&gt;='Client Report'!$BA$3, $B1954&lt;='Client Report'!$BA$4), "X", ""))</f>
        <v/>
      </c>
      <c r="AC1954" s="25" t="str">
        <f>IF($O1954="", "", IF('Client Report'!$AG$3="", "X", IF(Expenses!$C1954='Client Report'!$AG$3, "X", "")))</f>
        <v/>
      </c>
      <c r="AD1954" s="66" t="str">
        <f t="shared" si="339"/>
        <v/>
      </c>
      <c r="AE1954" s="25" t="str">
        <f>IF($AD1954="", "", COUNTIF($AD$11:$AD$2510, "&lt;"&amp;$AD1954)+1+COUNTIF($AD$11:$AD1954, $AD1954)-1)</f>
        <v/>
      </c>
      <c r="AF1954" s="25" t="str">
        <f t="shared" si="340"/>
        <v/>
      </c>
    </row>
    <row r="1955" spans="1:32" x14ac:dyDescent="0.25">
      <c r="A1955" s="21"/>
      <c r="B1955" s="80"/>
      <c r="C1955" s="81"/>
      <c r="D1955" s="82"/>
      <c r="E1955" s="83"/>
      <c r="F1955" s="83"/>
      <c r="G1955" s="84"/>
      <c r="H1955" s="85"/>
      <c r="I1955" s="21"/>
      <c r="J1955" s="39" t="str">
        <f t="shared" si="330"/>
        <v/>
      </c>
      <c r="K1955" s="21"/>
      <c r="O1955" s="25" t="str">
        <f t="shared" si="331"/>
        <v/>
      </c>
      <c r="P1955" s="25" t="str">
        <f t="shared" si="332"/>
        <v/>
      </c>
      <c r="Q1955" s="25" t="str">
        <f t="shared" si="333"/>
        <v/>
      </c>
      <c r="R1955" s="25" t="str">
        <f>IF(COUNTIF($Q$11:$Q1955, $Q1955)&gt;1, "", $Q1955)</f>
        <v/>
      </c>
      <c r="S1955" s="58" t="str">
        <f t="shared" si="334"/>
        <v/>
      </c>
      <c r="T1955" s="61" t="str">
        <f t="shared" si="335"/>
        <v/>
      </c>
      <c r="U1955" s="58" t="str">
        <f t="shared" si="336"/>
        <v/>
      </c>
      <c r="W1955" s="25" t="str">
        <f>IF(OR($P1955="", NOT($U1955="")), "", IF(COUNTIF($P$11:$P1955, $P1955)&gt;1, "", "X"))</f>
        <v/>
      </c>
      <c r="X1955" s="25" t="str">
        <f t="shared" si="337"/>
        <v/>
      </c>
      <c r="Z1955" s="25" t="str">
        <f t="shared" si="338"/>
        <v/>
      </c>
      <c r="AB1955" s="25" t="str">
        <f>IF($B1955="", "", IF(AND($B1955&gt;='Client Report'!$BA$3, $B1955&lt;='Client Report'!$BA$4), "X", ""))</f>
        <v/>
      </c>
      <c r="AC1955" s="25" t="str">
        <f>IF($O1955="", "", IF('Client Report'!$AG$3="", "X", IF(Expenses!$C1955='Client Report'!$AG$3, "X", "")))</f>
        <v/>
      </c>
      <c r="AD1955" s="66" t="str">
        <f t="shared" si="339"/>
        <v/>
      </c>
      <c r="AE1955" s="25" t="str">
        <f>IF($AD1955="", "", COUNTIF($AD$11:$AD$2510, "&lt;"&amp;$AD1955)+1+COUNTIF($AD$11:$AD1955, $AD1955)-1)</f>
        <v/>
      </c>
      <c r="AF1955" s="25" t="str">
        <f t="shared" si="340"/>
        <v/>
      </c>
    </row>
    <row r="1956" spans="1:32" x14ac:dyDescent="0.25">
      <c r="A1956" s="21"/>
      <c r="B1956" s="80"/>
      <c r="C1956" s="81"/>
      <c r="D1956" s="82"/>
      <c r="E1956" s="83"/>
      <c r="F1956" s="83"/>
      <c r="G1956" s="84"/>
      <c r="H1956" s="85"/>
      <c r="I1956" s="21"/>
      <c r="J1956" s="39" t="str">
        <f t="shared" si="330"/>
        <v/>
      </c>
      <c r="K1956" s="21"/>
      <c r="O1956" s="25" t="str">
        <f t="shared" si="331"/>
        <v/>
      </c>
      <c r="P1956" s="25" t="str">
        <f t="shared" si="332"/>
        <v/>
      </c>
      <c r="Q1956" s="25" t="str">
        <f t="shared" si="333"/>
        <v/>
      </c>
      <c r="R1956" s="25" t="str">
        <f>IF(COUNTIF($Q$11:$Q1956, $Q1956)&gt;1, "", $Q1956)</f>
        <v/>
      </c>
      <c r="S1956" s="58" t="str">
        <f t="shared" si="334"/>
        <v/>
      </c>
      <c r="T1956" s="61" t="str">
        <f t="shared" si="335"/>
        <v/>
      </c>
      <c r="U1956" s="58" t="str">
        <f t="shared" si="336"/>
        <v/>
      </c>
      <c r="W1956" s="25" t="str">
        <f>IF(OR($P1956="", NOT($U1956="")), "", IF(COUNTIF($P$11:$P1956, $P1956)&gt;1, "", "X"))</f>
        <v/>
      </c>
      <c r="X1956" s="25" t="str">
        <f t="shared" si="337"/>
        <v/>
      </c>
      <c r="Z1956" s="25" t="str">
        <f t="shared" si="338"/>
        <v/>
      </c>
      <c r="AB1956" s="25" t="str">
        <f>IF($B1956="", "", IF(AND($B1956&gt;='Client Report'!$BA$3, $B1956&lt;='Client Report'!$BA$4), "X", ""))</f>
        <v/>
      </c>
      <c r="AC1956" s="25" t="str">
        <f>IF($O1956="", "", IF('Client Report'!$AG$3="", "X", IF(Expenses!$C1956='Client Report'!$AG$3, "X", "")))</f>
        <v/>
      </c>
      <c r="AD1956" s="66" t="str">
        <f t="shared" si="339"/>
        <v/>
      </c>
      <c r="AE1956" s="25" t="str">
        <f>IF($AD1956="", "", COUNTIF($AD$11:$AD$2510, "&lt;"&amp;$AD1956)+1+COUNTIF($AD$11:$AD1956, $AD1956)-1)</f>
        <v/>
      </c>
      <c r="AF1956" s="25" t="str">
        <f t="shared" si="340"/>
        <v/>
      </c>
    </row>
    <row r="1957" spans="1:32" x14ac:dyDescent="0.25">
      <c r="A1957" s="21"/>
      <c r="B1957" s="80"/>
      <c r="C1957" s="81"/>
      <c r="D1957" s="82"/>
      <c r="E1957" s="83"/>
      <c r="F1957" s="83"/>
      <c r="G1957" s="84"/>
      <c r="H1957" s="85"/>
      <c r="I1957" s="21"/>
      <c r="J1957" s="39" t="str">
        <f t="shared" si="330"/>
        <v/>
      </c>
      <c r="K1957" s="21"/>
      <c r="O1957" s="25" t="str">
        <f t="shared" si="331"/>
        <v/>
      </c>
      <c r="P1957" s="25" t="str">
        <f t="shared" si="332"/>
        <v/>
      </c>
      <c r="Q1957" s="25" t="str">
        <f t="shared" si="333"/>
        <v/>
      </c>
      <c r="R1957" s="25" t="str">
        <f>IF(COUNTIF($Q$11:$Q1957, $Q1957)&gt;1, "", $Q1957)</f>
        <v/>
      </c>
      <c r="S1957" s="58" t="str">
        <f t="shared" si="334"/>
        <v/>
      </c>
      <c r="T1957" s="61" t="str">
        <f t="shared" si="335"/>
        <v/>
      </c>
      <c r="U1957" s="58" t="str">
        <f t="shared" si="336"/>
        <v/>
      </c>
      <c r="W1957" s="25" t="str">
        <f>IF(OR($P1957="", NOT($U1957="")), "", IF(COUNTIF($P$11:$P1957, $P1957)&gt;1, "", "X"))</f>
        <v/>
      </c>
      <c r="X1957" s="25" t="str">
        <f t="shared" si="337"/>
        <v/>
      </c>
      <c r="Z1957" s="25" t="str">
        <f t="shared" si="338"/>
        <v/>
      </c>
      <c r="AB1957" s="25" t="str">
        <f>IF($B1957="", "", IF(AND($B1957&gt;='Client Report'!$BA$3, $B1957&lt;='Client Report'!$BA$4), "X", ""))</f>
        <v/>
      </c>
      <c r="AC1957" s="25" t="str">
        <f>IF($O1957="", "", IF('Client Report'!$AG$3="", "X", IF(Expenses!$C1957='Client Report'!$AG$3, "X", "")))</f>
        <v/>
      </c>
      <c r="AD1957" s="66" t="str">
        <f t="shared" si="339"/>
        <v/>
      </c>
      <c r="AE1957" s="25" t="str">
        <f>IF($AD1957="", "", COUNTIF($AD$11:$AD$2510, "&lt;"&amp;$AD1957)+1+COUNTIF($AD$11:$AD1957, $AD1957)-1)</f>
        <v/>
      </c>
      <c r="AF1957" s="25" t="str">
        <f t="shared" si="340"/>
        <v/>
      </c>
    </row>
    <row r="1958" spans="1:32" x14ac:dyDescent="0.25">
      <c r="A1958" s="21"/>
      <c r="B1958" s="80"/>
      <c r="C1958" s="81"/>
      <c r="D1958" s="82"/>
      <c r="E1958" s="83"/>
      <c r="F1958" s="83"/>
      <c r="G1958" s="84"/>
      <c r="H1958" s="85"/>
      <c r="I1958" s="21"/>
      <c r="J1958" s="39" t="str">
        <f t="shared" si="330"/>
        <v/>
      </c>
      <c r="K1958" s="21"/>
      <c r="O1958" s="25" t="str">
        <f t="shared" si="331"/>
        <v/>
      </c>
      <c r="P1958" s="25" t="str">
        <f t="shared" si="332"/>
        <v/>
      </c>
      <c r="Q1958" s="25" t="str">
        <f t="shared" si="333"/>
        <v/>
      </c>
      <c r="R1958" s="25" t="str">
        <f>IF(COUNTIF($Q$11:$Q1958, $Q1958)&gt;1, "", $Q1958)</f>
        <v/>
      </c>
      <c r="S1958" s="58" t="str">
        <f t="shared" si="334"/>
        <v/>
      </c>
      <c r="T1958" s="61" t="str">
        <f t="shared" si="335"/>
        <v/>
      </c>
      <c r="U1958" s="58" t="str">
        <f t="shared" si="336"/>
        <v/>
      </c>
      <c r="W1958" s="25" t="str">
        <f>IF(OR($P1958="", NOT($U1958="")), "", IF(COUNTIF($P$11:$P1958, $P1958)&gt;1, "", "X"))</f>
        <v/>
      </c>
      <c r="X1958" s="25" t="str">
        <f t="shared" si="337"/>
        <v/>
      </c>
      <c r="Z1958" s="25" t="str">
        <f t="shared" si="338"/>
        <v/>
      </c>
      <c r="AB1958" s="25" t="str">
        <f>IF($B1958="", "", IF(AND($B1958&gt;='Client Report'!$BA$3, $B1958&lt;='Client Report'!$BA$4), "X", ""))</f>
        <v/>
      </c>
      <c r="AC1958" s="25" t="str">
        <f>IF($O1958="", "", IF('Client Report'!$AG$3="", "X", IF(Expenses!$C1958='Client Report'!$AG$3, "X", "")))</f>
        <v/>
      </c>
      <c r="AD1958" s="66" t="str">
        <f t="shared" si="339"/>
        <v/>
      </c>
      <c r="AE1958" s="25" t="str">
        <f>IF($AD1958="", "", COUNTIF($AD$11:$AD$2510, "&lt;"&amp;$AD1958)+1+COUNTIF($AD$11:$AD1958, $AD1958)-1)</f>
        <v/>
      </c>
      <c r="AF1958" s="25" t="str">
        <f t="shared" si="340"/>
        <v/>
      </c>
    </row>
    <row r="1959" spans="1:32" x14ac:dyDescent="0.25">
      <c r="A1959" s="21"/>
      <c r="B1959" s="80"/>
      <c r="C1959" s="81"/>
      <c r="D1959" s="82"/>
      <c r="E1959" s="83"/>
      <c r="F1959" s="83"/>
      <c r="G1959" s="84"/>
      <c r="H1959" s="85"/>
      <c r="I1959" s="21"/>
      <c r="J1959" s="39" t="str">
        <f t="shared" si="330"/>
        <v/>
      </c>
      <c r="K1959" s="21"/>
      <c r="O1959" s="25" t="str">
        <f t="shared" si="331"/>
        <v/>
      </c>
      <c r="P1959" s="25" t="str">
        <f t="shared" si="332"/>
        <v/>
      </c>
      <c r="Q1959" s="25" t="str">
        <f t="shared" si="333"/>
        <v/>
      </c>
      <c r="R1959" s="25" t="str">
        <f>IF(COUNTIF($Q$11:$Q1959, $Q1959)&gt;1, "", $Q1959)</f>
        <v/>
      </c>
      <c r="S1959" s="58" t="str">
        <f t="shared" si="334"/>
        <v/>
      </c>
      <c r="T1959" s="61" t="str">
        <f t="shared" si="335"/>
        <v/>
      </c>
      <c r="U1959" s="58" t="str">
        <f t="shared" si="336"/>
        <v/>
      </c>
      <c r="W1959" s="25" t="str">
        <f>IF(OR($P1959="", NOT($U1959="")), "", IF(COUNTIF($P$11:$P1959, $P1959)&gt;1, "", "X"))</f>
        <v/>
      </c>
      <c r="X1959" s="25" t="str">
        <f t="shared" si="337"/>
        <v/>
      </c>
      <c r="Z1959" s="25" t="str">
        <f t="shared" si="338"/>
        <v/>
      </c>
      <c r="AB1959" s="25" t="str">
        <f>IF($B1959="", "", IF(AND($B1959&gt;='Client Report'!$BA$3, $B1959&lt;='Client Report'!$BA$4), "X", ""))</f>
        <v/>
      </c>
      <c r="AC1959" s="25" t="str">
        <f>IF($O1959="", "", IF('Client Report'!$AG$3="", "X", IF(Expenses!$C1959='Client Report'!$AG$3, "X", "")))</f>
        <v/>
      </c>
      <c r="AD1959" s="66" t="str">
        <f t="shared" si="339"/>
        <v/>
      </c>
      <c r="AE1959" s="25" t="str">
        <f>IF($AD1959="", "", COUNTIF($AD$11:$AD$2510, "&lt;"&amp;$AD1959)+1+COUNTIF($AD$11:$AD1959, $AD1959)-1)</f>
        <v/>
      </c>
      <c r="AF1959" s="25" t="str">
        <f t="shared" si="340"/>
        <v/>
      </c>
    </row>
    <row r="1960" spans="1:32" x14ac:dyDescent="0.25">
      <c r="A1960" s="21"/>
      <c r="B1960" s="80"/>
      <c r="C1960" s="81"/>
      <c r="D1960" s="82"/>
      <c r="E1960" s="83"/>
      <c r="F1960" s="83"/>
      <c r="G1960" s="84"/>
      <c r="H1960" s="85"/>
      <c r="I1960" s="21"/>
      <c r="J1960" s="39" t="str">
        <f t="shared" si="330"/>
        <v/>
      </c>
      <c r="K1960" s="21"/>
      <c r="O1960" s="25" t="str">
        <f t="shared" si="331"/>
        <v/>
      </c>
      <c r="P1960" s="25" t="str">
        <f t="shared" si="332"/>
        <v/>
      </c>
      <c r="Q1960" s="25" t="str">
        <f t="shared" si="333"/>
        <v/>
      </c>
      <c r="R1960" s="25" t="str">
        <f>IF(COUNTIF($Q$11:$Q1960, $Q1960)&gt;1, "", $Q1960)</f>
        <v/>
      </c>
      <c r="S1960" s="58" t="str">
        <f t="shared" si="334"/>
        <v/>
      </c>
      <c r="T1960" s="61" t="str">
        <f t="shared" si="335"/>
        <v/>
      </c>
      <c r="U1960" s="58" t="str">
        <f t="shared" si="336"/>
        <v/>
      </c>
      <c r="W1960" s="25" t="str">
        <f>IF(OR($P1960="", NOT($U1960="")), "", IF(COUNTIF($P$11:$P1960, $P1960)&gt;1, "", "X"))</f>
        <v/>
      </c>
      <c r="X1960" s="25" t="str">
        <f t="shared" si="337"/>
        <v/>
      </c>
      <c r="Z1960" s="25" t="str">
        <f t="shared" si="338"/>
        <v/>
      </c>
      <c r="AB1960" s="25" t="str">
        <f>IF($B1960="", "", IF(AND($B1960&gt;='Client Report'!$BA$3, $B1960&lt;='Client Report'!$BA$4), "X", ""))</f>
        <v/>
      </c>
      <c r="AC1960" s="25" t="str">
        <f>IF($O1960="", "", IF('Client Report'!$AG$3="", "X", IF(Expenses!$C1960='Client Report'!$AG$3, "X", "")))</f>
        <v/>
      </c>
      <c r="AD1960" s="66" t="str">
        <f t="shared" si="339"/>
        <v/>
      </c>
      <c r="AE1960" s="25" t="str">
        <f>IF($AD1960="", "", COUNTIF($AD$11:$AD$2510, "&lt;"&amp;$AD1960)+1+COUNTIF($AD$11:$AD1960, $AD1960)-1)</f>
        <v/>
      </c>
      <c r="AF1960" s="25" t="str">
        <f t="shared" si="340"/>
        <v/>
      </c>
    </row>
    <row r="1961" spans="1:32" x14ac:dyDescent="0.25">
      <c r="A1961" s="21"/>
      <c r="B1961" s="80"/>
      <c r="C1961" s="81"/>
      <c r="D1961" s="82"/>
      <c r="E1961" s="83"/>
      <c r="F1961" s="83"/>
      <c r="G1961" s="84"/>
      <c r="H1961" s="85"/>
      <c r="I1961" s="21"/>
      <c r="J1961" s="39" t="str">
        <f t="shared" si="330"/>
        <v/>
      </c>
      <c r="K1961" s="21"/>
      <c r="O1961" s="25" t="str">
        <f t="shared" si="331"/>
        <v/>
      </c>
      <c r="P1961" s="25" t="str">
        <f t="shared" si="332"/>
        <v/>
      </c>
      <c r="Q1961" s="25" t="str">
        <f t="shared" si="333"/>
        <v/>
      </c>
      <c r="R1961" s="25" t="str">
        <f>IF(COUNTIF($Q$11:$Q1961, $Q1961)&gt;1, "", $Q1961)</f>
        <v/>
      </c>
      <c r="S1961" s="58" t="str">
        <f t="shared" si="334"/>
        <v/>
      </c>
      <c r="T1961" s="61" t="str">
        <f t="shared" si="335"/>
        <v/>
      </c>
      <c r="U1961" s="58" t="str">
        <f t="shared" si="336"/>
        <v/>
      </c>
      <c r="W1961" s="25" t="str">
        <f>IF(OR($P1961="", NOT($U1961="")), "", IF(COUNTIF($P$11:$P1961, $P1961)&gt;1, "", "X"))</f>
        <v/>
      </c>
      <c r="X1961" s="25" t="str">
        <f t="shared" si="337"/>
        <v/>
      </c>
      <c r="Z1961" s="25" t="str">
        <f t="shared" si="338"/>
        <v/>
      </c>
      <c r="AB1961" s="25" t="str">
        <f>IF($B1961="", "", IF(AND($B1961&gt;='Client Report'!$BA$3, $B1961&lt;='Client Report'!$BA$4), "X", ""))</f>
        <v/>
      </c>
      <c r="AC1961" s="25" t="str">
        <f>IF($O1961="", "", IF('Client Report'!$AG$3="", "X", IF(Expenses!$C1961='Client Report'!$AG$3, "X", "")))</f>
        <v/>
      </c>
      <c r="AD1961" s="66" t="str">
        <f t="shared" si="339"/>
        <v/>
      </c>
      <c r="AE1961" s="25" t="str">
        <f>IF($AD1961="", "", COUNTIF($AD$11:$AD$2510, "&lt;"&amp;$AD1961)+1+COUNTIF($AD$11:$AD1961, $AD1961)-1)</f>
        <v/>
      </c>
      <c r="AF1961" s="25" t="str">
        <f t="shared" si="340"/>
        <v/>
      </c>
    </row>
    <row r="1962" spans="1:32" x14ac:dyDescent="0.25">
      <c r="A1962" s="21"/>
      <c r="B1962" s="80"/>
      <c r="C1962" s="81"/>
      <c r="D1962" s="82"/>
      <c r="E1962" s="83"/>
      <c r="F1962" s="83"/>
      <c r="G1962" s="84"/>
      <c r="H1962" s="85"/>
      <c r="I1962" s="21"/>
      <c r="J1962" s="39" t="str">
        <f t="shared" si="330"/>
        <v/>
      </c>
      <c r="K1962" s="21"/>
      <c r="O1962" s="25" t="str">
        <f t="shared" si="331"/>
        <v/>
      </c>
      <c r="P1962" s="25" t="str">
        <f t="shared" si="332"/>
        <v/>
      </c>
      <c r="Q1962" s="25" t="str">
        <f t="shared" si="333"/>
        <v/>
      </c>
      <c r="R1962" s="25" t="str">
        <f>IF(COUNTIF($Q$11:$Q1962, $Q1962)&gt;1, "", $Q1962)</f>
        <v/>
      </c>
      <c r="S1962" s="58" t="str">
        <f t="shared" si="334"/>
        <v/>
      </c>
      <c r="T1962" s="61" t="str">
        <f t="shared" si="335"/>
        <v/>
      </c>
      <c r="U1962" s="58" t="str">
        <f t="shared" si="336"/>
        <v/>
      </c>
      <c r="W1962" s="25" t="str">
        <f>IF(OR($P1962="", NOT($U1962="")), "", IF(COUNTIF($P$11:$P1962, $P1962)&gt;1, "", "X"))</f>
        <v/>
      </c>
      <c r="X1962" s="25" t="str">
        <f t="shared" si="337"/>
        <v/>
      </c>
      <c r="Z1962" s="25" t="str">
        <f t="shared" si="338"/>
        <v/>
      </c>
      <c r="AB1962" s="25" t="str">
        <f>IF($B1962="", "", IF(AND($B1962&gt;='Client Report'!$BA$3, $B1962&lt;='Client Report'!$BA$4), "X", ""))</f>
        <v/>
      </c>
      <c r="AC1962" s="25" t="str">
        <f>IF($O1962="", "", IF('Client Report'!$AG$3="", "X", IF(Expenses!$C1962='Client Report'!$AG$3, "X", "")))</f>
        <v/>
      </c>
      <c r="AD1962" s="66" t="str">
        <f t="shared" si="339"/>
        <v/>
      </c>
      <c r="AE1962" s="25" t="str">
        <f>IF($AD1962="", "", COUNTIF($AD$11:$AD$2510, "&lt;"&amp;$AD1962)+1+COUNTIF($AD$11:$AD1962, $AD1962)-1)</f>
        <v/>
      </c>
      <c r="AF1962" s="25" t="str">
        <f t="shared" si="340"/>
        <v/>
      </c>
    </row>
    <row r="1963" spans="1:32" x14ac:dyDescent="0.25">
      <c r="A1963" s="21"/>
      <c r="B1963" s="80"/>
      <c r="C1963" s="81"/>
      <c r="D1963" s="82"/>
      <c r="E1963" s="83"/>
      <c r="F1963" s="83"/>
      <c r="G1963" s="84"/>
      <c r="H1963" s="85"/>
      <c r="I1963" s="21"/>
      <c r="J1963" s="39" t="str">
        <f t="shared" si="330"/>
        <v/>
      </c>
      <c r="K1963" s="21"/>
      <c r="O1963" s="25" t="str">
        <f t="shared" si="331"/>
        <v/>
      </c>
      <c r="P1963" s="25" t="str">
        <f t="shared" si="332"/>
        <v/>
      </c>
      <c r="Q1963" s="25" t="str">
        <f t="shared" si="333"/>
        <v/>
      </c>
      <c r="R1963" s="25" t="str">
        <f>IF(COUNTIF($Q$11:$Q1963, $Q1963)&gt;1, "", $Q1963)</f>
        <v/>
      </c>
      <c r="S1963" s="58" t="str">
        <f t="shared" si="334"/>
        <v/>
      </c>
      <c r="T1963" s="61" t="str">
        <f t="shared" si="335"/>
        <v/>
      </c>
      <c r="U1963" s="58" t="str">
        <f t="shared" si="336"/>
        <v/>
      </c>
      <c r="W1963" s="25" t="str">
        <f>IF(OR($P1963="", NOT($U1963="")), "", IF(COUNTIF($P$11:$P1963, $P1963)&gt;1, "", "X"))</f>
        <v/>
      </c>
      <c r="X1963" s="25" t="str">
        <f t="shared" si="337"/>
        <v/>
      </c>
      <c r="Z1963" s="25" t="str">
        <f t="shared" si="338"/>
        <v/>
      </c>
      <c r="AB1963" s="25" t="str">
        <f>IF($B1963="", "", IF(AND($B1963&gt;='Client Report'!$BA$3, $B1963&lt;='Client Report'!$BA$4), "X", ""))</f>
        <v/>
      </c>
      <c r="AC1963" s="25" t="str">
        <f>IF($O1963="", "", IF('Client Report'!$AG$3="", "X", IF(Expenses!$C1963='Client Report'!$AG$3, "X", "")))</f>
        <v/>
      </c>
      <c r="AD1963" s="66" t="str">
        <f t="shared" si="339"/>
        <v/>
      </c>
      <c r="AE1963" s="25" t="str">
        <f>IF($AD1963="", "", COUNTIF($AD$11:$AD$2510, "&lt;"&amp;$AD1963)+1+COUNTIF($AD$11:$AD1963, $AD1963)-1)</f>
        <v/>
      </c>
      <c r="AF1963" s="25" t="str">
        <f t="shared" si="340"/>
        <v/>
      </c>
    </row>
    <row r="1964" spans="1:32" x14ac:dyDescent="0.25">
      <c r="A1964" s="21"/>
      <c r="B1964" s="80"/>
      <c r="C1964" s="81"/>
      <c r="D1964" s="82"/>
      <c r="E1964" s="83"/>
      <c r="F1964" s="83"/>
      <c r="G1964" s="84"/>
      <c r="H1964" s="85"/>
      <c r="I1964" s="21"/>
      <c r="J1964" s="39" t="str">
        <f t="shared" si="330"/>
        <v/>
      </c>
      <c r="K1964" s="21"/>
      <c r="O1964" s="25" t="str">
        <f t="shared" si="331"/>
        <v/>
      </c>
      <c r="P1964" s="25" t="str">
        <f t="shared" si="332"/>
        <v/>
      </c>
      <c r="Q1964" s="25" t="str">
        <f t="shared" si="333"/>
        <v/>
      </c>
      <c r="R1964" s="25" t="str">
        <f>IF(COUNTIF($Q$11:$Q1964, $Q1964)&gt;1, "", $Q1964)</f>
        <v/>
      </c>
      <c r="S1964" s="58" t="str">
        <f t="shared" si="334"/>
        <v/>
      </c>
      <c r="T1964" s="61" t="str">
        <f t="shared" si="335"/>
        <v/>
      </c>
      <c r="U1964" s="58" t="str">
        <f t="shared" si="336"/>
        <v/>
      </c>
      <c r="W1964" s="25" t="str">
        <f>IF(OR($P1964="", NOT($U1964="")), "", IF(COUNTIF($P$11:$P1964, $P1964)&gt;1, "", "X"))</f>
        <v/>
      </c>
      <c r="X1964" s="25" t="str">
        <f t="shared" si="337"/>
        <v/>
      </c>
      <c r="Z1964" s="25" t="str">
        <f t="shared" si="338"/>
        <v/>
      </c>
      <c r="AB1964" s="25" t="str">
        <f>IF($B1964="", "", IF(AND($B1964&gt;='Client Report'!$BA$3, $B1964&lt;='Client Report'!$BA$4), "X", ""))</f>
        <v/>
      </c>
      <c r="AC1964" s="25" t="str">
        <f>IF($O1964="", "", IF('Client Report'!$AG$3="", "X", IF(Expenses!$C1964='Client Report'!$AG$3, "X", "")))</f>
        <v/>
      </c>
      <c r="AD1964" s="66" t="str">
        <f t="shared" si="339"/>
        <v/>
      </c>
      <c r="AE1964" s="25" t="str">
        <f>IF($AD1964="", "", COUNTIF($AD$11:$AD$2510, "&lt;"&amp;$AD1964)+1+COUNTIF($AD$11:$AD1964, $AD1964)-1)</f>
        <v/>
      </c>
      <c r="AF1964" s="25" t="str">
        <f t="shared" si="340"/>
        <v/>
      </c>
    </row>
    <row r="1965" spans="1:32" x14ac:dyDescent="0.25">
      <c r="A1965" s="21"/>
      <c r="B1965" s="80"/>
      <c r="C1965" s="81"/>
      <c r="D1965" s="82"/>
      <c r="E1965" s="83"/>
      <c r="F1965" s="83"/>
      <c r="G1965" s="84"/>
      <c r="H1965" s="85"/>
      <c r="I1965" s="21"/>
      <c r="J1965" s="39" t="str">
        <f t="shared" si="330"/>
        <v/>
      </c>
      <c r="K1965" s="21"/>
      <c r="O1965" s="25" t="str">
        <f t="shared" si="331"/>
        <v/>
      </c>
      <c r="P1965" s="25" t="str">
        <f t="shared" si="332"/>
        <v/>
      </c>
      <c r="Q1965" s="25" t="str">
        <f t="shared" si="333"/>
        <v/>
      </c>
      <c r="R1965" s="25" t="str">
        <f>IF(COUNTIF($Q$11:$Q1965, $Q1965)&gt;1, "", $Q1965)</f>
        <v/>
      </c>
      <c r="S1965" s="58" t="str">
        <f t="shared" si="334"/>
        <v/>
      </c>
      <c r="T1965" s="61" t="str">
        <f t="shared" si="335"/>
        <v/>
      </c>
      <c r="U1965" s="58" t="str">
        <f t="shared" si="336"/>
        <v/>
      </c>
      <c r="W1965" s="25" t="str">
        <f>IF(OR($P1965="", NOT($U1965="")), "", IF(COUNTIF($P$11:$P1965, $P1965)&gt;1, "", "X"))</f>
        <v/>
      </c>
      <c r="X1965" s="25" t="str">
        <f t="shared" si="337"/>
        <v/>
      </c>
      <c r="Z1965" s="25" t="str">
        <f t="shared" si="338"/>
        <v/>
      </c>
      <c r="AB1965" s="25" t="str">
        <f>IF($B1965="", "", IF(AND($B1965&gt;='Client Report'!$BA$3, $B1965&lt;='Client Report'!$BA$4), "X", ""))</f>
        <v/>
      </c>
      <c r="AC1965" s="25" t="str">
        <f>IF($O1965="", "", IF('Client Report'!$AG$3="", "X", IF(Expenses!$C1965='Client Report'!$AG$3, "X", "")))</f>
        <v/>
      </c>
      <c r="AD1965" s="66" t="str">
        <f t="shared" si="339"/>
        <v/>
      </c>
      <c r="AE1965" s="25" t="str">
        <f>IF($AD1965="", "", COUNTIF($AD$11:$AD$2510, "&lt;"&amp;$AD1965)+1+COUNTIF($AD$11:$AD1965, $AD1965)-1)</f>
        <v/>
      </c>
      <c r="AF1965" s="25" t="str">
        <f t="shared" si="340"/>
        <v/>
      </c>
    </row>
    <row r="1966" spans="1:32" x14ac:dyDescent="0.25">
      <c r="A1966" s="21"/>
      <c r="B1966" s="80"/>
      <c r="C1966" s="81"/>
      <c r="D1966" s="82"/>
      <c r="E1966" s="83"/>
      <c r="F1966" s="83"/>
      <c r="G1966" s="84"/>
      <c r="H1966" s="85"/>
      <c r="I1966" s="21"/>
      <c r="J1966" s="39" t="str">
        <f t="shared" si="330"/>
        <v/>
      </c>
      <c r="K1966" s="21"/>
      <c r="O1966" s="25" t="str">
        <f t="shared" si="331"/>
        <v/>
      </c>
      <c r="P1966" s="25" t="str">
        <f t="shared" si="332"/>
        <v/>
      </c>
      <c r="Q1966" s="25" t="str">
        <f t="shared" si="333"/>
        <v/>
      </c>
      <c r="R1966" s="25" t="str">
        <f>IF(COUNTIF($Q$11:$Q1966, $Q1966)&gt;1, "", $Q1966)</f>
        <v/>
      </c>
      <c r="S1966" s="58" t="str">
        <f t="shared" si="334"/>
        <v/>
      </c>
      <c r="T1966" s="61" t="str">
        <f t="shared" si="335"/>
        <v/>
      </c>
      <c r="U1966" s="58" t="str">
        <f t="shared" si="336"/>
        <v/>
      </c>
      <c r="W1966" s="25" t="str">
        <f>IF(OR($P1966="", NOT($U1966="")), "", IF(COUNTIF($P$11:$P1966, $P1966)&gt;1, "", "X"))</f>
        <v/>
      </c>
      <c r="X1966" s="25" t="str">
        <f t="shared" si="337"/>
        <v/>
      </c>
      <c r="Z1966" s="25" t="str">
        <f t="shared" si="338"/>
        <v/>
      </c>
      <c r="AB1966" s="25" t="str">
        <f>IF($B1966="", "", IF(AND($B1966&gt;='Client Report'!$BA$3, $B1966&lt;='Client Report'!$BA$4), "X", ""))</f>
        <v/>
      </c>
      <c r="AC1966" s="25" t="str">
        <f>IF($O1966="", "", IF('Client Report'!$AG$3="", "X", IF(Expenses!$C1966='Client Report'!$AG$3, "X", "")))</f>
        <v/>
      </c>
      <c r="AD1966" s="66" t="str">
        <f t="shared" si="339"/>
        <v/>
      </c>
      <c r="AE1966" s="25" t="str">
        <f>IF($AD1966="", "", COUNTIF($AD$11:$AD$2510, "&lt;"&amp;$AD1966)+1+COUNTIF($AD$11:$AD1966, $AD1966)-1)</f>
        <v/>
      </c>
      <c r="AF1966" s="25" t="str">
        <f t="shared" si="340"/>
        <v/>
      </c>
    </row>
    <row r="1967" spans="1:32" x14ac:dyDescent="0.25">
      <c r="A1967" s="21"/>
      <c r="B1967" s="80"/>
      <c r="C1967" s="81"/>
      <c r="D1967" s="82"/>
      <c r="E1967" s="83"/>
      <c r="F1967" s="83"/>
      <c r="G1967" s="84"/>
      <c r="H1967" s="85"/>
      <c r="I1967" s="21"/>
      <c r="J1967" s="39" t="str">
        <f t="shared" si="330"/>
        <v/>
      </c>
      <c r="K1967" s="21"/>
      <c r="O1967" s="25" t="str">
        <f t="shared" si="331"/>
        <v/>
      </c>
      <c r="P1967" s="25" t="str">
        <f t="shared" si="332"/>
        <v/>
      </c>
      <c r="Q1967" s="25" t="str">
        <f t="shared" si="333"/>
        <v/>
      </c>
      <c r="R1967" s="25" t="str">
        <f>IF(COUNTIF($Q$11:$Q1967, $Q1967)&gt;1, "", $Q1967)</f>
        <v/>
      </c>
      <c r="S1967" s="58" t="str">
        <f t="shared" si="334"/>
        <v/>
      </c>
      <c r="T1967" s="61" t="str">
        <f t="shared" si="335"/>
        <v/>
      </c>
      <c r="U1967" s="58" t="str">
        <f t="shared" si="336"/>
        <v/>
      </c>
      <c r="W1967" s="25" t="str">
        <f>IF(OR($P1967="", NOT($U1967="")), "", IF(COUNTIF($P$11:$P1967, $P1967)&gt;1, "", "X"))</f>
        <v/>
      </c>
      <c r="X1967" s="25" t="str">
        <f t="shared" si="337"/>
        <v/>
      </c>
      <c r="Z1967" s="25" t="str">
        <f t="shared" si="338"/>
        <v/>
      </c>
      <c r="AB1967" s="25" t="str">
        <f>IF($B1967="", "", IF(AND($B1967&gt;='Client Report'!$BA$3, $B1967&lt;='Client Report'!$BA$4), "X", ""))</f>
        <v/>
      </c>
      <c r="AC1967" s="25" t="str">
        <f>IF($O1967="", "", IF('Client Report'!$AG$3="", "X", IF(Expenses!$C1967='Client Report'!$AG$3, "X", "")))</f>
        <v/>
      </c>
      <c r="AD1967" s="66" t="str">
        <f t="shared" si="339"/>
        <v/>
      </c>
      <c r="AE1967" s="25" t="str">
        <f>IF($AD1967="", "", COUNTIF($AD$11:$AD$2510, "&lt;"&amp;$AD1967)+1+COUNTIF($AD$11:$AD1967, $AD1967)-1)</f>
        <v/>
      </c>
      <c r="AF1967" s="25" t="str">
        <f t="shared" si="340"/>
        <v/>
      </c>
    </row>
    <row r="1968" spans="1:32" x14ac:dyDescent="0.25">
      <c r="A1968" s="21"/>
      <c r="B1968" s="80"/>
      <c r="C1968" s="81"/>
      <c r="D1968" s="82"/>
      <c r="E1968" s="83"/>
      <c r="F1968" s="83"/>
      <c r="G1968" s="84"/>
      <c r="H1968" s="85"/>
      <c r="I1968" s="21"/>
      <c r="J1968" s="39" t="str">
        <f t="shared" si="330"/>
        <v/>
      </c>
      <c r="K1968" s="21"/>
      <c r="O1968" s="25" t="str">
        <f t="shared" si="331"/>
        <v/>
      </c>
      <c r="P1968" s="25" t="str">
        <f t="shared" si="332"/>
        <v/>
      </c>
      <c r="Q1968" s="25" t="str">
        <f t="shared" si="333"/>
        <v/>
      </c>
      <c r="R1968" s="25" t="str">
        <f>IF(COUNTIF($Q$11:$Q1968, $Q1968)&gt;1, "", $Q1968)</f>
        <v/>
      </c>
      <c r="S1968" s="58" t="str">
        <f t="shared" si="334"/>
        <v/>
      </c>
      <c r="T1968" s="61" t="str">
        <f t="shared" si="335"/>
        <v/>
      </c>
      <c r="U1968" s="58" t="str">
        <f t="shared" si="336"/>
        <v/>
      </c>
      <c r="W1968" s="25" t="str">
        <f>IF(OR($P1968="", NOT($U1968="")), "", IF(COUNTIF($P$11:$P1968, $P1968)&gt;1, "", "X"))</f>
        <v/>
      </c>
      <c r="X1968" s="25" t="str">
        <f t="shared" si="337"/>
        <v/>
      </c>
      <c r="Z1968" s="25" t="str">
        <f t="shared" si="338"/>
        <v/>
      </c>
      <c r="AB1968" s="25" t="str">
        <f>IF($B1968="", "", IF(AND($B1968&gt;='Client Report'!$BA$3, $B1968&lt;='Client Report'!$BA$4), "X", ""))</f>
        <v/>
      </c>
      <c r="AC1968" s="25" t="str">
        <f>IF($O1968="", "", IF('Client Report'!$AG$3="", "X", IF(Expenses!$C1968='Client Report'!$AG$3, "X", "")))</f>
        <v/>
      </c>
      <c r="AD1968" s="66" t="str">
        <f t="shared" si="339"/>
        <v/>
      </c>
      <c r="AE1968" s="25" t="str">
        <f>IF($AD1968="", "", COUNTIF($AD$11:$AD$2510, "&lt;"&amp;$AD1968)+1+COUNTIF($AD$11:$AD1968, $AD1968)-1)</f>
        <v/>
      </c>
      <c r="AF1968" s="25" t="str">
        <f t="shared" si="340"/>
        <v/>
      </c>
    </row>
    <row r="1969" spans="1:32" x14ac:dyDescent="0.25">
      <c r="A1969" s="21"/>
      <c r="B1969" s="80"/>
      <c r="C1969" s="81"/>
      <c r="D1969" s="82"/>
      <c r="E1969" s="83"/>
      <c r="F1969" s="83"/>
      <c r="G1969" s="84"/>
      <c r="H1969" s="85"/>
      <c r="I1969" s="21"/>
      <c r="J1969" s="39" t="str">
        <f t="shared" si="330"/>
        <v/>
      </c>
      <c r="K1969" s="21"/>
      <c r="O1969" s="25" t="str">
        <f t="shared" si="331"/>
        <v/>
      </c>
      <c r="P1969" s="25" t="str">
        <f t="shared" si="332"/>
        <v/>
      </c>
      <c r="Q1969" s="25" t="str">
        <f t="shared" si="333"/>
        <v/>
      </c>
      <c r="R1969" s="25" t="str">
        <f>IF(COUNTIF($Q$11:$Q1969, $Q1969)&gt;1, "", $Q1969)</f>
        <v/>
      </c>
      <c r="S1969" s="58" t="str">
        <f t="shared" si="334"/>
        <v/>
      </c>
      <c r="T1969" s="61" t="str">
        <f t="shared" si="335"/>
        <v/>
      </c>
      <c r="U1969" s="58" t="str">
        <f t="shared" si="336"/>
        <v/>
      </c>
      <c r="W1969" s="25" t="str">
        <f>IF(OR($P1969="", NOT($U1969="")), "", IF(COUNTIF($P$11:$P1969, $P1969)&gt;1, "", "X"))</f>
        <v/>
      </c>
      <c r="X1969" s="25" t="str">
        <f t="shared" si="337"/>
        <v/>
      </c>
      <c r="Z1969" s="25" t="str">
        <f t="shared" si="338"/>
        <v/>
      </c>
      <c r="AB1969" s="25" t="str">
        <f>IF($B1969="", "", IF(AND($B1969&gt;='Client Report'!$BA$3, $B1969&lt;='Client Report'!$BA$4), "X", ""))</f>
        <v/>
      </c>
      <c r="AC1969" s="25" t="str">
        <f>IF($O1969="", "", IF('Client Report'!$AG$3="", "X", IF(Expenses!$C1969='Client Report'!$AG$3, "X", "")))</f>
        <v/>
      </c>
      <c r="AD1969" s="66" t="str">
        <f t="shared" si="339"/>
        <v/>
      </c>
      <c r="AE1969" s="25" t="str">
        <f>IF($AD1969="", "", COUNTIF($AD$11:$AD$2510, "&lt;"&amp;$AD1969)+1+COUNTIF($AD$11:$AD1969, $AD1969)-1)</f>
        <v/>
      </c>
      <c r="AF1969" s="25" t="str">
        <f t="shared" si="340"/>
        <v/>
      </c>
    </row>
    <row r="1970" spans="1:32" x14ac:dyDescent="0.25">
      <c r="A1970" s="21"/>
      <c r="B1970" s="80"/>
      <c r="C1970" s="81"/>
      <c r="D1970" s="82"/>
      <c r="E1970" s="83"/>
      <c r="F1970" s="83"/>
      <c r="G1970" s="84"/>
      <c r="H1970" s="85"/>
      <c r="I1970" s="21"/>
      <c r="J1970" s="39" t="str">
        <f t="shared" si="330"/>
        <v/>
      </c>
      <c r="K1970" s="21"/>
      <c r="O1970" s="25" t="str">
        <f t="shared" si="331"/>
        <v/>
      </c>
      <c r="P1970" s="25" t="str">
        <f t="shared" si="332"/>
        <v/>
      </c>
      <c r="Q1970" s="25" t="str">
        <f t="shared" si="333"/>
        <v/>
      </c>
      <c r="R1970" s="25" t="str">
        <f>IF(COUNTIF($Q$11:$Q1970, $Q1970)&gt;1, "", $Q1970)</f>
        <v/>
      </c>
      <c r="S1970" s="58" t="str">
        <f t="shared" si="334"/>
        <v/>
      </c>
      <c r="T1970" s="61" t="str">
        <f t="shared" si="335"/>
        <v/>
      </c>
      <c r="U1970" s="58" t="str">
        <f t="shared" si="336"/>
        <v/>
      </c>
      <c r="W1970" s="25" t="str">
        <f>IF(OR($P1970="", NOT($U1970="")), "", IF(COUNTIF($P$11:$P1970, $P1970)&gt;1, "", "X"))</f>
        <v/>
      </c>
      <c r="X1970" s="25" t="str">
        <f t="shared" si="337"/>
        <v/>
      </c>
      <c r="Z1970" s="25" t="str">
        <f t="shared" si="338"/>
        <v/>
      </c>
      <c r="AB1970" s="25" t="str">
        <f>IF($B1970="", "", IF(AND($B1970&gt;='Client Report'!$BA$3, $B1970&lt;='Client Report'!$BA$4), "X", ""))</f>
        <v/>
      </c>
      <c r="AC1970" s="25" t="str">
        <f>IF($O1970="", "", IF('Client Report'!$AG$3="", "X", IF(Expenses!$C1970='Client Report'!$AG$3, "X", "")))</f>
        <v/>
      </c>
      <c r="AD1970" s="66" t="str">
        <f t="shared" si="339"/>
        <v/>
      </c>
      <c r="AE1970" s="25" t="str">
        <f>IF($AD1970="", "", COUNTIF($AD$11:$AD$2510, "&lt;"&amp;$AD1970)+1+COUNTIF($AD$11:$AD1970, $AD1970)-1)</f>
        <v/>
      </c>
      <c r="AF1970" s="25" t="str">
        <f t="shared" si="340"/>
        <v/>
      </c>
    </row>
    <row r="1971" spans="1:32" x14ac:dyDescent="0.25">
      <c r="A1971" s="21"/>
      <c r="B1971" s="80"/>
      <c r="C1971" s="81"/>
      <c r="D1971" s="82"/>
      <c r="E1971" s="83"/>
      <c r="F1971" s="83"/>
      <c r="G1971" s="84"/>
      <c r="H1971" s="85"/>
      <c r="I1971" s="21"/>
      <c r="J1971" s="39" t="str">
        <f t="shared" si="330"/>
        <v/>
      </c>
      <c r="K1971" s="21"/>
      <c r="O1971" s="25" t="str">
        <f t="shared" si="331"/>
        <v/>
      </c>
      <c r="P1971" s="25" t="str">
        <f t="shared" si="332"/>
        <v/>
      </c>
      <c r="Q1971" s="25" t="str">
        <f t="shared" si="333"/>
        <v/>
      </c>
      <c r="R1971" s="25" t="str">
        <f>IF(COUNTIF($Q$11:$Q1971, $Q1971)&gt;1, "", $Q1971)</f>
        <v/>
      </c>
      <c r="S1971" s="58" t="str">
        <f t="shared" si="334"/>
        <v/>
      </c>
      <c r="T1971" s="61" t="str">
        <f t="shared" si="335"/>
        <v/>
      </c>
      <c r="U1971" s="58" t="str">
        <f t="shared" si="336"/>
        <v/>
      </c>
      <c r="W1971" s="25" t="str">
        <f>IF(OR($P1971="", NOT($U1971="")), "", IF(COUNTIF($P$11:$P1971, $P1971)&gt;1, "", "X"))</f>
        <v/>
      </c>
      <c r="X1971" s="25" t="str">
        <f t="shared" si="337"/>
        <v/>
      </c>
      <c r="Z1971" s="25" t="str">
        <f t="shared" si="338"/>
        <v/>
      </c>
      <c r="AB1971" s="25" t="str">
        <f>IF($B1971="", "", IF(AND($B1971&gt;='Client Report'!$BA$3, $B1971&lt;='Client Report'!$BA$4), "X", ""))</f>
        <v/>
      </c>
      <c r="AC1971" s="25" t="str">
        <f>IF($O1971="", "", IF('Client Report'!$AG$3="", "X", IF(Expenses!$C1971='Client Report'!$AG$3, "X", "")))</f>
        <v/>
      </c>
      <c r="AD1971" s="66" t="str">
        <f t="shared" si="339"/>
        <v/>
      </c>
      <c r="AE1971" s="25" t="str">
        <f>IF($AD1971="", "", COUNTIF($AD$11:$AD$2510, "&lt;"&amp;$AD1971)+1+COUNTIF($AD$11:$AD1971, $AD1971)-1)</f>
        <v/>
      </c>
      <c r="AF1971" s="25" t="str">
        <f t="shared" si="340"/>
        <v/>
      </c>
    </row>
    <row r="1972" spans="1:32" x14ac:dyDescent="0.25">
      <c r="A1972" s="21"/>
      <c r="B1972" s="80"/>
      <c r="C1972" s="81"/>
      <c r="D1972" s="82"/>
      <c r="E1972" s="83"/>
      <c r="F1972" s="83"/>
      <c r="G1972" s="84"/>
      <c r="H1972" s="85"/>
      <c r="I1972" s="21"/>
      <c r="J1972" s="39" t="str">
        <f t="shared" si="330"/>
        <v/>
      </c>
      <c r="K1972" s="21"/>
      <c r="O1972" s="25" t="str">
        <f t="shared" si="331"/>
        <v/>
      </c>
      <c r="P1972" s="25" t="str">
        <f t="shared" si="332"/>
        <v/>
      </c>
      <c r="Q1972" s="25" t="str">
        <f t="shared" si="333"/>
        <v/>
      </c>
      <c r="R1972" s="25" t="str">
        <f>IF(COUNTIF($Q$11:$Q1972, $Q1972)&gt;1, "", $Q1972)</f>
        <v/>
      </c>
      <c r="S1972" s="58" t="str">
        <f t="shared" si="334"/>
        <v/>
      </c>
      <c r="T1972" s="61" t="str">
        <f t="shared" si="335"/>
        <v/>
      </c>
      <c r="U1972" s="58" t="str">
        <f t="shared" si="336"/>
        <v/>
      </c>
      <c r="W1972" s="25" t="str">
        <f>IF(OR($P1972="", NOT($U1972="")), "", IF(COUNTIF($P$11:$P1972, $P1972)&gt;1, "", "X"))</f>
        <v/>
      </c>
      <c r="X1972" s="25" t="str">
        <f t="shared" si="337"/>
        <v/>
      </c>
      <c r="Z1972" s="25" t="str">
        <f t="shared" si="338"/>
        <v/>
      </c>
      <c r="AB1972" s="25" t="str">
        <f>IF($B1972="", "", IF(AND($B1972&gt;='Client Report'!$BA$3, $B1972&lt;='Client Report'!$BA$4), "X", ""))</f>
        <v/>
      </c>
      <c r="AC1972" s="25" t="str">
        <f>IF($O1972="", "", IF('Client Report'!$AG$3="", "X", IF(Expenses!$C1972='Client Report'!$AG$3, "X", "")))</f>
        <v/>
      </c>
      <c r="AD1972" s="66" t="str">
        <f t="shared" si="339"/>
        <v/>
      </c>
      <c r="AE1972" s="25" t="str">
        <f>IF($AD1972="", "", COUNTIF($AD$11:$AD$2510, "&lt;"&amp;$AD1972)+1+COUNTIF($AD$11:$AD1972, $AD1972)-1)</f>
        <v/>
      </c>
      <c r="AF1972" s="25" t="str">
        <f t="shared" si="340"/>
        <v/>
      </c>
    </row>
    <row r="1973" spans="1:32" x14ac:dyDescent="0.25">
      <c r="A1973" s="21"/>
      <c r="B1973" s="80"/>
      <c r="C1973" s="81"/>
      <c r="D1973" s="82"/>
      <c r="E1973" s="83"/>
      <c r="F1973" s="83"/>
      <c r="G1973" s="84"/>
      <c r="H1973" s="85"/>
      <c r="I1973" s="21"/>
      <c r="J1973" s="39" t="str">
        <f t="shared" si="330"/>
        <v/>
      </c>
      <c r="K1973" s="21"/>
      <c r="O1973" s="25" t="str">
        <f t="shared" si="331"/>
        <v/>
      </c>
      <c r="P1973" s="25" t="str">
        <f t="shared" si="332"/>
        <v/>
      </c>
      <c r="Q1973" s="25" t="str">
        <f t="shared" si="333"/>
        <v/>
      </c>
      <c r="R1973" s="25" t="str">
        <f>IF(COUNTIF($Q$11:$Q1973, $Q1973)&gt;1, "", $Q1973)</f>
        <v/>
      </c>
      <c r="S1973" s="58" t="str">
        <f t="shared" si="334"/>
        <v/>
      </c>
      <c r="T1973" s="61" t="str">
        <f t="shared" si="335"/>
        <v/>
      </c>
      <c r="U1973" s="58" t="str">
        <f t="shared" si="336"/>
        <v/>
      </c>
      <c r="W1973" s="25" t="str">
        <f>IF(OR($P1973="", NOT($U1973="")), "", IF(COUNTIF($P$11:$P1973, $P1973)&gt;1, "", "X"))</f>
        <v/>
      </c>
      <c r="X1973" s="25" t="str">
        <f t="shared" si="337"/>
        <v/>
      </c>
      <c r="Z1973" s="25" t="str">
        <f t="shared" si="338"/>
        <v/>
      </c>
      <c r="AB1973" s="25" t="str">
        <f>IF($B1973="", "", IF(AND($B1973&gt;='Client Report'!$BA$3, $B1973&lt;='Client Report'!$BA$4), "X", ""))</f>
        <v/>
      </c>
      <c r="AC1973" s="25" t="str">
        <f>IF($O1973="", "", IF('Client Report'!$AG$3="", "X", IF(Expenses!$C1973='Client Report'!$AG$3, "X", "")))</f>
        <v/>
      </c>
      <c r="AD1973" s="66" t="str">
        <f t="shared" si="339"/>
        <v/>
      </c>
      <c r="AE1973" s="25" t="str">
        <f>IF($AD1973="", "", COUNTIF($AD$11:$AD$2510, "&lt;"&amp;$AD1973)+1+COUNTIF($AD$11:$AD1973, $AD1973)-1)</f>
        <v/>
      </c>
      <c r="AF1973" s="25" t="str">
        <f t="shared" si="340"/>
        <v/>
      </c>
    </row>
    <row r="1974" spans="1:32" x14ac:dyDescent="0.25">
      <c r="A1974" s="21"/>
      <c r="B1974" s="80"/>
      <c r="C1974" s="81"/>
      <c r="D1974" s="82"/>
      <c r="E1974" s="83"/>
      <c r="F1974" s="83"/>
      <c r="G1974" s="84"/>
      <c r="H1974" s="85"/>
      <c r="I1974" s="21"/>
      <c r="J1974" s="39" t="str">
        <f t="shared" si="330"/>
        <v/>
      </c>
      <c r="K1974" s="21"/>
      <c r="O1974" s="25" t="str">
        <f t="shared" si="331"/>
        <v/>
      </c>
      <c r="P1974" s="25" t="str">
        <f t="shared" si="332"/>
        <v/>
      </c>
      <c r="Q1974" s="25" t="str">
        <f t="shared" si="333"/>
        <v/>
      </c>
      <c r="R1974" s="25" t="str">
        <f>IF(COUNTIF($Q$11:$Q1974, $Q1974)&gt;1, "", $Q1974)</f>
        <v/>
      </c>
      <c r="S1974" s="58" t="str">
        <f t="shared" si="334"/>
        <v/>
      </c>
      <c r="T1974" s="61" t="str">
        <f t="shared" si="335"/>
        <v/>
      </c>
      <c r="U1974" s="58" t="str">
        <f t="shared" si="336"/>
        <v/>
      </c>
      <c r="W1974" s="25" t="str">
        <f>IF(OR($P1974="", NOT($U1974="")), "", IF(COUNTIF($P$11:$P1974, $P1974)&gt;1, "", "X"))</f>
        <v/>
      </c>
      <c r="X1974" s="25" t="str">
        <f t="shared" si="337"/>
        <v/>
      </c>
      <c r="Z1974" s="25" t="str">
        <f t="shared" si="338"/>
        <v/>
      </c>
      <c r="AB1974" s="25" t="str">
        <f>IF($B1974="", "", IF(AND($B1974&gt;='Client Report'!$BA$3, $B1974&lt;='Client Report'!$BA$4), "X", ""))</f>
        <v/>
      </c>
      <c r="AC1974" s="25" t="str">
        <f>IF($O1974="", "", IF('Client Report'!$AG$3="", "X", IF(Expenses!$C1974='Client Report'!$AG$3, "X", "")))</f>
        <v/>
      </c>
      <c r="AD1974" s="66" t="str">
        <f t="shared" si="339"/>
        <v/>
      </c>
      <c r="AE1974" s="25" t="str">
        <f>IF($AD1974="", "", COUNTIF($AD$11:$AD$2510, "&lt;"&amp;$AD1974)+1+COUNTIF($AD$11:$AD1974, $AD1974)-1)</f>
        <v/>
      </c>
      <c r="AF1974" s="25" t="str">
        <f t="shared" si="340"/>
        <v/>
      </c>
    </row>
    <row r="1975" spans="1:32" x14ac:dyDescent="0.25">
      <c r="A1975" s="21"/>
      <c r="B1975" s="80"/>
      <c r="C1975" s="81"/>
      <c r="D1975" s="82"/>
      <c r="E1975" s="83"/>
      <c r="F1975" s="83"/>
      <c r="G1975" s="84"/>
      <c r="H1975" s="85"/>
      <c r="I1975" s="21"/>
      <c r="J1975" s="39" t="str">
        <f t="shared" si="330"/>
        <v/>
      </c>
      <c r="K1975" s="21"/>
      <c r="O1975" s="25" t="str">
        <f t="shared" si="331"/>
        <v/>
      </c>
      <c r="P1975" s="25" t="str">
        <f t="shared" si="332"/>
        <v/>
      </c>
      <c r="Q1975" s="25" t="str">
        <f t="shared" si="333"/>
        <v/>
      </c>
      <c r="R1975" s="25" t="str">
        <f>IF(COUNTIF($Q$11:$Q1975, $Q1975)&gt;1, "", $Q1975)</f>
        <v/>
      </c>
      <c r="S1975" s="58" t="str">
        <f t="shared" si="334"/>
        <v/>
      </c>
      <c r="T1975" s="61" t="str">
        <f t="shared" si="335"/>
        <v/>
      </c>
      <c r="U1975" s="58" t="str">
        <f t="shared" si="336"/>
        <v/>
      </c>
      <c r="W1975" s="25" t="str">
        <f>IF(OR($P1975="", NOT($U1975="")), "", IF(COUNTIF($P$11:$P1975, $P1975)&gt;1, "", "X"))</f>
        <v/>
      </c>
      <c r="X1975" s="25" t="str">
        <f t="shared" si="337"/>
        <v/>
      </c>
      <c r="Z1975" s="25" t="str">
        <f t="shared" si="338"/>
        <v/>
      </c>
      <c r="AB1975" s="25" t="str">
        <f>IF($B1975="", "", IF(AND($B1975&gt;='Client Report'!$BA$3, $B1975&lt;='Client Report'!$BA$4), "X", ""))</f>
        <v/>
      </c>
      <c r="AC1975" s="25" t="str">
        <f>IF($O1975="", "", IF('Client Report'!$AG$3="", "X", IF(Expenses!$C1975='Client Report'!$AG$3, "X", "")))</f>
        <v/>
      </c>
      <c r="AD1975" s="66" t="str">
        <f t="shared" si="339"/>
        <v/>
      </c>
      <c r="AE1975" s="25" t="str">
        <f>IF($AD1975="", "", COUNTIF($AD$11:$AD$2510, "&lt;"&amp;$AD1975)+1+COUNTIF($AD$11:$AD1975, $AD1975)-1)</f>
        <v/>
      </c>
      <c r="AF1975" s="25" t="str">
        <f t="shared" si="340"/>
        <v/>
      </c>
    </row>
    <row r="1976" spans="1:32" x14ac:dyDescent="0.25">
      <c r="A1976" s="21"/>
      <c r="B1976" s="80"/>
      <c r="C1976" s="81"/>
      <c r="D1976" s="82"/>
      <c r="E1976" s="83"/>
      <c r="F1976" s="83"/>
      <c r="G1976" s="84"/>
      <c r="H1976" s="85"/>
      <c r="I1976" s="21"/>
      <c r="J1976" s="39" t="str">
        <f t="shared" si="330"/>
        <v/>
      </c>
      <c r="K1976" s="21"/>
      <c r="O1976" s="25" t="str">
        <f t="shared" si="331"/>
        <v/>
      </c>
      <c r="P1976" s="25" t="str">
        <f t="shared" si="332"/>
        <v/>
      </c>
      <c r="Q1976" s="25" t="str">
        <f t="shared" si="333"/>
        <v/>
      </c>
      <c r="R1976" s="25" t="str">
        <f>IF(COUNTIF($Q$11:$Q1976, $Q1976)&gt;1, "", $Q1976)</f>
        <v/>
      </c>
      <c r="S1976" s="58" t="str">
        <f t="shared" si="334"/>
        <v/>
      </c>
      <c r="T1976" s="61" t="str">
        <f t="shared" si="335"/>
        <v/>
      </c>
      <c r="U1976" s="58" t="str">
        <f t="shared" si="336"/>
        <v/>
      </c>
      <c r="W1976" s="25" t="str">
        <f>IF(OR($P1976="", NOT($U1976="")), "", IF(COUNTIF($P$11:$P1976, $P1976)&gt;1, "", "X"))</f>
        <v/>
      </c>
      <c r="X1976" s="25" t="str">
        <f t="shared" si="337"/>
        <v/>
      </c>
      <c r="Z1976" s="25" t="str">
        <f t="shared" si="338"/>
        <v/>
      </c>
      <c r="AB1976" s="25" t="str">
        <f>IF($B1976="", "", IF(AND($B1976&gt;='Client Report'!$BA$3, $B1976&lt;='Client Report'!$BA$4), "X", ""))</f>
        <v/>
      </c>
      <c r="AC1976" s="25" t="str">
        <f>IF($O1976="", "", IF('Client Report'!$AG$3="", "X", IF(Expenses!$C1976='Client Report'!$AG$3, "X", "")))</f>
        <v/>
      </c>
      <c r="AD1976" s="66" t="str">
        <f t="shared" si="339"/>
        <v/>
      </c>
      <c r="AE1976" s="25" t="str">
        <f>IF($AD1976="", "", COUNTIF($AD$11:$AD$2510, "&lt;"&amp;$AD1976)+1+COUNTIF($AD$11:$AD1976, $AD1976)-1)</f>
        <v/>
      </c>
      <c r="AF1976" s="25" t="str">
        <f t="shared" si="340"/>
        <v/>
      </c>
    </row>
    <row r="1977" spans="1:32" x14ac:dyDescent="0.25">
      <c r="A1977" s="21"/>
      <c r="B1977" s="80"/>
      <c r="C1977" s="81"/>
      <c r="D1977" s="82"/>
      <c r="E1977" s="83"/>
      <c r="F1977" s="83"/>
      <c r="G1977" s="84"/>
      <c r="H1977" s="85"/>
      <c r="I1977" s="21"/>
      <c r="J1977" s="39" t="str">
        <f t="shared" si="330"/>
        <v/>
      </c>
      <c r="K1977" s="21"/>
      <c r="O1977" s="25" t="str">
        <f t="shared" si="331"/>
        <v/>
      </c>
      <c r="P1977" s="25" t="str">
        <f t="shared" si="332"/>
        <v/>
      </c>
      <c r="Q1977" s="25" t="str">
        <f t="shared" si="333"/>
        <v/>
      </c>
      <c r="R1977" s="25" t="str">
        <f>IF(COUNTIF($Q$11:$Q1977, $Q1977)&gt;1, "", $Q1977)</f>
        <v/>
      </c>
      <c r="S1977" s="58" t="str">
        <f t="shared" si="334"/>
        <v/>
      </c>
      <c r="T1977" s="61" t="str">
        <f t="shared" si="335"/>
        <v/>
      </c>
      <c r="U1977" s="58" t="str">
        <f t="shared" si="336"/>
        <v/>
      </c>
      <c r="W1977" s="25" t="str">
        <f>IF(OR($P1977="", NOT($U1977="")), "", IF(COUNTIF($P$11:$P1977, $P1977)&gt;1, "", "X"))</f>
        <v/>
      </c>
      <c r="X1977" s="25" t="str">
        <f t="shared" si="337"/>
        <v/>
      </c>
      <c r="Z1977" s="25" t="str">
        <f t="shared" si="338"/>
        <v/>
      </c>
      <c r="AB1977" s="25" t="str">
        <f>IF($B1977="", "", IF(AND($B1977&gt;='Client Report'!$BA$3, $B1977&lt;='Client Report'!$BA$4), "X", ""))</f>
        <v/>
      </c>
      <c r="AC1977" s="25" t="str">
        <f>IF($O1977="", "", IF('Client Report'!$AG$3="", "X", IF(Expenses!$C1977='Client Report'!$AG$3, "X", "")))</f>
        <v/>
      </c>
      <c r="AD1977" s="66" t="str">
        <f t="shared" si="339"/>
        <v/>
      </c>
      <c r="AE1977" s="25" t="str">
        <f>IF($AD1977="", "", COUNTIF($AD$11:$AD$2510, "&lt;"&amp;$AD1977)+1+COUNTIF($AD$11:$AD1977, $AD1977)-1)</f>
        <v/>
      </c>
      <c r="AF1977" s="25" t="str">
        <f t="shared" si="340"/>
        <v/>
      </c>
    </row>
    <row r="1978" spans="1:32" x14ac:dyDescent="0.25">
      <c r="A1978" s="21"/>
      <c r="B1978" s="80"/>
      <c r="C1978" s="81"/>
      <c r="D1978" s="82"/>
      <c r="E1978" s="83"/>
      <c r="F1978" s="83"/>
      <c r="G1978" s="84"/>
      <c r="H1978" s="85"/>
      <c r="I1978" s="21"/>
      <c r="J1978" s="39" t="str">
        <f t="shared" si="330"/>
        <v/>
      </c>
      <c r="K1978" s="21"/>
      <c r="O1978" s="25" t="str">
        <f t="shared" si="331"/>
        <v/>
      </c>
      <c r="P1978" s="25" t="str">
        <f t="shared" si="332"/>
        <v/>
      </c>
      <c r="Q1978" s="25" t="str">
        <f t="shared" si="333"/>
        <v/>
      </c>
      <c r="R1978" s="25" t="str">
        <f>IF(COUNTIF($Q$11:$Q1978, $Q1978)&gt;1, "", $Q1978)</f>
        <v/>
      </c>
      <c r="S1978" s="58" t="str">
        <f t="shared" si="334"/>
        <v/>
      </c>
      <c r="T1978" s="61" t="str">
        <f t="shared" si="335"/>
        <v/>
      </c>
      <c r="U1978" s="58" t="str">
        <f t="shared" si="336"/>
        <v/>
      </c>
      <c r="W1978" s="25" t="str">
        <f>IF(OR($P1978="", NOT($U1978="")), "", IF(COUNTIF($P$11:$P1978, $P1978)&gt;1, "", "X"))</f>
        <v/>
      </c>
      <c r="X1978" s="25" t="str">
        <f t="shared" si="337"/>
        <v/>
      </c>
      <c r="Z1978" s="25" t="str">
        <f t="shared" si="338"/>
        <v/>
      </c>
      <c r="AB1978" s="25" t="str">
        <f>IF($B1978="", "", IF(AND($B1978&gt;='Client Report'!$BA$3, $B1978&lt;='Client Report'!$BA$4), "X", ""))</f>
        <v/>
      </c>
      <c r="AC1978" s="25" t="str">
        <f>IF($O1978="", "", IF('Client Report'!$AG$3="", "X", IF(Expenses!$C1978='Client Report'!$AG$3, "X", "")))</f>
        <v/>
      </c>
      <c r="AD1978" s="66" t="str">
        <f t="shared" si="339"/>
        <v/>
      </c>
      <c r="AE1978" s="25" t="str">
        <f>IF($AD1978="", "", COUNTIF($AD$11:$AD$2510, "&lt;"&amp;$AD1978)+1+COUNTIF($AD$11:$AD1978, $AD1978)-1)</f>
        <v/>
      </c>
      <c r="AF1978" s="25" t="str">
        <f t="shared" si="340"/>
        <v/>
      </c>
    </row>
    <row r="1979" spans="1:32" x14ac:dyDescent="0.25">
      <c r="A1979" s="21"/>
      <c r="B1979" s="80"/>
      <c r="C1979" s="81"/>
      <c r="D1979" s="82"/>
      <c r="E1979" s="83"/>
      <c r="F1979" s="83"/>
      <c r="G1979" s="84"/>
      <c r="H1979" s="85"/>
      <c r="I1979" s="21"/>
      <c r="J1979" s="39" t="str">
        <f t="shared" si="330"/>
        <v/>
      </c>
      <c r="K1979" s="21"/>
      <c r="O1979" s="25" t="str">
        <f t="shared" si="331"/>
        <v/>
      </c>
      <c r="P1979" s="25" t="str">
        <f t="shared" si="332"/>
        <v/>
      </c>
      <c r="Q1979" s="25" t="str">
        <f t="shared" si="333"/>
        <v/>
      </c>
      <c r="R1979" s="25" t="str">
        <f>IF(COUNTIF($Q$11:$Q1979, $Q1979)&gt;1, "", $Q1979)</f>
        <v/>
      </c>
      <c r="S1979" s="58" t="str">
        <f t="shared" si="334"/>
        <v/>
      </c>
      <c r="T1979" s="61" t="str">
        <f t="shared" si="335"/>
        <v/>
      </c>
      <c r="U1979" s="58" t="str">
        <f t="shared" si="336"/>
        <v/>
      </c>
      <c r="W1979" s="25" t="str">
        <f>IF(OR($P1979="", NOT($U1979="")), "", IF(COUNTIF($P$11:$P1979, $P1979)&gt;1, "", "X"))</f>
        <v/>
      </c>
      <c r="X1979" s="25" t="str">
        <f t="shared" si="337"/>
        <v/>
      </c>
      <c r="Z1979" s="25" t="str">
        <f t="shared" si="338"/>
        <v/>
      </c>
      <c r="AB1979" s="25" t="str">
        <f>IF($B1979="", "", IF(AND($B1979&gt;='Client Report'!$BA$3, $B1979&lt;='Client Report'!$BA$4), "X", ""))</f>
        <v/>
      </c>
      <c r="AC1979" s="25" t="str">
        <f>IF($O1979="", "", IF('Client Report'!$AG$3="", "X", IF(Expenses!$C1979='Client Report'!$AG$3, "X", "")))</f>
        <v/>
      </c>
      <c r="AD1979" s="66" t="str">
        <f t="shared" si="339"/>
        <v/>
      </c>
      <c r="AE1979" s="25" t="str">
        <f>IF($AD1979="", "", COUNTIF($AD$11:$AD$2510, "&lt;"&amp;$AD1979)+1+COUNTIF($AD$11:$AD1979, $AD1979)-1)</f>
        <v/>
      </c>
      <c r="AF1979" s="25" t="str">
        <f t="shared" si="340"/>
        <v/>
      </c>
    </row>
    <row r="1980" spans="1:32" x14ac:dyDescent="0.25">
      <c r="A1980" s="21"/>
      <c r="B1980" s="80"/>
      <c r="C1980" s="81"/>
      <c r="D1980" s="82"/>
      <c r="E1980" s="83"/>
      <c r="F1980" s="83"/>
      <c r="G1980" s="84"/>
      <c r="H1980" s="85"/>
      <c r="I1980" s="21"/>
      <c r="J1980" s="39" t="str">
        <f t="shared" si="330"/>
        <v/>
      </c>
      <c r="K1980" s="21"/>
      <c r="O1980" s="25" t="str">
        <f t="shared" si="331"/>
        <v/>
      </c>
      <c r="P1980" s="25" t="str">
        <f t="shared" si="332"/>
        <v/>
      </c>
      <c r="Q1980" s="25" t="str">
        <f t="shared" si="333"/>
        <v/>
      </c>
      <c r="R1980" s="25" t="str">
        <f>IF(COUNTIF($Q$11:$Q1980, $Q1980)&gt;1, "", $Q1980)</f>
        <v/>
      </c>
      <c r="S1980" s="58" t="str">
        <f t="shared" si="334"/>
        <v/>
      </c>
      <c r="T1980" s="61" t="str">
        <f t="shared" si="335"/>
        <v/>
      </c>
      <c r="U1980" s="58" t="str">
        <f t="shared" si="336"/>
        <v/>
      </c>
      <c r="W1980" s="25" t="str">
        <f>IF(OR($P1980="", NOT($U1980="")), "", IF(COUNTIF($P$11:$P1980, $P1980)&gt;1, "", "X"))</f>
        <v/>
      </c>
      <c r="X1980" s="25" t="str">
        <f t="shared" si="337"/>
        <v/>
      </c>
      <c r="Z1980" s="25" t="str">
        <f t="shared" si="338"/>
        <v/>
      </c>
      <c r="AB1980" s="25" t="str">
        <f>IF($B1980="", "", IF(AND($B1980&gt;='Client Report'!$BA$3, $B1980&lt;='Client Report'!$BA$4), "X", ""))</f>
        <v/>
      </c>
      <c r="AC1980" s="25" t="str">
        <f>IF($O1980="", "", IF('Client Report'!$AG$3="", "X", IF(Expenses!$C1980='Client Report'!$AG$3, "X", "")))</f>
        <v/>
      </c>
      <c r="AD1980" s="66" t="str">
        <f t="shared" si="339"/>
        <v/>
      </c>
      <c r="AE1980" s="25" t="str">
        <f>IF($AD1980="", "", COUNTIF($AD$11:$AD$2510, "&lt;"&amp;$AD1980)+1+COUNTIF($AD$11:$AD1980, $AD1980)-1)</f>
        <v/>
      </c>
      <c r="AF1980" s="25" t="str">
        <f t="shared" si="340"/>
        <v/>
      </c>
    </row>
    <row r="1981" spans="1:32" x14ac:dyDescent="0.25">
      <c r="A1981" s="21"/>
      <c r="B1981" s="80"/>
      <c r="C1981" s="81"/>
      <c r="D1981" s="82"/>
      <c r="E1981" s="83"/>
      <c r="F1981" s="83"/>
      <c r="G1981" s="84"/>
      <c r="H1981" s="85"/>
      <c r="I1981" s="21"/>
      <c r="J1981" s="39" t="str">
        <f t="shared" si="330"/>
        <v/>
      </c>
      <c r="K1981" s="21"/>
      <c r="O1981" s="25" t="str">
        <f t="shared" si="331"/>
        <v/>
      </c>
      <c r="P1981" s="25" t="str">
        <f t="shared" si="332"/>
        <v/>
      </c>
      <c r="Q1981" s="25" t="str">
        <f t="shared" si="333"/>
        <v/>
      </c>
      <c r="R1981" s="25" t="str">
        <f>IF(COUNTIF($Q$11:$Q1981, $Q1981)&gt;1, "", $Q1981)</f>
        <v/>
      </c>
      <c r="S1981" s="58" t="str">
        <f t="shared" si="334"/>
        <v/>
      </c>
      <c r="T1981" s="61" t="str">
        <f t="shared" si="335"/>
        <v/>
      </c>
      <c r="U1981" s="58" t="str">
        <f t="shared" si="336"/>
        <v/>
      </c>
      <c r="W1981" s="25" t="str">
        <f>IF(OR($P1981="", NOT($U1981="")), "", IF(COUNTIF($P$11:$P1981, $P1981)&gt;1, "", "X"))</f>
        <v/>
      </c>
      <c r="X1981" s="25" t="str">
        <f t="shared" si="337"/>
        <v/>
      </c>
      <c r="Z1981" s="25" t="str">
        <f t="shared" si="338"/>
        <v/>
      </c>
      <c r="AB1981" s="25" t="str">
        <f>IF($B1981="", "", IF(AND($B1981&gt;='Client Report'!$BA$3, $B1981&lt;='Client Report'!$BA$4), "X", ""))</f>
        <v/>
      </c>
      <c r="AC1981" s="25" t="str">
        <f>IF($O1981="", "", IF('Client Report'!$AG$3="", "X", IF(Expenses!$C1981='Client Report'!$AG$3, "X", "")))</f>
        <v/>
      </c>
      <c r="AD1981" s="66" t="str">
        <f t="shared" si="339"/>
        <v/>
      </c>
      <c r="AE1981" s="25" t="str">
        <f>IF($AD1981="", "", COUNTIF($AD$11:$AD$2510, "&lt;"&amp;$AD1981)+1+COUNTIF($AD$11:$AD1981, $AD1981)-1)</f>
        <v/>
      </c>
      <c r="AF1981" s="25" t="str">
        <f t="shared" si="340"/>
        <v/>
      </c>
    </row>
    <row r="1982" spans="1:32" x14ac:dyDescent="0.25">
      <c r="A1982" s="21"/>
      <c r="B1982" s="80"/>
      <c r="C1982" s="81"/>
      <c r="D1982" s="82"/>
      <c r="E1982" s="83"/>
      <c r="F1982" s="83"/>
      <c r="G1982" s="84"/>
      <c r="H1982" s="85"/>
      <c r="I1982" s="21"/>
      <c r="J1982" s="39" t="str">
        <f t="shared" si="330"/>
        <v/>
      </c>
      <c r="K1982" s="21"/>
      <c r="O1982" s="25" t="str">
        <f t="shared" si="331"/>
        <v/>
      </c>
      <c r="P1982" s="25" t="str">
        <f t="shared" si="332"/>
        <v/>
      </c>
      <c r="Q1982" s="25" t="str">
        <f t="shared" si="333"/>
        <v/>
      </c>
      <c r="R1982" s="25" t="str">
        <f>IF(COUNTIF($Q$11:$Q1982, $Q1982)&gt;1, "", $Q1982)</f>
        <v/>
      </c>
      <c r="S1982" s="58" t="str">
        <f t="shared" si="334"/>
        <v/>
      </c>
      <c r="T1982" s="61" t="str">
        <f t="shared" si="335"/>
        <v/>
      </c>
      <c r="U1982" s="58" t="str">
        <f t="shared" si="336"/>
        <v/>
      </c>
      <c r="W1982" s="25" t="str">
        <f>IF(OR($P1982="", NOT($U1982="")), "", IF(COUNTIF($P$11:$P1982, $P1982)&gt;1, "", "X"))</f>
        <v/>
      </c>
      <c r="X1982" s="25" t="str">
        <f t="shared" si="337"/>
        <v/>
      </c>
      <c r="Z1982" s="25" t="str">
        <f t="shared" si="338"/>
        <v/>
      </c>
      <c r="AB1982" s="25" t="str">
        <f>IF($B1982="", "", IF(AND($B1982&gt;='Client Report'!$BA$3, $B1982&lt;='Client Report'!$BA$4), "X", ""))</f>
        <v/>
      </c>
      <c r="AC1982" s="25" t="str">
        <f>IF($O1982="", "", IF('Client Report'!$AG$3="", "X", IF(Expenses!$C1982='Client Report'!$AG$3, "X", "")))</f>
        <v/>
      </c>
      <c r="AD1982" s="66" t="str">
        <f t="shared" si="339"/>
        <v/>
      </c>
      <c r="AE1982" s="25" t="str">
        <f>IF($AD1982="", "", COUNTIF($AD$11:$AD$2510, "&lt;"&amp;$AD1982)+1+COUNTIF($AD$11:$AD1982, $AD1982)-1)</f>
        <v/>
      </c>
      <c r="AF1982" s="25" t="str">
        <f t="shared" si="340"/>
        <v/>
      </c>
    </row>
    <row r="1983" spans="1:32" x14ac:dyDescent="0.25">
      <c r="A1983" s="21"/>
      <c r="B1983" s="80"/>
      <c r="C1983" s="81"/>
      <c r="D1983" s="82"/>
      <c r="E1983" s="83"/>
      <c r="F1983" s="83"/>
      <c r="G1983" s="84"/>
      <c r="H1983" s="85"/>
      <c r="I1983" s="21"/>
      <c r="J1983" s="39" t="str">
        <f t="shared" si="330"/>
        <v/>
      </c>
      <c r="K1983" s="21"/>
      <c r="O1983" s="25" t="str">
        <f t="shared" si="331"/>
        <v/>
      </c>
      <c r="P1983" s="25" t="str">
        <f t="shared" si="332"/>
        <v/>
      </c>
      <c r="Q1983" s="25" t="str">
        <f t="shared" si="333"/>
        <v/>
      </c>
      <c r="R1983" s="25" t="str">
        <f>IF(COUNTIF($Q$11:$Q1983, $Q1983)&gt;1, "", $Q1983)</f>
        <v/>
      </c>
      <c r="S1983" s="58" t="str">
        <f t="shared" si="334"/>
        <v/>
      </c>
      <c r="T1983" s="61" t="str">
        <f t="shared" si="335"/>
        <v/>
      </c>
      <c r="U1983" s="58" t="str">
        <f t="shared" si="336"/>
        <v/>
      </c>
      <c r="W1983" s="25" t="str">
        <f>IF(OR($P1983="", NOT($U1983="")), "", IF(COUNTIF($P$11:$P1983, $P1983)&gt;1, "", "X"))</f>
        <v/>
      </c>
      <c r="X1983" s="25" t="str">
        <f t="shared" si="337"/>
        <v/>
      </c>
      <c r="Z1983" s="25" t="str">
        <f t="shared" si="338"/>
        <v/>
      </c>
      <c r="AB1983" s="25" t="str">
        <f>IF($B1983="", "", IF(AND($B1983&gt;='Client Report'!$BA$3, $B1983&lt;='Client Report'!$BA$4), "X", ""))</f>
        <v/>
      </c>
      <c r="AC1983" s="25" t="str">
        <f>IF($O1983="", "", IF('Client Report'!$AG$3="", "X", IF(Expenses!$C1983='Client Report'!$AG$3, "X", "")))</f>
        <v/>
      </c>
      <c r="AD1983" s="66" t="str">
        <f t="shared" si="339"/>
        <v/>
      </c>
      <c r="AE1983" s="25" t="str">
        <f>IF($AD1983="", "", COUNTIF($AD$11:$AD$2510, "&lt;"&amp;$AD1983)+1+COUNTIF($AD$11:$AD1983, $AD1983)-1)</f>
        <v/>
      </c>
      <c r="AF1983" s="25" t="str">
        <f t="shared" si="340"/>
        <v/>
      </c>
    </row>
    <row r="1984" spans="1:32" x14ac:dyDescent="0.25">
      <c r="A1984" s="21"/>
      <c r="B1984" s="80"/>
      <c r="C1984" s="81"/>
      <c r="D1984" s="82"/>
      <c r="E1984" s="83"/>
      <c r="F1984" s="83"/>
      <c r="G1984" s="84"/>
      <c r="H1984" s="85"/>
      <c r="I1984" s="21"/>
      <c r="J1984" s="39" t="str">
        <f t="shared" si="330"/>
        <v/>
      </c>
      <c r="K1984" s="21"/>
      <c r="O1984" s="25" t="str">
        <f t="shared" si="331"/>
        <v/>
      </c>
      <c r="P1984" s="25" t="str">
        <f t="shared" si="332"/>
        <v/>
      </c>
      <c r="Q1984" s="25" t="str">
        <f t="shared" si="333"/>
        <v/>
      </c>
      <c r="R1984" s="25" t="str">
        <f>IF(COUNTIF($Q$11:$Q1984, $Q1984)&gt;1, "", $Q1984)</f>
        <v/>
      </c>
      <c r="S1984" s="58" t="str">
        <f t="shared" si="334"/>
        <v/>
      </c>
      <c r="T1984" s="61" t="str">
        <f t="shared" si="335"/>
        <v/>
      </c>
      <c r="U1984" s="58" t="str">
        <f t="shared" si="336"/>
        <v/>
      </c>
      <c r="W1984" s="25" t="str">
        <f>IF(OR($P1984="", NOT($U1984="")), "", IF(COUNTIF($P$11:$P1984, $P1984)&gt;1, "", "X"))</f>
        <v/>
      </c>
      <c r="X1984" s="25" t="str">
        <f t="shared" si="337"/>
        <v/>
      </c>
      <c r="Z1984" s="25" t="str">
        <f t="shared" si="338"/>
        <v/>
      </c>
      <c r="AB1984" s="25" t="str">
        <f>IF($B1984="", "", IF(AND($B1984&gt;='Client Report'!$BA$3, $B1984&lt;='Client Report'!$BA$4), "X", ""))</f>
        <v/>
      </c>
      <c r="AC1984" s="25" t="str">
        <f>IF($O1984="", "", IF('Client Report'!$AG$3="", "X", IF(Expenses!$C1984='Client Report'!$AG$3, "X", "")))</f>
        <v/>
      </c>
      <c r="AD1984" s="66" t="str">
        <f t="shared" si="339"/>
        <v/>
      </c>
      <c r="AE1984" s="25" t="str">
        <f>IF($AD1984="", "", COUNTIF($AD$11:$AD$2510, "&lt;"&amp;$AD1984)+1+COUNTIF($AD$11:$AD1984, $AD1984)-1)</f>
        <v/>
      </c>
      <c r="AF1984" s="25" t="str">
        <f t="shared" si="340"/>
        <v/>
      </c>
    </row>
    <row r="1985" spans="1:32" x14ac:dyDescent="0.25">
      <c r="A1985" s="21"/>
      <c r="B1985" s="80"/>
      <c r="C1985" s="81"/>
      <c r="D1985" s="82"/>
      <c r="E1985" s="83"/>
      <c r="F1985" s="83"/>
      <c r="G1985" s="84"/>
      <c r="H1985" s="85"/>
      <c r="I1985" s="21"/>
      <c r="J1985" s="39" t="str">
        <f t="shared" si="330"/>
        <v/>
      </c>
      <c r="K1985" s="21"/>
      <c r="O1985" s="25" t="str">
        <f t="shared" si="331"/>
        <v/>
      </c>
      <c r="P1985" s="25" t="str">
        <f t="shared" si="332"/>
        <v/>
      </c>
      <c r="Q1985" s="25" t="str">
        <f t="shared" si="333"/>
        <v/>
      </c>
      <c r="R1985" s="25" t="str">
        <f>IF(COUNTIF($Q$11:$Q1985, $Q1985)&gt;1, "", $Q1985)</f>
        <v/>
      </c>
      <c r="S1985" s="58" t="str">
        <f t="shared" si="334"/>
        <v/>
      </c>
      <c r="T1985" s="61" t="str">
        <f t="shared" si="335"/>
        <v/>
      </c>
      <c r="U1985" s="58" t="str">
        <f t="shared" si="336"/>
        <v/>
      </c>
      <c r="W1985" s="25" t="str">
        <f>IF(OR($P1985="", NOT($U1985="")), "", IF(COUNTIF($P$11:$P1985, $P1985)&gt;1, "", "X"))</f>
        <v/>
      </c>
      <c r="X1985" s="25" t="str">
        <f t="shared" si="337"/>
        <v/>
      </c>
      <c r="Z1985" s="25" t="str">
        <f t="shared" si="338"/>
        <v/>
      </c>
      <c r="AB1985" s="25" t="str">
        <f>IF($B1985="", "", IF(AND($B1985&gt;='Client Report'!$BA$3, $B1985&lt;='Client Report'!$BA$4), "X", ""))</f>
        <v/>
      </c>
      <c r="AC1985" s="25" t="str">
        <f>IF($O1985="", "", IF('Client Report'!$AG$3="", "X", IF(Expenses!$C1985='Client Report'!$AG$3, "X", "")))</f>
        <v/>
      </c>
      <c r="AD1985" s="66" t="str">
        <f t="shared" si="339"/>
        <v/>
      </c>
      <c r="AE1985" s="25" t="str">
        <f>IF($AD1985="", "", COUNTIF($AD$11:$AD$2510, "&lt;"&amp;$AD1985)+1+COUNTIF($AD$11:$AD1985, $AD1985)-1)</f>
        <v/>
      </c>
      <c r="AF1985" s="25" t="str">
        <f t="shared" si="340"/>
        <v/>
      </c>
    </row>
    <row r="1986" spans="1:32" x14ac:dyDescent="0.25">
      <c r="A1986" s="21"/>
      <c r="B1986" s="80"/>
      <c r="C1986" s="81"/>
      <c r="D1986" s="82"/>
      <c r="E1986" s="83"/>
      <c r="F1986" s="83"/>
      <c r="G1986" s="84"/>
      <c r="H1986" s="85"/>
      <c r="I1986" s="21"/>
      <c r="J1986" s="39" t="str">
        <f t="shared" si="330"/>
        <v/>
      </c>
      <c r="K1986" s="21"/>
      <c r="O1986" s="25" t="str">
        <f t="shared" si="331"/>
        <v/>
      </c>
      <c r="P1986" s="25" t="str">
        <f t="shared" si="332"/>
        <v/>
      </c>
      <c r="Q1986" s="25" t="str">
        <f t="shared" si="333"/>
        <v/>
      </c>
      <c r="R1986" s="25" t="str">
        <f>IF(COUNTIF($Q$11:$Q1986, $Q1986)&gt;1, "", $Q1986)</f>
        <v/>
      </c>
      <c r="S1986" s="58" t="str">
        <f t="shared" si="334"/>
        <v/>
      </c>
      <c r="T1986" s="61" t="str">
        <f t="shared" si="335"/>
        <v/>
      </c>
      <c r="U1986" s="58" t="str">
        <f t="shared" si="336"/>
        <v/>
      </c>
      <c r="W1986" s="25" t="str">
        <f>IF(OR($P1986="", NOT($U1986="")), "", IF(COUNTIF($P$11:$P1986, $P1986)&gt;1, "", "X"))</f>
        <v/>
      </c>
      <c r="X1986" s="25" t="str">
        <f t="shared" si="337"/>
        <v/>
      </c>
      <c r="Z1986" s="25" t="str">
        <f t="shared" si="338"/>
        <v/>
      </c>
      <c r="AB1986" s="25" t="str">
        <f>IF($B1986="", "", IF(AND($B1986&gt;='Client Report'!$BA$3, $B1986&lt;='Client Report'!$BA$4), "X", ""))</f>
        <v/>
      </c>
      <c r="AC1986" s="25" t="str">
        <f>IF($O1986="", "", IF('Client Report'!$AG$3="", "X", IF(Expenses!$C1986='Client Report'!$AG$3, "X", "")))</f>
        <v/>
      </c>
      <c r="AD1986" s="66" t="str">
        <f t="shared" si="339"/>
        <v/>
      </c>
      <c r="AE1986" s="25" t="str">
        <f>IF($AD1986="", "", COUNTIF($AD$11:$AD$2510, "&lt;"&amp;$AD1986)+1+COUNTIF($AD$11:$AD1986, $AD1986)-1)</f>
        <v/>
      </c>
      <c r="AF1986" s="25" t="str">
        <f t="shared" si="340"/>
        <v/>
      </c>
    </row>
    <row r="1987" spans="1:32" x14ac:dyDescent="0.25">
      <c r="A1987" s="21"/>
      <c r="B1987" s="80"/>
      <c r="C1987" s="81"/>
      <c r="D1987" s="82"/>
      <c r="E1987" s="83"/>
      <c r="F1987" s="83"/>
      <c r="G1987" s="84"/>
      <c r="H1987" s="85"/>
      <c r="I1987" s="21"/>
      <c r="J1987" s="39" t="str">
        <f t="shared" si="330"/>
        <v/>
      </c>
      <c r="K1987" s="21"/>
      <c r="O1987" s="25" t="str">
        <f t="shared" si="331"/>
        <v/>
      </c>
      <c r="P1987" s="25" t="str">
        <f t="shared" si="332"/>
        <v/>
      </c>
      <c r="Q1987" s="25" t="str">
        <f t="shared" si="333"/>
        <v/>
      </c>
      <c r="R1987" s="25" t="str">
        <f>IF(COUNTIF($Q$11:$Q1987, $Q1987)&gt;1, "", $Q1987)</f>
        <v/>
      </c>
      <c r="S1987" s="58" t="str">
        <f t="shared" si="334"/>
        <v/>
      </c>
      <c r="T1987" s="61" t="str">
        <f t="shared" si="335"/>
        <v/>
      </c>
      <c r="U1987" s="58" t="str">
        <f t="shared" si="336"/>
        <v/>
      </c>
      <c r="W1987" s="25" t="str">
        <f>IF(OR($P1987="", NOT($U1987="")), "", IF(COUNTIF($P$11:$P1987, $P1987)&gt;1, "", "X"))</f>
        <v/>
      </c>
      <c r="X1987" s="25" t="str">
        <f t="shared" si="337"/>
        <v/>
      </c>
      <c r="Z1987" s="25" t="str">
        <f t="shared" si="338"/>
        <v/>
      </c>
      <c r="AB1987" s="25" t="str">
        <f>IF($B1987="", "", IF(AND($B1987&gt;='Client Report'!$BA$3, $B1987&lt;='Client Report'!$BA$4), "X", ""))</f>
        <v/>
      </c>
      <c r="AC1987" s="25" t="str">
        <f>IF($O1987="", "", IF('Client Report'!$AG$3="", "X", IF(Expenses!$C1987='Client Report'!$AG$3, "X", "")))</f>
        <v/>
      </c>
      <c r="AD1987" s="66" t="str">
        <f t="shared" si="339"/>
        <v/>
      </c>
      <c r="AE1987" s="25" t="str">
        <f>IF($AD1987="", "", COUNTIF($AD$11:$AD$2510, "&lt;"&amp;$AD1987)+1+COUNTIF($AD$11:$AD1987, $AD1987)-1)</f>
        <v/>
      </c>
      <c r="AF1987" s="25" t="str">
        <f t="shared" si="340"/>
        <v/>
      </c>
    </row>
    <row r="1988" spans="1:32" x14ac:dyDescent="0.25">
      <c r="A1988" s="21"/>
      <c r="B1988" s="80"/>
      <c r="C1988" s="81"/>
      <c r="D1988" s="82"/>
      <c r="E1988" s="83"/>
      <c r="F1988" s="83"/>
      <c r="G1988" s="84"/>
      <c r="H1988" s="85"/>
      <c r="I1988" s="21"/>
      <c r="J1988" s="39" t="str">
        <f t="shared" si="330"/>
        <v/>
      </c>
      <c r="K1988" s="21"/>
      <c r="O1988" s="25" t="str">
        <f t="shared" si="331"/>
        <v/>
      </c>
      <c r="P1988" s="25" t="str">
        <f t="shared" si="332"/>
        <v/>
      </c>
      <c r="Q1988" s="25" t="str">
        <f t="shared" si="333"/>
        <v/>
      </c>
      <c r="R1988" s="25" t="str">
        <f>IF(COUNTIF($Q$11:$Q1988, $Q1988)&gt;1, "", $Q1988)</f>
        <v/>
      </c>
      <c r="S1988" s="58" t="str">
        <f t="shared" si="334"/>
        <v/>
      </c>
      <c r="T1988" s="61" t="str">
        <f t="shared" si="335"/>
        <v/>
      </c>
      <c r="U1988" s="58" t="str">
        <f t="shared" si="336"/>
        <v/>
      </c>
      <c r="W1988" s="25" t="str">
        <f>IF(OR($P1988="", NOT($U1988="")), "", IF(COUNTIF($P$11:$P1988, $P1988)&gt;1, "", "X"))</f>
        <v/>
      </c>
      <c r="X1988" s="25" t="str">
        <f t="shared" si="337"/>
        <v/>
      </c>
      <c r="Z1988" s="25" t="str">
        <f t="shared" si="338"/>
        <v/>
      </c>
      <c r="AB1988" s="25" t="str">
        <f>IF($B1988="", "", IF(AND($B1988&gt;='Client Report'!$BA$3, $B1988&lt;='Client Report'!$BA$4), "X", ""))</f>
        <v/>
      </c>
      <c r="AC1988" s="25" t="str">
        <f>IF($O1988="", "", IF('Client Report'!$AG$3="", "X", IF(Expenses!$C1988='Client Report'!$AG$3, "X", "")))</f>
        <v/>
      </c>
      <c r="AD1988" s="66" t="str">
        <f t="shared" si="339"/>
        <v/>
      </c>
      <c r="AE1988" s="25" t="str">
        <f>IF($AD1988="", "", COUNTIF($AD$11:$AD$2510, "&lt;"&amp;$AD1988)+1+COUNTIF($AD$11:$AD1988, $AD1988)-1)</f>
        <v/>
      </c>
      <c r="AF1988" s="25" t="str">
        <f t="shared" si="340"/>
        <v/>
      </c>
    </row>
    <row r="1989" spans="1:32" x14ac:dyDescent="0.25">
      <c r="A1989" s="21"/>
      <c r="B1989" s="80"/>
      <c r="C1989" s="81"/>
      <c r="D1989" s="82"/>
      <c r="E1989" s="83"/>
      <c r="F1989" s="83"/>
      <c r="G1989" s="84"/>
      <c r="H1989" s="85"/>
      <c r="I1989" s="21"/>
      <c r="J1989" s="39" t="str">
        <f t="shared" si="330"/>
        <v/>
      </c>
      <c r="K1989" s="21"/>
      <c r="O1989" s="25" t="str">
        <f t="shared" si="331"/>
        <v/>
      </c>
      <c r="P1989" s="25" t="str">
        <f t="shared" si="332"/>
        <v/>
      </c>
      <c r="Q1989" s="25" t="str">
        <f t="shared" si="333"/>
        <v/>
      </c>
      <c r="R1989" s="25" t="str">
        <f>IF(COUNTIF($Q$11:$Q1989, $Q1989)&gt;1, "", $Q1989)</f>
        <v/>
      </c>
      <c r="S1989" s="58" t="str">
        <f t="shared" si="334"/>
        <v/>
      </c>
      <c r="T1989" s="61" t="str">
        <f t="shared" si="335"/>
        <v/>
      </c>
      <c r="U1989" s="58" t="str">
        <f t="shared" si="336"/>
        <v/>
      </c>
      <c r="W1989" s="25" t="str">
        <f>IF(OR($P1989="", NOT($U1989="")), "", IF(COUNTIF($P$11:$P1989, $P1989)&gt;1, "", "X"))</f>
        <v/>
      </c>
      <c r="X1989" s="25" t="str">
        <f t="shared" si="337"/>
        <v/>
      </c>
      <c r="Z1989" s="25" t="str">
        <f t="shared" si="338"/>
        <v/>
      </c>
      <c r="AB1989" s="25" t="str">
        <f>IF($B1989="", "", IF(AND($B1989&gt;='Client Report'!$BA$3, $B1989&lt;='Client Report'!$BA$4), "X", ""))</f>
        <v/>
      </c>
      <c r="AC1989" s="25" t="str">
        <f>IF($O1989="", "", IF('Client Report'!$AG$3="", "X", IF(Expenses!$C1989='Client Report'!$AG$3, "X", "")))</f>
        <v/>
      </c>
      <c r="AD1989" s="66" t="str">
        <f t="shared" si="339"/>
        <v/>
      </c>
      <c r="AE1989" s="25" t="str">
        <f>IF($AD1989="", "", COUNTIF($AD$11:$AD$2510, "&lt;"&amp;$AD1989)+1+COUNTIF($AD$11:$AD1989, $AD1989)-1)</f>
        <v/>
      </c>
      <c r="AF1989" s="25" t="str">
        <f t="shared" si="340"/>
        <v/>
      </c>
    </row>
    <row r="1990" spans="1:32" x14ac:dyDescent="0.25">
      <c r="A1990" s="21"/>
      <c r="B1990" s="80"/>
      <c r="C1990" s="81"/>
      <c r="D1990" s="82"/>
      <c r="E1990" s="83"/>
      <c r="F1990" s="83"/>
      <c r="G1990" s="84"/>
      <c r="H1990" s="85"/>
      <c r="I1990" s="21"/>
      <c r="J1990" s="39" t="str">
        <f t="shared" si="330"/>
        <v/>
      </c>
      <c r="K1990" s="21"/>
      <c r="O1990" s="25" t="str">
        <f t="shared" si="331"/>
        <v/>
      </c>
      <c r="P1990" s="25" t="str">
        <f t="shared" si="332"/>
        <v/>
      </c>
      <c r="Q1990" s="25" t="str">
        <f t="shared" si="333"/>
        <v/>
      </c>
      <c r="R1990" s="25" t="str">
        <f>IF(COUNTIF($Q$11:$Q1990, $Q1990)&gt;1, "", $Q1990)</f>
        <v/>
      </c>
      <c r="S1990" s="58" t="str">
        <f t="shared" si="334"/>
        <v/>
      </c>
      <c r="T1990" s="61" t="str">
        <f t="shared" si="335"/>
        <v/>
      </c>
      <c r="U1990" s="58" t="str">
        <f t="shared" si="336"/>
        <v/>
      </c>
      <c r="W1990" s="25" t="str">
        <f>IF(OR($P1990="", NOT($U1990="")), "", IF(COUNTIF($P$11:$P1990, $P1990)&gt;1, "", "X"))</f>
        <v/>
      </c>
      <c r="X1990" s="25" t="str">
        <f t="shared" si="337"/>
        <v/>
      </c>
      <c r="Z1990" s="25" t="str">
        <f t="shared" si="338"/>
        <v/>
      </c>
      <c r="AB1990" s="25" t="str">
        <f>IF($B1990="", "", IF(AND($B1990&gt;='Client Report'!$BA$3, $B1990&lt;='Client Report'!$BA$4), "X", ""))</f>
        <v/>
      </c>
      <c r="AC1990" s="25" t="str">
        <f>IF($O1990="", "", IF('Client Report'!$AG$3="", "X", IF(Expenses!$C1990='Client Report'!$AG$3, "X", "")))</f>
        <v/>
      </c>
      <c r="AD1990" s="66" t="str">
        <f t="shared" si="339"/>
        <v/>
      </c>
      <c r="AE1990" s="25" t="str">
        <f>IF($AD1990="", "", COUNTIF($AD$11:$AD$2510, "&lt;"&amp;$AD1990)+1+COUNTIF($AD$11:$AD1990, $AD1990)-1)</f>
        <v/>
      </c>
      <c r="AF1990" s="25" t="str">
        <f t="shared" si="340"/>
        <v/>
      </c>
    </row>
    <row r="1991" spans="1:32" x14ac:dyDescent="0.25">
      <c r="A1991" s="21"/>
      <c r="B1991" s="80"/>
      <c r="C1991" s="81"/>
      <c r="D1991" s="82"/>
      <c r="E1991" s="83"/>
      <c r="F1991" s="83"/>
      <c r="G1991" s="84"/>
      <c r="H1991" s="85"/>
      <c r="I1991" s="21"/>
      <c r="J1991" s="39" t="str">
        <f t="shared" si="330"/>
        <v/>
      </c>
      <c r="K1991" s="21"/>
      <c r="O1991" s="25" t="str">
        <f t="shared" si="331"/>
        <v/>
      </c>
      <c r="P1991" s="25" t="str">
        <f t="shared" si="332"/>
        <v/>
      </c>
      <c r="Q1991" s="25" t="str">
        <f t="shared" si="333"/>
        <v/>
      </c>
      <c r="R1991" s="25" t="str">
        <f>IF(COUNTIF($Q$11:$Q1991, $Q1991)&gt;1, "", $Q1991)</f>
        <v/>
      </c>
      <c r="S1991" s="58" t="str">
        <f t="shared" si="334"/>
        <v/>
      </c>
      <c r="T1991" s="61" t="str">
        <f t="shared" si="335"/>
        <v/>
      </c>
      <c r="U1991" s="58" t="str">
        <f t="shared" si="336"/>
        <v/>
      </c>
      <c r="W1991" s="25" t="str">
        <f>IF(OR($P1991="", NOT($U1991="")), "", IF(COUNTIF($P$11:$P1991, $P1991)&gt;1, "", "X"))</f>
        <v/>
      </c>
      <c r="X1991" s="25" t="str">
        <f t="shared" si="337"/>
        <v/>
      </c>
      <c r="Z1991" s="25" t="str">
        <f t="shared" si="338"/>
        <v/>
      </c>
      <c r="AB1991" s="25" t="str">
        <f>IF($B1991="", "", IF(AND($B1991&gt;='Client Report'!$BA$3, $B1991&lt;='Client Report'!$BA$4), "X", ""))</f>
        <v/>
      </c>
      <c r="AC1991" s="25" t="str">
        <f>IF($O1991="", "", IF('Client Report'!$AG$3="", "X", IF(Expenses!$C1991='Client Report'!$AG$3, "X", "")))</f>
        <v/>
      </c>
      <c r="AD1991" s="66" t="str">
        <f t="shared" si="339"/>
        <v/>
      </c>
      <c r="AE1991" s="25" t="str">
        <f>IF($AD1991="", "", COUNTIF($AD$11:$AD$2510, "&lt;"&amp;$AD1991)+1+COUNTIF($AD$11:$AD1991, $AD1991)-1)</f>
        <v/>
      </c>
      <c r="AF1991" s="25" t="str">
        <f t="shared" si="340"/>
        <v/>
      </c>
    </row>
    <row r="1992" spans="1:32" x14ac:dyDescent="0.25">
      <c r="A1992" s="21"/>
      <c r="B1992" s="80"/>
      <c r="C1992" s="81"/>
      <c r="D1992" s="82"/>
      <c r="E1992" s="83"/>
      <c r="F1992" s="83"/>
      <c r="G1992" s="84"/>
      <c r="H1992" s="85"/>
      <c r="I1992" s="21"/>
      <c r="J1992" s="39" t="str">
        <f t="shared" si="330"/>
        <v/>
      </c>
      <c r="K1992" s="21"/>
      <c r="O1992" s="25" t="str">
        <f t="shared" si="331"/>
        <v/>
      </c>
      <c r="P1992" s="25" t="str">
        <f t="shared" si="332"/>
        <v/>
      </c>
      <c r="Q1992" s="25" t="str">
        <f t="shared" si="333"/>
        <v/>
      </c>
      <c r="R1992" s="25" t="str">
        <f>IF(COUNTIF($Q$11:$Q1992, $Q1992)&gt;1, "", $Q1992)</f>
        <v/>
      </c>
      <c r="S1992" s="58" t="str">
        <f t="shared" si="334"/>
        <v/>
      </c>
      <c r="T1992" s="61" t="str">
        <f t="shared" si="335"/>
        <v/>
      </c>
      <c r="U1992" s="58" t="str">
        <f t="shared" si="336"/>
        <v/>
      </c>
      <c r="W1992" s="25" t="str">
        <f>IF(OR($P1992="", NOT($U1992="")), "", IF(COUNTIF($P$11:$P1992, $P1992)&gt;1, "", "X"))</f>
        <v/>
      </c>
      <c r="X1992" s="25" t="str">
        <f t="shared" si="337"/>
        <v/>
      </c>
      <c r="Z1992" s="25" t="str">
        <f t="shared" si="338"/>
        <v/>
      </c>
      <c r="AB1992" s="25" t="str">
        <f>IF($B1992="", "", IF(AND($B1992&gt;='Client Report'!$BA$3, $B1992&lt;='Client Report'!$BA$4), "X", ""))</f>
        <v/>
      </c>
      <c r="AC1992" s="25" t="str">
        <f>IF($O1992="", "", IF('Client Report'!$AG$3="", "X", IF(Expenses!$C1992='Client Report'!$AG$3, "X", "")))</f>
        <v/>
      </c>
      <c r="AD1992" s="66" t="str">
        <f t="shared" si="339"/>
        <v/>
      </c>
      <c r="AE1992" s="25" t="str">
        <f>IF($AD1992="", "", COUNTIF($AD$11:$AD$2510, "&lt;"&amp;$AD1992)+1+COUNTIF($AD$11:$AD1992, $AD1992)-1)</f>
        <v/>
      </c>
      <c r="AF1992" s="25" t="str">
        <f t="shared" si="340"/>
        <v/>
      </c>
    </row>
    <row r="1993" spans="1:32" x14ac:dyDescent="0.25">
      <c r="A1993" s="21"/>
      <c r="B1993" s="80"/>
      <c r="C1993" s="81"/>
      <c r="D1993" s="82"/>
      <c r="E1993" s="83"/>
      <c r="F1993" s="83"/>
      <c r="G1993" s="84"/>
      <c r="H1993" s="85"/>
      <c r="I1993" s="21"/>
      <c r="J1993" s="39" t="str">
        <f t="shared" si="330"/>
        <v/>
      </c>
      <c r="K1993" s="21"/>
      <c r="O1993" s="25" t="str">
        <f t="shared" si="331"/>
        <v/>
      </c>
      <c r="P1993" s="25" t="str">
        <f t="shared" si="332"/>
        <v/>
      </c>
      <c r="Q1993" s="25" t="str">
        <f t="shared" si="333"/>
        <v/>
      </c>
      <c r="R1993" s="25" t="str">
        <f>IF(COUNTIF($Q$11:$Q1993, $Q1993)&gt;1, "", $Q1993)</f>
        <v/>
      </c>
      <c r="S1993" s="58" t="str">
        <f t="shared" si="334"/>
        <v/>
      </c>
      <c r="T1993" s="61" t="str">
        <f t="shared" si="335"/>
        <v/>
      </c>
      <c r="U1993" s="58" t="str">
        <f t="shared" si="336"/>
        <v/>
      </c>
      <c r="W1993" s="25" t="str">
        <f>IF(OR($P1993="", NOT($U1993="")), "", IF(COUNTIF($P$11:$P1993, $P1993)&gt;1, "", "X"))</f>
        <v/>
      </c>
      <c r="X1993" s="25" t="str">
        <f t="shared" si="337"/>
        <v/>
      </c>
      <c r="Z1993" s="25" t="str">
        <f t="shared" si="338"/>
        <v/>
      </c>
      <c r="AB1993" s="25" t="str">
        <f>IF($B1993="", "", IF(AND($B1993&gt;='Client Report'!$BA$3, $B1993&lt;='Client Report'!$BA$4), "X", ""))</f>
        <v/>
      </c>
      <c r="AC1993" s="25" t="str">
        <f>IF($O1993="", "", IF('Client Report'!$AG$3="", "X", IF(Expenses!$C1993='Client Report'!$AG$3, "X", "")))</f>
        <v/>
      </c>
      <c r="AD1993" s="66" t="str">
        <f t="shared" si="339"/>
        <v/>
      </c>
      <c r="AE1993" s="25" t="str">
        <f>IF($AD1993="", "", COUNTIF($AD$11:$AD$2510, "&lt;"&amp;$AD1993)+1+COUNTIF($AD$11:$AD1993, $AD1993)-1)</f>
        <v/>
      </c>
      <c r="AF1993" s="25" t="str">
        <f t="shared" si="340"/>
        <v/>
      </c>
    </row>
    <row r="1994" spans="1:32" x14ac:dyDescent="0.25">
      <c r="A1994" s="21"/>
      <c r="B1994" s="80"/>
      <c r="C1994" s="81"/>
      <c r="D1994" s="82"/>
      <c r="E1994" s="83"/>
      <c r="F1994" s="83"/>
      <c r="G1994" s="84"/>
      <c r="H1994" s="85"/>
      <c r="I1994" s="21"/>
      <c r="J1994" s="39" t="str">
        <f t="shared" si="330"/>
        <v/>
      </c>
      <c r="K1994" s="21"/>
      <c r="O1994" s="25" t="str">
        <f t="shared" si="331"/>
        <v/>
      </c>
      <c r="P1994" s="25" t="str">
        <f t="shared" si="332"/>
        <v/>
      </c>
      <c r="Q1994" s="25" t="str">
        <f t="shared" si="333"/>
        <v/>
      </c>
      <c r="R1994" s="25" t="str">
        <f>IF(COUNTIF($Q$11:$Q1994, $Q1994)&gt;1, "", $Q1994)</f>
        <v/>
      </c>
      <c r="S1994" s="58" t="str">
        <f t="shared" si="334"/>
        <v/>
      </c>
      <c r="T1994" s="61" t="str">
        <f t="shared" si="335"/>
        <v/>
      </c>
      <c r="U1994" s="58" t="str">
        <f t="shared" si="336"/>
        <v/>
      </c>
      <c r="W1994" s="25" t="str">
        <f>IF(OR($P1994="", NOT($U1994="")), "", IF(COUNTIF($P$11:$P1994, $P1994)&gt;1, "", "X"))</f>
        <v/>
      </c>
      <c r="X1994" s="25" t="str">
        <f t="shared" si="337"/>
        <v/>
      </c>
      <c r="Z1994" s="25" t="str">
        <f t="shared" si="338"/>
        <v/>
      </c>
      <c r="AB1994" s="25" t="str">
        <f>IF($B1994="", "", IF(AND($B1994&gt;='Client Report'!$BA$3, $B1994&lt;='Client Report'!$BA$4), "X", ""))</f>
        <v/>
      </c>
      <c r="AC1994" s="25" t="str">
        <f>IF($O1994="", "", IF('Client Report'!$AG$3="", "X", IF(Expenses!$C1994='Client Report'!$AG$3, "X", "")))</f>
        <v/>
      </c>
      <c r="AD1994" s="66" t="str">
        <f t="shared" si="339"/>
        <v/>
      </c>
      <c r="AE1994" s="25" t="str">
        <f>IF($AD1994="", "", COUNTIF($AD$11:$AD$2510, "&lt;"&amp;$AD1994)+1+COUNTIF($AD$11:$AD1994, $AD1994)-1)</f>
        <v/>
      </c>
      <c r="AF1994" s="25" t="str">
        <f t="shared" si="340"/>
        <v/>
      </c>
    </row>
    <row r="1995" spans="1:32" x14ac:dyDescent="0.25">
      <c r="A1995" s="21"/>
      <c r="B1995" s="80"/>
      <c r="C1995" s="81"/>
      <c r="D1995" s="82"/>
      <c r="E1995" s="83"/>
      <c r="F1995" s="83"/>
      <c r="G1995" s="84"/>
      <c r="H1995" s="85"/>
      <c r="I1995" s="21"/>
      <c r="J1995" s="39" t="str">
        <f t="shared" si="330"/>
        <v/>
      </c>
      <c r="K1995" s="21"/>
      <c r="O1995" s="25" t="str">
        <f t="shared" si="331"/>
        <v/>
      </c>
      <c r="P1995" s="25" t="str">
        <f t="shared" si="332"/>
        <v/>
      </c>
      <c r="Q1995" s="25" t="str">
        <f t="shared" si="333"/>
        <v/>
      </c>
      <c r="R1995" s="25" t="str">
        <f>IF(COUNTIF($Q$11:$Q1995, $Q1995)&gt;1, "", $Q1995)</f>
        <v/>
      </c>
      <c r="S1995" s="58" t="str">
        <f t="shared" si="334"/>
        <v/>
      </c>
      <c r="T1995" s="61" t="str">
        <f t="shared" si="335"/>
        <v/>
      </c>
      <c r="U1995" s="58" t="str">
        <f t="shared" si="336"/>
        <v/>
      </c>
      <c r="W1995" s="25" t="str">
        <f>IF(OR($P1995="", NOT($U1995="")), "", IF(COUNTIF($P$11:$P1995, $P1995)&gt;1, "", "X"))</f>
        <v/>
      </c>
      <c r="X1995" s="25" t="str">
        <f t="shared" si="337"/>
        <v/>
      </c>
      <c r="Z1995" s="25" t="str">
        <f t="shared" si="338"/>
        <v/>
      </c>
      <c r="AB1995" s="25" t="str">
        <f>IF($B1995="", "", IF(AND($B1995&gt;='Client Report'!$BA$3, $B1995&lt;='Client Report'!$BA$4), "X", ""))</f>
        <v/>
      </c>
      <c r="AC1995" s="25" t="str">
        <f>IF($O1995="", "", IF('Client Report'!$AG$3="", "X", IF(Expenses!$C1995='Client Report'!$AG$3, "X", "")))</f>
        <v/>
      </c>
      <c r="AD1995" s="66" t="str">
        <f t="shared" si="339"/>
        <v/>
      </c>
      <c r="AE1995" s="25" t="str">
        <f>IF($AD1995="", "", COUNTIF($AD$11:$AD$2510, "&lt;"&amp;$AD1995)+1+COUNTIF($AD$11:$AD1995, $AD1995)-1)</f>
        <v/>
      </c>
      <c r="AF1995" s="25" t="str">
        <f t="shared" si="340"/>
        <v/>
      </c>
    </row>
    <row r="1996" spans="1:32" x14ac:dyDescent="0.25">
      <c r="A1996" s="21"/>
      <c r="B1996" s="80"/>
      <c r="C1996" s="81"/>
      <c r="D1996" s="82"/>
      <c r="E1996" s="83"/>
      <c r="F1996" s="83"/>
      <c r="G1996" s="84"/>
      <c r="H1996" s="85"/>
      <c r="I1996" s="21"/>
      <c r="J1996" s="39" t="str">
        <f t="shared" ref="J1996:J2059" si="341">IFERROR(IF($G1996="", "", IF($F1996="", $G1996, ROUND($G1996*$U1996, 2))), "")</f>
        <v/>
      </c>
      <c r="K1996" s="21"/>
      <c r="O1996" s="25" t="str">
        <f t="shared" ref="O1996:O2059" si="342">IF(COUNTIF($B1996:$H1996, "")&lt;7, "X", "")</f>
        <v/>
      </c>
      <c r="P1996" s="25" t="str">
        <f t="shared" ref="P1996:P2059" si="343">IF(AND(NOT($B1996=""), NOT($F1996="")), _xlfn.CONCAT($B1996, " - ", $F1996), "")</f>
        <v/>
      </c>
      <c r="Q1996" s="25" t="str">
        <f t="shared" ref="Q1996:Q2059" si="344">IF(AND(NOT($B1996=""), NOT($F1996=""), NOT($H1996="")), _xlfn.CONCAT($B1996, " - ", $F1996), "")</f>
        <v/>
      </c>
      <c r="R1996" s="25" t="str">
        <f>IF(COUNTIF($Q$11:$Q1996, $Q1996)&gt;1, "", $Q1996)</f>
        <v/>
      </c>
      <c r="S1996" s="58" t="str">
        <f t="shared" ref="S1996:S2059" si="345">IF($R1996="", "", $H1996)</f>
        <v/>
      </c>
      <c r="T1996" s="61" t="str">
        <f t="shared" ref="T1996:T2059" si="346">IF(P1996="", "", IFERROR(INDEX($S$11:$S$2510, MATCH($P1996, $R$11:$R$2510, 0)), ""))</f>
        <v/>
      </c>
      <c r="U1996" s="58" t="str">
        <f t="shared" ref="U1996:U2059" si="347">IF($P1996="", "", IF($H1996="", $T1996, $H1996))</f>
        <v/>
      </c>
      <c r="W1996" s="25" t="str">
        <f>IF(OR($P1996="", NOT($U1996="")), "", IF(COUNTIF($P$11:$P1996, $P1996)&gt;1, "", "X"))</f>
        <v/>
      </c>
      <c r="X1996" s="25" t="str">
        <f t="shared" ref="X1996:X2059" si="348">IF(T1996=U1996, "", "X")</f>
        <v/>
      </c>
      <c r="Z1996" s="25" t="str">
        <f t="shared" ref="Z1996:Z2059" si="349">IF(OR($B1996="", $C1996=""), "", _xlfn.CONCAT($C1996, " - ", TEXT($B1996, "mmm yyyy")))</f>
        <v/>
      </c>
      <c r="AB1996" s="25" t="str">
        <f>IF($B1996="", "", IF(AND($B1996&gt;='Client Report'!$BA$3, $B1996&lt;='Client Report'!$BA$4), "X", ""))</f>
        <v/>
      </c>
      <c r="AC1996" s="25" t="str">
        <f>IF($O1996="", "", IF('Client Report'!$AG$3="", "X", IF(Expenses!$C1996='Client Report'!$AG$3, "X", "")))</f>
        <v/>
      </c>
      <c r="AD1996" s="66" t="str">
        <f t="shared" ref="AD1996:AD2059" si="350">IF(OR($AB1996="", $AC1996=""), "", $B1996)</f>
        <v/>
      </c>
      <c r="AE1996" s="25" t="str">
        <f>IF($AD1996="", "", COUNTIF($AD$11:$AD$2510, "&lt;"&amp;$AD1996)+1+COUNTIF($AD$11:$AD1996, $AD1996)-1)</f>
        <v/>
      </c>
      <c r="AF1996" s="25" t="str">
        <f t="shared" ref="AF1996:AF2059" si="351">IF($AE1996="", "", "X")</f>
        <v/>
      </c>
    </row>
    <row r="1997" spans="1:32" x14ac:dyDescent="0.25">
      <c r="A1997" s="21"/>
      <c r="B1997" s="80"/>
      <c r="C1997" s="81"/>
      <c r="D1997" s="82"/>
      <c r="E1997" s="83"/>
      <c r="F1997" s="83"/>
      <c r="G1997" s="84"/>
      <c r="H1997" s="85"/>
      <c r="I1997" s="21"/>
      <c r="J1997" s="39" t="str">
        <f t="shared" si="341"/>
        <v/>
      </c>
      <c r="K1997" s="21"/>
      <c r="O1997" s="25" t="str">
        <f t="shared" si="342"/>
        <v/>
      </c>
      <c r="P1997" s="25" t="str">
        <f t="shared" si="343"/>
        <v/>
      </c>
      <c r="Q1997" s="25" t="str">
        <f t="shared" si="344"/>
        <v/>
      </c>
      <c r="R1997" s="25" t="str">
        <f>IF(COUNTIF($Q$11:$Q1997, $Q1997)&gt;1, "", $Q1997)</f>
        <v/>
      </c>
      <c r="S1997" s="58" t="str">
        <f t="shared" si="345"/>
        <v/>
      </c>
      <c r="T1997" s="61" t="str">
        <f t="shared" si="346"/>
        <v/>
      </c>
      <c r="U1997" s="58" t="str">
        <f t="shared" si="347"/>
        <v/>
      </c>
      <c r="W1997" s="25" t="str">
        <f>IF(OR($P1997="", NOT($U1997="")), "", IF(COUNTIF($P$11:$P1997, $P1997)&gt;1, "", "X"))</f>
        <v/>
      </c>
      <c r="X1997" s="25" t="str">
        <f t="shared" si="348"/>
        <v/>
      </c>
      <c r="Z1997" s="25" t="str">
        <f t="shared" si="349"/>
        <v/>
      </c>
      <c r="AB1997" s="25" t="str">
        <f>IF($B1997="", "", IF(AND($B1997&gt;='Client Report'!$BA$3, $B1997&lt;='Client Report'!$BA$4), "X", ""))</f>
        <v/>
      </c>
      <c r="AC1997" s="25" t="str">
        <f>IF($O1997="", "", IF('Client Report'!$AG$3="", "X", IF(Expenses!$C1997='Client Report'!$AG$3, "X", "")))</f>
        <v/>
      </c>
      <c r="AD1997" s="66" t="str">
        <f t="shared" si="350"/>
        <v/>
      </c>
      <c r="AE1997" s="25" t="str">
        <f>IF($AD1997="", "", COUNTIF($AD$11:$AD$2510, "&lt;"&amp;$AD1997)+1+COUNTIF($AD$11:$AD1997, $AD1997)-1)</f>
        <v/>
      </c>
      <c r="AF1997" s="25" t="str">
        <f t="shared" si="351"/>
        <v/>
      </c>
    </row>
    <row r="1998" spans="1:32" x14ac:dyDescent="0.25">
      <c r="A1998" s="21"/>
      <c r="B1998" s="80"/>
      <c r="C1998" s="81"/>
      <c r="D1998" s="82"/>
      <c r="E1998" s="83"/>
      <c r="F1998" s="83"/>
      <c r="G1998" s="84"/>
      <c r="H1998" s="85"/>
      <c r="I1998" s="21"/>
      <c r="J1998" s="39" t="str">
        <f t="shared" si="341"/>
        <v/>
      </c>
      <c r="K1998" s="21"/>
      <c r="O1998" s="25" t="str">
        <f t="shared" si="342"/>
        <v/>
      </c>
      <c r="P1998" s="25" t="str">
        <f t="shared" si="343"/>
        <v/>
      </c>
      <c r="Q1998" s="25" t="str">
        <f t="shared" si="344"/>
        <v/>
      </c>
      <c r="R1998" s="25" t="str">
        <f>IF(COUNTIF($Q$11:$Q1998, $Q1998)&gt;1, "", $Q1998)</f>
        <v/>
      </c>
      <c r="S1998" s="58" t="str">
        <f t="shared" si="345"/>
        <v/>
      </c>
      <c r="T1998" s="61" t="str">
        <f t="shared" si="346"/>
        <v/>
      </c>
      <c r="U1998" s="58" t="str">
        <f t="shared" si="347"/>
        <v/>
      </c>
      <c r="W1998" s="25" t="str">
        <f>IF(OR($P1998="", NOT($U1998="")), "", IF(COUNTIF($P$11:$P1998, $P1998)&gt;1, "", "X"))</f>
        <v/>
      </c>
      <c r="X1998" s="25" t="str">
        <f t="shared" si="348"/>
        <v/>
      </c>
      <c r="Z1998" s="25" t="str">
        <f t="shared" si="349"/>
        <v/>
      </c>
      <c r="AB1998" s="25" t="str">
        <f>IF($B1998="", "", IF(AND($B1998&gt;='Client Report'!$BA$3, $B1998&lt;='Client Report'!$BA$4), "X", ""))</f>
        <v/>
      </c>
      <c r="AC1998" s="25" t="str">
        <f>IF($O1998="", "", IF('Client Report'!$AG$3="", "X", IF(Expenses!$C1998='Client Report'!$AG$3, "X", "")))</f>
        <v/>
      </c>
      <c r="AD1998" s="66" t="str">
        <f t="shared" si="350"/>
        <v/>
      </c>
      <c r="AE1998" s="25" t="str">
        <f>IF($AD1998="", "", COUNTIF($AD$11:$AD$2510, "&lt;"&amp;$AD1998)+1+COUNTIF($AD$11:$AD1998, $AD1998)-1)</f>
        <v/>
      </c>
      <c r="AF1998" s="25" t="str">
        <f t="shared" si="351"/>
        <v/>
      </c>
    </row>
    <row r="1999" spans="1:32" x14ac:dyDescent="0.25">
      <c r="A1999" s="21"/>
      <c r="B1999" s="80"/>
      <c r="C1999" s="81"/>
      <c r="D1999" s="82"/>
      <c r="E1999" s="83"/>
      <c r="F1999" s="83"/>
      <c r="G1999" s="84"/>
      <c r="H1999" s="85"/>
      <c r="I1999" s="21"/>
      <c r="J1999" s="39" t="str">
        <f t="shared" si="341"/>
        <v/>
      </c>
      <c r="K1999" s="21"/>
      <c r="O1999" s="25" t="str">
        <f t="shared" si="342"/>
        <v/>
      </c>
      <c r="P1999" s="25" t="str">
        <f t="shared" si="343"/>
        <v/>
      </c>
      <c r="Q1999" s="25" t="str">
        <f t="shared" si="344"/>
        <v/>
      </c>
      <c r="R1999" s="25" t="str">
        <f>IF(COUNTIF($Q$11:$Q1999, $Q1999)&gt;1, "", $Q1999)</f>
        <v/>
      </c>
      <c r="S1999" s="58" t="str">
        <f t="shared" si="345"/>
        <v/>
      </c>
      <c r="T1999" s="61" t="str">
        <f t="shared" si="346"/>
        <v/>
      </c>
      <c r="U1999" s="58" t="str">
        <f t="shared" si="347"/>
        <v/>
      </c>
      <c r="W1999" s="25" t="str">
        <f>IF(OR($P1999="", NOT($U1999="")), "", IF(COUNTIF($P$11:$P1999, $P1999)&gt;1, "", "X"))</f>
        <v/>
      </c>
      <c r="X1999" s="25" t="str">
        <f t="shared" si="348"/>
        <v/>
      </c>
      <c r="Z1999" s="25" t="str">
        <f t="shared" si="349"/>
        <v/>
      </c>
      <c r="AB1999" s="25" t="str">
        <f>IF($B1999="", "", IF(AND($B1999&gt;='Client Report'!$BA$3, $B1999&lt;='Client Report'!$BA$4), "X", ""))</f>
        <v/>
      </c>
      <c r="AC1999" s="25" t="str">
        <f>IF($O1999="", "", IF('Client Report'!$AG$3="", "X", IF(Expenses!$C1999='Client Report'!$AG$3, "X", "")))</f>
        <v/>
      </c>
      <c r="AD1999" s="66" t="str">
        <f t="shared" si="350"/>
        <v/>
      </c>
      <c r="AE1999" s="25" t="str">
        <f>IF($AD1999="", "", COUNTIF($AD$11:$AD$2510, "&lt;"&amp;$AD1999)+1+COUNTIF($AD$11:$AD1999, $AD1999)-1)</f>
        <v/>
      </c>
      <c r="AF1999" s="25" t="str">
        <f t="shared" si="351"/>
        <v/>
      </c>
    </row>
    <row r="2000" spans="1:32" x14ac:dyDescent="0.25">
      <c r="A2000" s="21"/>
      <c r="B2000" s="80"/>
      <c r="C2000" s="81"/>
      <c r="D2000" s="82"/>
      <c r="E2000" s="83"/>
      <c r="F2000" s="83"/>
      <c r="G2000" s="84"/>
      <c r="H2000" s="85"/>
      <c r="I2000" s="21"/>
      <c r="J2000" s="39" t="str">
        <f t="shared" si="341"/>
        <v/>
      </c>
      <c r="K2000" s="21"/>
      <c r="O2000" s="25" t="str">
        <f t="shared" si="342"/>
        <v/>
      </c>
      <c r="P2000" s="25" t="str">
        <f t="shared" si="343"/>
        <v/>
      </c>
      <c r="Q2000" s="25" t="str">
        <f t="shared" si="344"/>
        <v/>
      </c>
      <c r="R2000" s="25" t="str">
        <f>IF(COUNTIF($Q$11:$Q2000, $Q2000)&gt;1, "", $Q2000)</f>
        <v/>
      </c>
      <c r="S2000" s="58" t="str">
        <f t="shared" si="345"/>
        <v/>
      </c>
      <c r="T2000" s="61" t="str">
        <f t="shared" si="346"/>
        <v/>
      </c>
      <c r="U2000" s="58" t="str">
        <f t="shared" si="347"/>
        <v/>
      </c>
      <c r="W2000" s="25" t="str">
        <f>IF(OR($P2000="", NOT($U2000="")), "", IF(COUNTIF($P$11:$P2000, $P2000)&gt;1, "", "X"))</f>
        <v/>
      </c>
      <c r="X2000" s="25" t="str">
        <f t="shared" si="348"/>
        <v/>
      </c>
      <c r="Z2000" s="25" t="str">
        <f t="shared" si="349"/>
        <v/>
      </c>
      <c r="AB2000" s="25" t="str">
        <f>IF($B2000="", "", IF(AND($B2000&gt;='Client Report'!$BA$3, $B2000&lt;='Client Report'!$BA$4), "X", ""))</f>
        <v/>
      </c>
      <c r="AC2000" s="25" t="str">
        <f>IF($O2000="", "", IF('Client Report'!$AG$3="", "X", IF(Expenses!$C2000='Client Report'!$AG$3, "X", "")))</f>
        <v/>
      </c>
      <c r="AD2000" s="66" t="str">
        <f t="shared" si="350"/>
        <v/>
      </c>
      <c r="AE2000" s="25" t="str">
        <f>IF($AD2000="", "", COUNTIF($AD$11:$AD$2510, "&lt;"&amp;$AD2000)+1+COUNTIF($AD$11:$AD2000, $AD2000)-1)</f>
        <v/>
      </c>
      <c r="AF2000" s="25" t="str">
        <f t="shared" si="351"/>
        <v/>
      </c>
    </row>
    <row r="2001" spans="1:32" x14ac:dyDescent="0.25">
      <c r="A2001" s="21"/>
      <c r="B2001" s="80"/>
      <c r="C2001" s="81"/>
      <c r="D2001" s="82"/>
      <c r="E2001" s="83"/>
      <c r="F2001" s="83"/>
      <c r="G2001" s="84"/>
      <c r="H2001" s="85"/>
      <c r="I2001" s="21"/>
      <c r="J2001" s="39" t="str">
        <f t="shared" si="341"/>
        <v/>
      </c>
      <c r="K2001" s="21"/>
      <c r="O2001" s="25" t="str">
        <f t="shared" si="342"/>
        <v/>
      </c>
      <c r="P2001" s="25" t="str">
        <f t="shared" si="343"/>
        <v/>
      </c>
      <c r="Q2001" s="25" t="str">
        <f t="shared" si="344"/>
        <v/>
      </c>
      <c r="R2001" s="25" t="str">
        <f>IF(COUNTIF($Q$11:$Q2001, $Q2001)&gt;1, "", $Q2001)</f>
        <v/>
      </c>
      <c r="S2001" s="58" t="str">
        <f t="shared" si="345"/>
        <v/>
      </c>
      <c r="T2001" s="61" t="str">
        <f t="shared" si="346"/>
        <v/>
      </c>
      <c r="U2001" s="58" t="str">
        <f t="shared" si="347"/>
        <v/>
      </c>
      <c r="W2001" s="25" t="str">
        <f>IF(OR($P2001="", NOT($U2001="")), "", IF(COUNTIF($P$11:$P2001, $P2001)&gt;1, "", "X"))</f>
        <v/>
      </c>
      <c r="X2001" s="25" t="str">
        <f t="shared" si="348"/>
        <v/>
      </c>
      <c r="Z2001" s="25" t="str">
        <f t="shared" si="349"/>
        <v/>
      </c>
      <c r="AB2001" s="25" t="str">
        <f>IF($B2001="", "", IF(AND($B2001&gt;='Client Report'!$BA$3, $B2001&lt;='Client Report'!$BA$4), "X", ""))</f>
        <v/>
      </c>
      <c r="AC2001" s="25" t="str">
        <f>IF($O2001="", "", IF('Client Report'!$AG$3="", "X", IF(Expenses!$C2001='Client Report'!$AG$3, "X", "")))</f>
        <v/>
      </c>
      <c r="AD2001" s="66" t="str">
        <f t="shared" si="350"/>
        <v/>
      </c>
      <c r="AE2001" s="25" t="str">
        <f>IF($AD2001="", "", COUNTIF($AD$11:$AD$2510, "&lt;"&amp;$AD2001)+1+COUNTIF($AD$11:$AD2001, $AD2001)-1)</f>
        <v/>
      </c>
      <c r="AF2001" s="25" t="str">
        <f t="shared" si="351"/>
        <v/>
      </c>
    </row>
    <row r="2002" spans="1:32" x14ac:dyDescent="0.25">
      <c r="A2002" s="21"/>
      <c r="B2002" s="80"/>
      <c r="C2002" s="81"/>
      <c r="D2002" s="82"/>
      <c r="E2002" s="83"/>
      <c r="F2002" s="83"/>
      <c r="G2002" s="84"/>
      <c r="H2002" s="85"/>
      <c r="I2002" s="21"/>
      <c r="J2002" s="39" t="str">
        <f t="shared" si="341"/>
        <v/>
      </c>
      <c r="K2002" s="21"/>
      <c r="O2002" s="25" t="str">
        <f t="shared" si="342"/>
        <v/>
      </c>
      <c r="P2002" s="25" t="str">
        <f t="shared" si="343"/>
        <v/>
      </c>
      <c r="Q2002" s="25" t="str">
        <f t="shared" si="344"/>
        <v/>
      </c>
      <c r="R2002" s="25" t="str">
        <f>IF(COUNTIF($Q$11:$Q2002, $Q2002)&gt;1, "", $Q2002)</f>
        <v/>
      </c>
      <c r="S2002" s="58" t="str">
        <f t="shared" si="345"/>
        <v/>
      </c>
      <c r="T2002" s="61" t="str">
        <f t="shared" si="346"/>
        <v/>
      </c>
      <c r="U2002" s="58" t="str">
        <f t="shared" si="347"/>
        <v/>
      </c>
      <c r="W2002" s="25" t="str">
        <f>IF(OR($P2002="", NOT($U2002="")), "", IF(COUNTIF($P$11:$P2002, $P2002)&gt;1, "", "X"))</f>
        <v/>
      </c>
      <c r="X2002" s="25" t="str">
        <f t="shared" si="348"/>
        <v/>
      </c>
      <c r="Z2002" s="25" t="str">
        <f t="shared" si="349"/>
        <v/>
      </c>
      <c r="AB2002" s="25" t="str">
        <f>IF($B2002="", "", IF(AND($B2002&gt;='Client Report'!$BA$3, $B2002&lt;='Client Report'!$BA$4), "X", ""))</f>
        <v/>
      </c>
      <c r="AC2002" s="25" t="str">
        <f>IF($O2002="", "", IF('Client Report'!$AG$3="", "X", IF(Expenses!$C2002='Client Report'!$AG$3, "X", "")))</f>
        <v/>
      </c>
      <c r="AD2002" s="66" t="str">
        <f t="shared" si="350"/>
        <v/>
      </c>
      <c r="AE2002" s="25" t="str">
        <f>IF($AD2002="", "", COUNTIF($AD$11:$AD$2510, "&lt;"&amp;$AD2002)+1+COUNTIF($AD$11:$AD2002, $AD2002)-1)</f>
        <v/>
      </c>
      <c r="AF2002" s="25" t="str">
        <f t="shared" si="351"/>
        <v/>
      </c>
    </row>
    <row r="2003" spans="1:32" x14ac:dyDescent="0.25">
      <c r="A2003" s="21"/>
      <c r="B2003" s="80"/>
      <c r="C2003" s="81"/>
      <c r="D2003" s="82"/>
      <c r="E2003" s="83"/>
      <c r="F2003" s="83"/>
      <c r="G2003" s="84"/>
      <c r="H2003" s="85"/>
      <c r="I2003" s="21"/>
      <c r="J2003" s="39" t="str">
        <f t="shared" si="341"/>
        <v/>
      </c>
      <c r="K2003" s="21"/>
      <c r="O2003" s="25" t="str">
        <f t="shared" si="342"/>
        <v/>
      </c>
      <c r="P2003" s="25" t="str">
        <f t="shared" si="343"/>
        <v/>
      </c>
      <c r="Q2003" s="25" t="str">
        <f t="shared" si="344"/>
        <v/>
      </c>
      <c r="R2003" s="25" t="str">
        <f>IF(COUNTIF($Q$11:$Q2003, $Q2003)&gt;1, "", $Q2003)</f>
        <v/>
      </c>
      <c r="S2003" s="58" t="str">
        <f t="shared" si="345"/>
        <v/>
      </c>
      <c r="T2003" s="61" t="str">
        <f t="shared" si="346"/>
        <v/>
      </c>
      <c r="U2003" s="58" t="str">
        <f t="shared" si="347"/>
        <v/>
      </c>
      <c r="W2003" s="25" t="str">
        <f>IF(OR($P2003="", NOT($U2003="")), "", IF(COUNTIF($P$11:$P2003, $P2003)&gt;1, "", "X"))</f>
        <v/>
      </c>
      <c r="X2003" s="25" t="str">
        <f t="shared" si="348"/>
        <v/>
      </c>
      <c r="Z2003" s="25" t="str">
        <f t="shared" si="349"/>
        <v/>
      </c>
      <c r="AB2003" s="25" t="str">
        <f>IF($B2003="", "", IF(AND($B2003&gt;='Client Report'!$BA$3, $B2003&lt;='Client Report'!$BA$4), "X", ""))</f>
        <v/>
      </c>
      <c r="AC2003" s="25" t="str">
        <f>IF($O2003="", "", IF('Client Report'!$AG$3="", "X", IF(Expenses!$C2003='Client Report'!$AG$3, "X", "")))</f>
        <v/>
      </c>
      <c r="AD2003" s="66" t="str">
        <f t="shared" si="350"/>
        <v/>
      </c>
      <c r="AE2003" s="25" t="str">
        <f>IF($AD2003="", "", COUNTIF($AD$11:$AD$2510, "&lt;"&amp;$AD2003)+1+COUNTIF($AD$11:$AD2003, $AD2003)-1)</f>
        <v/>
      </c>
      <c r="AF2003" s="25" t="str">
        <f t="shared" si="351"/>
        <v/>
      </c>
    </row>
    <row r="2004" spans="1:32" x14ac:dyDescent="0.25">
      <c r="A2004" s="21"/>
      <c r="B2004" s="80"/>
      <c r="C2004" s="81"/>
      <c r="D2004" s="82"/>
      <c r="E2004" s="83"/>
      <c r="F2004" s="83"/>
      <c r="G2004" s="84"/>
      <c r="H2004" s="85"/>
      <c r="I2004" s="21"/>
      <c r="J2004" s="39" t="str">
        <f t="shared" si="341"/>
        <v/>
      </c>
      <c r="K2004" s="21"/>
      <c r="O2004" s="25" t="str">
        <f t="shared" si="342"/>
        <v/>
      </c>
      <c r="P2004" s="25" t="str">
        <f t="shared" si="343"/>
        <v/>
      </c>
      <c r="Q2004" s="25" t="str">
        <f t="shared" si="344"/>
        <v/>
      </c>
      <c r="R2004" s="25" t="str">
        <f>IF(COUNTIF($Q$11:$Q2004, $Q2004)&gt;1, "", $Q2004)</f>
        <v/>
      </c>
      <c r="S2004" s="58" t="str">
        <f t="shared" si="345"/>
        <v/>
      </c>
      <c r="T2004" s="61" t="str">
        <f t="shared" si="346"/>
        <v/>
      </c>
      <c r="U2004" s="58" t="str">
        <f t="shared" si="347"/>
        <v/>
      </c>
      <c r="W2004" s="25" t="str">
        <f>IF(OR($P2004="", NOT($U2004="")), "", IF(COUNTIF($P$11:$P2004, $P2004)&gt;1, "", "X"))</f>
        <v/>
      </c>
      <c r="X2004" s="25" t="str">
        <f t="shared" si="348"/>
        <v/>
      </c>
      <c r="Z2004" s="25" t="str">
        <f t="shared" si="349"/>
        <v/>
      </c>
      <c r="AB2004" s="25" t="str">
        <f>IF($B2004="", "", IF(AND($B2004&gt;='Client Report'!$BA$3, $B2004&lt;='Client Report'!$BA$4), "X", ""))</f>
        <v/>
      </c>
      <c r="AC2004" s="25" t="str">
        <f>IF($O2004="", "", IF('Client Report'!$AG$3="", "X", IF(Expenses!$C2004='Client Report'!$AG$3, "X", "")))</f>
        <v/>
      </c>
      <c r="AD2004" s="66" t="str">
        <f t="shared" si="350"/>
        <v/>
      </c>
      <c r="AE2004" s="25" t="str">
        <f>IF($AD2004="", "", COUNTIF($AD$11:$AD$2510, "&lt;"&amp;$AD2004)+1+COUNTIF($AD$11:$AD2004, $AD2004)-1)</f>
        <v/>
      </c>
      <c r="AF2004" s="25" t="str">
        <f t="shared" si="351"/>
        <v/>
      </c>
    </row>
    <row r="2005" spans="1:32" x14ac:dyDescent="0.25">
      <c r="A2005" s="21"/>
      <c r="B2005" s="80"/>
      <c r="C2005" s="81"/>
      <c r="D2005" s="82"/>
      <c r="E2005" s="83"/>
      <c r="F2005" s="83"/>
      <c r="G2005" s="84"/>
      <c r="H2005" s="85"/>
      <c r="I2005" s="21"/>
      <c r="J2005" s="39" t="str">
        <f t="shared" si="341"/>
        <v/>
      </c>
      <c r="K2005" s="21"/>
      <c r="O2005" s="25" t="str">
        <f t="shared" si="342"/>
        <v/>
      </c>
      <c r="P2005" s="25" t="str">
        <f t="shared" si="343"/>
        <v/>
      </c>
      <c r="Q2005" s="25" t="str">
        <f t="shared" si="344"/>
        <v/>
      </c>
      <c r="R2005" s="25" t="str">
        <f>IF(COUNTIF($Q$11:$Q2005, $Q2005)&gt;1, "", $Q2005)</f>
        <v/>
      </c>
      <c r="S2005" s="58" t="str">
        <f t="shared" si="345"/>
        <v/>
      </c>
      <c r="T2005" s="61" t="str">
        <f t="shared" si="346"/>
        <v/>
      </c>
      <c r="U2005" s="58" t="str">
        <f t="shared" si="347"/>
        <v/>
      </c>
      <c r="W2005" s="25" t="str">
        <f>IF(OR($P2005="", NOT($U2005="")), "", IF(COUNTIF($P$11:$P2005, $P2005)&gt;1, "", "X"))</f>
        <v/>
      </c>
      <c r="X2005" s="25" t="str">
        <f t="shared" si="348"/>
        <v/>
      </c>
      <c r="Z2005" s="25" t="str">
        <f t="shared" si="349"/>
        <v/>
      </c>
      <c r="AB2005" s="25" t="str">
        <f>IF($B2005="", "", IF(AND($B2005&gt;='Client Report'!$BA$3, $B2005&lt;='Client Report'!$BA$4), "X", ""))</f>
        <v/>
      </c>
      <c r="AC2005" s="25" t="str">
        <f>IF($O2005="", "", IF('Client Report'!$AG$3="", "X", IF(Expenses!$C2005='Client Report'!$AG$3, "X", "")))</f>
        <v/>
      </c>
      <c r="AD2005" s="66" t="str">
        <f t="shared" si="350"/>
        <v/>
      </c>
      <c r="AE2005" s="25" t="str">
        <f>IF($AD2005="", "", COUNTIF($AD$11:$AD$2510, "&lt;"&amp;$AD2005)+1+COUNTIF($AD$11:$AD2005, $AD2005)-1)</f>
        <v/>
      </c>
      <c r="AF2005" s="25" t="str">
        <f t="shared" si="351"/>
        <v/>
      </c>
    </row>
    <row r="2006" spans="1:32" x14ac:dyDescent="0.25">
      <c r="A2006" s="21"/>
      <c r="B2006" s="80"/>
      <c r="C2006" s="81"/>
      <c r="D2006" s="82"/>
      <c r="E2006" s="83"/>
      <c r="F2006" s="83"/>
      <c r="G2006" s="84"/>
      <c r="H2006" s="85"/>
      <c r="I2006" s="21"/>
      <c r="J2006" s="39" t="str">
        <f t="shared" si="341"/>
        <v/>
      </c>
      <c r="K2006" s="21"/>
      <c r="O2006" s="25" t="str">
        <f t="shared" si="342"/>
        <v/>
      </c>
      <c r="P2006" s="25" t="str">
        <f t="shared" si="343"/>
        <v/>
      </c>
      <c r="Q2006" s="25" t="str">
        <f t="shared" si="344"/>
        <v/>
      </c>
      <c r="R2006" s="25" t="str">
        <f>IF(COUNTIF($Q$11:$Q2006, $Q2006)&gt;1, "", $Q2006)</f>
        <v/>
      </c>
      <c r="S2006" s="58" t="str">
        <f t="shared" si="345"/>
        <v/>
      </c>
      <c r="T2006" s="61" t="str">
        <f t="shared" si="346"/>
        <v/>
      </c>
      <c r="U2006" s="58" t="str">
        <f t="shared" si="347"/>
        <v/>
      </c>
      <c r="W2006" s="25" t="str">
        <f>IF(OR($P2006="", NOT($U2006="")), "", IF(COUNTIF($P$11:$P2006, $P2006)&gt;1, "", "X"))</f>
        <v/>
      </c>
      <c r="X2006" s="25" t="str">
        <f t="shared" si="348"/>
        <v/>
      </c>
      <c r="Z2006" s="25" t="str">
        <f t="shared" si="349"/>
        <v/>
      </c>
      <c r="AB2006" s="25" t="str">
        <f>IF($B2006="", "", IF(AND($B2006&gt;='Client Report'!$BA$3, $B2006&lt;='Client Report'!$BA$4), "X", ""))</f>
        <v/>
      </c>
      <c r="AC2006" s="25" t="str">
        <f>IF($O2006="", "", IF('Client Report'!$AG$3="", "X", IF(Expenses!$C2006='Client Report'!$AG$3, "X", "")))</f>
        <v/>
      </c>
      <c r="AD2006" s="66" t="str">
        <f t="shared" si="350"/>
        <v/>
      </c>
      <c r="AE2006" s="25" t="str">
        <f>IF($AD2006="", "", COUNTIF($AD$11:$AD$2510, "&lt;"&amp;$AD2006)+1+COUNTIF($AD$11:$AD2006, $AD2006)-1)</f>
        <v/>
      </c>
      <c r="AF2006" s="25" t="str">
        <f t="shared" si="351"/>
        <v/>
      </c>
    </row>
    <row r="2007" spans="1:32" x14ac:dyDescent="0.25">
      <c r="A2007" s="21"/>
      <c r="B2007" s="80"/>
      <c r="C2007" s="81"/>
      <c r="D2007" s="82"/>
      <c r="E2007" s="83"/>
      <c r="F2007" s="83"/>
      <c r="G2007" s="84"/>
      <c r="H2007" s="85"/>
      <c r="I2007" s="21"/>
      <c r="J2007" s="39" t="str">
        <f t="shared" si="341"/>
        <v/>
      </c>
      <c r="K2007" s="21"/>
      <c r="O2007" s="25" t="str">
        <f t="shared" si="342"/>
        <v/>
      </c>
      <c r="P2007" s="25" t="str">
        <f t="shared" si="343"/>
        <v/>
      </c>
      <c r="Q2007" s="25" t="str">
        <f t="shared" si="344"/>
        <v/>
      </c>
      <c r="R2007" s="25" t="str">
        <f>IF(COUNTIF($Q$11:$Q2007, $Q2007)&gt;1, "", $Q2007)</f>
        <v/>
      </c>
      <c r="S2007" s="58" t="str">
        <f t="shared" si="345"/>
        <v/>
      </c>
      <c r="T2007" s="61" t="str">
        <f t="shared" si="346"/>
        <v/>
      </c>
      <c r="U2007" s="58" t="str">
        <f t="shared" si="347"/>
        <v/>
      </c>
      <c r="W2007" s="25" t="str">
        <f>IF(OR($P2007="", NOT($U2007="")), "", IF(COUNTIF($P$11:$P2007, $P2007)&gt;1, "", "X"))</f>
        <v/>
      </c>
      <c r="X2007" s="25" t="str">
        <f t="shared" si="348"/>
        <v/>
      </c>
      <c r="Z2007" s="25" t="str">
        <f t="shared" si="349"/>
        <v/>
      </c>
      <c r="AB2007" s="25" t="str">
        <f>IF($B2007="", "", IF(AND($B2007&gt;='Client Report'!$BA$3, $B2007&lt;='Client Report'!$BA$4), "X", ""))</f>
        <v/>
      </c>
      <c r="AC2007" s="25" t="str">
        <f>IF($O2007="", "", IF('Client Report'!$AG$3="", "X", IF(Expenses!$C2007='Client Report'!$AG$3, "X", "")))</f>
        <v/>
      </c>
      <c r="AD2007" s="66" t="str">
        <f t="shared" si="350"/>
        <v/>
      </c>
      <c r="AE2007" s="25" t="str">
        <f>IF($AD2007="", "", COUNTIF($AD$11:$AD$2510, "&lt;"&amp;$AD2007)+1+COUNTIF($AD$11:$AD2007, $AD2007)-1)</f>
        <v/>
      </c>
      <c r="AF2007" s="25" t="str">
        <f t="shared" si="351"/>
        <v/>
      </c>
    </row>
    <row r="2008" spans="1:32" x14ac:dyDescent="0.25">
      <c r="A2008" s="21"/>
      <c r="B2008" s="80"/>
      <c r="C2008" s="81"/>
      <c r="D2008" s="82"/>
      <c r="E2008" s="83"/>
      <c r="F2008" s="83"/>
      <c r="G2008" s="84"/>
      <c r="H2008" s="85"/>
      <c r="I2008" s="21"/>
      <c r="J2008" s="39" t="str">
        <f t="shared" si="341"/>
        <v/>
      </c>
      <c r="K2008" s="21"/>
      <c r="O2008" s="25" t="str">
        <f t="shared" si="342"/>
        <v/>
      </c>
      <c r="P2008" s="25" t="str">
        <f t="shared" si="343"/>
        <v/>
      </c>
      <c r="Q2008" s="25" t="str">
        <f t="shared" si="344"/>
        <v/>
      </c>
      <c r="R2008" s="25" t="str">
        <f>IF(COUNTIF($Q$11:$Q2008, $Q2008)&gt;1, "", $Q2008)</f>
        <v/>
      </c>
      <c r="S2008" s="58" t="str">
        <f t="shared" si="345"/>
        <v/>
      </c>
      <c r="T2008" s="61" t="str">
        <f t="shared" si="346"/>
        <v/>
      </c>
      <c r="U2008" s="58" t="str">
        <f t="shared" si="347"/>
        <v/>
      </c>
      <c r="W2008" s="25" t="str">
        <f>IF(OR($P2008="", NOT($U2008="")), "", IF(COUNTIF($P$11:$P2008, $P2008)&gt;1, "", "X"))</f>
        <v/>
      </c>
      <c r="X2008" s="25" t="str">
        <f t="shared" si="348"/>
        <v/>
      </c>
      <c r="Z2008" s="25" t="str">
        <f t="shared" si="349"/>
        <v/>
      </c>
      <c r="AB2008" s="25" t="str">
        <f>IF($B2008="", "", IF(AND($B2008&gt;='Client Report'!$BA$3, $B2008&lt;='Client Report'!$BA$4), "X", ""))</f>
        <v/>
      </c>
      <c r="AC2008" s="25" t="str">
        <f>IF($O2008="", "", IF('Client Report'!$AG$3="", "X", IF(Expenses!$C2008='Client Report'!$AG$3, "X", "")))</f>
        <v/>
      </c>
      <c r="AD2008" s="66" t="str">
        <f t="shared" si="350"/>
        <v/>
      </c>
      <c r="AE2008" s="25" t="str">
        <f>IF($AD2008="", "", COUNTIF($AD$11:$AD$2510, "&lt;"&amp;$AD2008)+1+COUNTIF($AD$11:$AD2008, $AD2008)-1)</f>
        <v/>
      </c>
      <c r="AF2008" s="25" t="str">
        <f t="shared" si="351"/>
        <v/>
      </c>
    </row>
    <row r="2009" spans="1:32" x14ac:dyDescent="0.25">
      <c r="A2009" s="21"/>
      <c r="B2009" s="80"/>
      <c r="C2009" s="81"/>
      <c r="D2009" s="82"/>
      <c r="E2009" s="83"/>
      <c r="F2009" s="83"/>
      <c r="G2009" s="84"/>
      <c r="H2009" s="85"/>
      <c r="I2009" s="21"/>
      <c r="J2009" s="39" t="str">
        <f t="shared" si="341"/>
        <v/>
      </c>
      <c r="K2009" s="21"/>
      <c r="O2009" s="25" t="str">
        <f t="shared" si="342"/>
        <v/>
      </c>
      <c r="P2009" s="25" t="str">
        <f t="shared" si="343"/>
        <v/>
      </c>
      <c r="Q2009" s="25" t="str">
        <f t="shared" si="344"/>
        <v/>
      </c>
      <c r="R2009" s="25" t="str">
        <f>IF(COUNTIF($Q$11:$Q2009, $Q2009)&gt;1, "", $Q2009)</f>
        <v/>
      </c>
      <c r="S2009" s="58" t="str">
        <f t="shared" si="345"/>
        <v/>
      </c>
      <c r="T2009" s="61" t="str">
        <f t="shared" si="346"/>
        <v/>
      </c>
      <c r="U2009" s="58" t="str">
        <f t="shared" si="347"/>
        <v/>
      </c>
      <c r="W2009" s="25" t="str">
        <f>IF(OR($P2009="", NOT($U2009="")), "", IF(COUNTIF($P$11:$P2009, $P2009)&gt;1, "", "X"))</f>
        <v/>
      </c>
      <c r="X2009" s="25" t="str">
        <f t="shared" si="348"/>
        <v/>
      </c>
      <c r="Z2009" s="25" t="str">
        <f t="shared" si="349"/>
        <v/>
      </c>
      <c r="AB2009" s="25" t="str">
        <f>IF($B2009="", "", IF(AND($B2009&gt;='Client Report'!$BA$3, $B2009&lt;='Client Report'!$BA$4), "X", ""))</f>
        <v/>
      </c>
      <c r="AC2009" s="25" t="str">
        <f>IF($O2009="", "", IF('Client Report'!$AG$3="", "X", IF(Expenses!$C2009='Client Report'!$AG$3, "X", "")))</f>
        <v/>
      </c>
      <c r="AD2009" s="66" t="str">
        <f t="shared" si="350"/>
        <v/>
      </c>
      <c r="AE2009" s="25" t="str">
        <f>IF($AD2009="", "", COUNTIF($AD$11:$AD$2510, "&lt;"&amp;$AD2009)+1+COUNTIF($AD$11:$AD2009, $AD2009)-1)</f>
        <v/>
      </c>
      <c r="AF2009" s="25" t="str">
        <f t="shared" si="351"/>
        <v/>
      </c>
    </row>
    <row r="2010" spans="1:32" x14ac:dyDescent="0.25">
      <c r="A2010" s="21"/>
      <c r="B2010" s="80"/>
      <c r="C2010" s="81"/>
      <c r="D2010" s="82"/>
      <c r="E2010" s="83"/>
      <c r="F2010" s="83"/>
      <c r="G2010" s="84"/>
      <c r="H2010" s="85"/>
      <c r="I2010" s="21"/>
      <c r="J2010" s="39" t="str">
        <f t="shared" si="341"/>
        <v/>
      </c>
      <c r="K2010" s="21"/>
      <c r="O2010" s="25" t="str">
        <f t="shared" si="342"/>
        <v/>
      </c>
      <c r="P2010" s="25" t="str">
        <f t="shared" si="343"/>
        <v/>
      </c>
      <c r="Q2010" s="25" t="str">
        <f t="shared" si="344"/>
        <v/>
      </c>
      <c r="R2010" s="25" t="str">
        <f>IF(COUNTIF($Q$11:$Q2010, $Q2010)&gt;1, "", $Q2010)</f>
        <v/>
      </c>
      <c r="S2010" s="58" t="str">
        <f t="shared" si="345"/>
        <v/>
      </c>
      <c r="T2010" s="61" t="str">
        <f t="shared" si="346"/>
        <v/>
      </c>
      <c r="U2010" s="58" t="str">
        <f t="shared" si="347"/>
        <v/>
      </c>
      <c r="W2010" s="25" t="str">
        <f>IF(OR($P2010="", NOT($U2010="")), "", IF(COUNTIF($P$11:$P2010, $P2010)&gt;1, "", "X"))</f>
        <v/>
      </c>
      <c r="X2010" s="25" t="str">
        <f t="shared" si="348"/>
        <v/>
      </c>
      <c r="Z2010" s="25" t="str">
        <f t="shared" si="349"/>
        <v/>
      </c>
      <c r="AB2010" s="25" t="str">
        <f>IF($B2010="", "", IF(AND($B2010&gt;='Client Report'!$BA$3, $B2010&lt;='Client Report'!$BA$4), "X", ""))</f>
        <v/>
      </c>
      <c r="AC2010" s="25" t="str">
        <f>IF($O2010="", "", IF('Client Report'!$AG$3="", "X", IF(Expenses!$C2010='Client Report'!$AG$3, "X", "")))</f>
        <v/>
      </c>
      <c r="AD2010" s="66" t="str">
        <f t="shared" si="350"/>
        <v/>
      </c>
      <c r="AE2010" s="25" t="str">
        <f>IF($AD2010="", "", COUNTIF($AD$11:$AD$2510, "&lt;"&amp;$AD2010)+1+COUNTIF($AD$11:$AD2010, $AD2010)-1)</f>
        <v/>
      </c>
      <c r="AF2010" s="25" t="str">
        <f t="shared" si="351"/>
        <v/>
      </c>
    </row>
    <row r="2011" spans="1:32" x14ac:dyDescent="0.25">
      <c r="A2011" s="21"/>
      <c r="B2011" s="80"/>
      <c r="C2011" s="81"/>
      <c r="D2011" s="82"/>
      <c r="E2011" s="83"/>
      <c r="F2011" s="83"/>
      <c r="G2011" s="84"/>
      <c r="H2011" s="85"/>
      <c r="I2011" s="21"/>
      <c r="J2011" s="39" t="str">
        <f t="shared" si="341"/>
        <v/>
      </c>
      <c r="K2011" s="21"/>
      <c r="O2011" s="25" t="str">
        <f t="shared" si="342"/>
        <v/>
      </c>
      <c r="P2011" s="25" t="str">
        <f t="shared" si="343"/>
        <v/>
      </c>
      <c r="Q2011" s="25" t="str">
        <f t="shared" si="344"/>
        <v/>
      </c>
      <c r="R2011" s="25" t="str">
        <f>IF(COUNTIF($Q$11:$Q2011, $Q2011)&gt;1, "", $Q2011)</f>
        <v/>
      </c>
      <c r="S2011" s="58" t="str">
        <f t="shared" si="345"/>
        <v/>
      </c>
      <c r="T2011" s="61" t="str">
        <f t="shared" si="346"/>
        <v/>
      </c>
      <c r="U2011" s="58" t="str">
        <f t="shared" si="347"/>
        <v/>
      </c>
      <c r="W2011" s="25" t="str">
        <f>IF(OR($P2011="", NOT($U2011="")), "", IF(COUNTIF($P$11:$P2011, $P2011)&gt;1, "", "X"))</f>
        <v/>
      </c>
      <c r="X2011" s="25" t="str">
        <f t="shared" si="348"/>
        <v/>
      </c>
      <c r="Z2011" s="25" t="str">
        <f t="shared" si="349"/>
        <v/>
      </c>
      <c r="AB2011" s="25" t="str">
        <f>IF($B2011="", "", IF(AND($B2011&gt;='Client Report'!$BA$3, $B2011&lt;='Client Report'!$BA$4), "X", ""))</f>
        <v/>
      </c>
      <c r="AC2011" s="25" t="str">
        <f>IF($O2011="", "", IF('Client Report'!$AG$3="", "X", IF(Expenses!$C2011='Client Report'!$AG$3, "X", "")))</f>
        <v/>
      </c>
      <c r="AD2011" s="66" t="str">
        <f t="shared" si="350"/>
        <v/>
      </c>
      <c r="AE2011" s="25" t="str">
        <f>IF($AD2011="", "", COUNTIF($AD$11:$AD$2510, "&lt;"&amp;$AD2011)+1+COUNTIF($AD$11:$AD2011, $AD2011)-1)</f>
        <v/>
      </c>
      <c r="AF2011" s="25" t="str">
        <f t="shared" si="351"/>
        <v/>
      </c>
    </row>
    <row r="2012" spans="1:32" x14ac:dyDescent="0.25">
      <c r="A2012" s="21"/>
      <c r="B2012" s="80"/>
      <c r="C2012" s="81"/>
      <c r="D2012" s="82"/>
      <c r="E2012" s="83"/>
      <c r="F2012" s="83"/>
      <c r="G2012" s="84"/>
      <c r="H2012" s="85"/>
      <c r="I2012" s="21"/>
      <c r="J2012" s="39" t="str">
        <f t="shared" si="341"/>
        <v/>
      </c>
      <c r="K2012" s="21"/>
      <c r="O2012" s="25" t="str">
        <f t="shared" si="342"/>
        <v/>
      </c>
      <c r="P2012" s="25" t="str">
        <f t="shared" si="343"/>
        <v/>
      </c>
      <c r="Q2012" s="25" t="str">
        <f t="shared" si="344"/>
        <v/>
      </c>
      <c r="R2012" s="25" t="str">
        <f>IF(COUNTIF($Q$11:$Q2012, $Q2012)&gt;1, "", $Q2012)</f>
        <v/>
      </c>
      <c r="S2012" s="58" t="str">
        <f t="shared" si="345"/>
        <v/>
      </c>
      <c r="T2012" s="61" t="str">
        <f t="shared" si="346"/>
        <v/>
      </c>
      <c r="U2012" s="58" t="str">
        <f t="shared" si="347"/>
        <v/>
      </c>
      <c r="W2012" s="25" t="str">
        <f>IF(OR($P2012="", NOT($U2012="")), "", IF(COUNTIF($P$11:$P2012, $P2012)&gt;1, "", "X"))</f>
        <v/>
      </c>
      <c r="X2012" s="25" t="str">
        <f t="shared" si="348"/>
        <v/>
      </c>
      <c r="Z2012" s="25" t="str">
        <f t="shared" si="349"/>
        <v/>
      </c>
      <c r="AB2012" s="25" t="str">
        <f>IF($B2012="", "", IF(AND($B2012&gt;='Client Report'!$BA$3, $B2012&lt;='Client Report'!$BA$4), "X", ""))</f>
        <v/>
      </c>
      <c r="AC2012" s="25" t="str">
        <f>IF($O2012="", "", IF('Client Report'!$AG$3="", "X", IF(Expenses!$C2012='Client Report'!$AG$3, "X", "")))</f>
        <v/>
      </c>
      <c r="AD2012" s="66" t="str">
        <f t="shared" si="350"/>
        <v/>
      </c>
      <c r="AE2012" s="25" t="str">
        <f>IF($AD2012="", "", COUNTIF($AD$11:$AD$2510, "&lt;"&amp;$AD2012)+1+COUNTIF($AD$11:$AD2012, $AD2012)-1)</f>
        <v/>
      </c>
      <c r="AF2012" s="25" t="str">
        <f t="shared" si="351"/>
        <v/>
      </c>
    </row>
    <row r="2013" spans="1:32" x14ac:dyDescent="0.25">
      <c r="A2013" s="21"/>
      <c r="B2013" s="80"/>
      <c r="C2013" s="81"/>
      <c r="D2013" s="82"/>
      <c r="E2013" s="83"/>
      <c r="F2013" s="83"/>
      <c r="G2013" s="84"/>
      <c r="H2013" s="85"/>
      <c r="I2013" s="21"/>
      <c r="J2013" s="39" t="str">
        <f t="shared" si="341"/>
        <v/>
      </c>
      <c r="K2013" s="21"/>
      <c r="O2013" s="25" t="str">
        <f t="shared" si="342"/>
        <v/>
      </c>
      <c r="P2013" s="25" t="str">
        <f t="shared" si="343"/>
        <v/>
      </c>
      <c r="Q2013" s="25" t="str">
        <f t="shared" si="344"/>
        <v/>
      </c>
      <c r="R2013" s="25" t="str">
        <f>IF(COUNTIF($Q$11:$Q2013, $Q2013)&gt;1, "", $Q2013)</f>
        <v/>
      </c>
      <c r="S2013" s="58" t="str">
        <f t="shared" si="345"/>
        <v/>
      </c>
      <c r="T2013" s="61" t="str">
        <f t="shared" si="346"/>
        <v/>
      </c>
      <c r="U2013" s="58" t="str">
        <f t="shared" si="347"/>
        <v/>
      </c>
      <c r="W2013" s="25" t="str">
        <f>IF(OR($P2013="", NOT($U2013="")), "", IF(COUNTIF($P$11:$P2013, $P2013)&gt;1, "", "X"))</f>
        <v/>
      </c>
      <c r="X2013" s="25" t="str">
        <f t="shared" si="348"/>
        <v/>
      </c>
      <c r="Z2013" s="25" t="str">
        <f t="shared" si="349"/>
        <v/>
      </c>
      <c r="AB2013" s="25" t="str">
        <f>IF($B2013="", "", IF(AND($B2013&gt;='Client Report'!$BA$3, $B2013&lt;='Client Report'!$BA$4), "X", ""))</f>
        <v/>
      </c>
      <c r="AC2013" s="25" t="str">
        <f>IF($O2013="", "", IF('Client Report'!$AG$3="", "X", IF(Expenses!$C2013='Client Report'!$AG$3, "X", "")))</f>
        <v/>
      </c>
      <c r="AD2013" s="66" t="str">
        <f t="shared" si="350"/>
        <v/>
      </c>
      <c r="AE2013" s="25" t="str">
        <f>IF($AD2013="", "", COUNTIF($AD$11:$AD$2510, "&lt;"&amp;$AD2013)+1+COUNTIF($AD$11:$AD2013, $AD2013)-1)</f>
        <v/>
      </c>
      <c r="AF2013" s="25" t="str">
        <f t="shared" si="351"/>
        <v/>
      </c>
    </row>
    <row r="2014" spans="1:32" x14ac:dyDescent="0.25">
      <c r="A2014" s="21"/>
      <c r="B2014" s="80"/>
      <c r="C2014" s="81"/>
      <c r="D2014" s="82"/>
      <c r="E2014" s="83"/>
      <c r="F2014" s="83"/>
      <c r="G2014" s="84"/>
      <c r="H2014" s="85"/>
      <c r="I2014" s="21"/>
      <c r="J2014" s="39" t="str">
        <f t="shared" si="341"/>
        <v/>
      </c>
      <c r="K2014" s="21"/>
      <c r="O2014" s="25" t="str">
        <f t="shared" si="342"/>
        <v/>
      </c>
      <c r="P2014" s="25" t="str">
        <f t="shared" si="343"/>
        <v/>
      </c>
      <c r="Q2014" s="25" t="str">
        <f t="shared" si="344"/>
        <v/>
      </c>
      <c r="R2014" s="25" t="str">
        <f>IF(COUNTIF($Q$11:$Q2014, $Q2014)&gt;1, "", $Q2014)</f>
        <v/>
      </c>
      <c r="S2014" s="58" t="str">
        <f t="shared" si="345"/>
        <v/>
      </c>
      <c r="T2014" s="61" t="str">
        <f t="shared" si="346"/>
        <v/>
      </c>
      <c r="U2014" s="58" t="str">
        <f t="shared" si="347"/>
        <v/>
      </c>
      <c r="W2014" s="25" t="str">
        <f>IF(OR($P2014="", NOT($U2014="")), "", IF(COUNTIF($P$11:$P2014, $P2014)&gt;1, "", "X"))</f>
        <v/>
      </c>
      <c r="X2014" s="25" t="str">
        <f t="shared" si="348"/>
        <v/>
      </c>
      <c r="Z2014" s="25" t="str">
        <f t="shared" si="349"/>
        <v/>
      </c>
      <c r="AB2014" s="25" t="str">
        <f>IF($B2014="", "", IF(AND($B2014&gt;='Client Report'!$BA$3, $B2014&lt;='Client Report'!$BA$4), "X", ""))</f>
        <v/>
      </c>
      <c r="AC2014" s="25" t="str">
        <f>IF($O2014="", "", IF('Client Report'!$AG$3="", "X", IF(Expenses!$C2014='Client Report'!$AG$3, "X", "")))</f>
        <v/>
      </c>
      <c r="AD2014" s="66" t="str">
        <f t="shared" si="350"/>
        <v/>
      </c>
      <c r="AE2014" s="25" t="str">
        <f>IF($AD2014="", "", COUNTIF($AD$11:$AD$2510, "&lt;"&amp;$AD2014)+1+COUNTIF($AD$11:$AD2014, $AD2014)-1)</f>
        <v/>
      </c>
      <c r="AF2014" s="25" t="str">
        <f t="shared" si="351"/>
        <v/>
      </c>
    </row>
    <row r="2015" spans="1:32" x14ac:dyDescent="0.25">
      <c r="A2015" s="21"/>
      <c r="B2015" s="80"/>
      <c r="C2015" s="81"/>
      <c r="D2015" s="82"/>
      <c r="E2015" s="83"/>
      <c r="F2015" s="83"/>
      <c r="G2015" s="84"/>
      <c r="H2015" s="85"/>
      <c r="I2015" s="21"/>
      <c r="J2015" s="39" t="str">
        <f t="shared" si="341"/>
        <v/>
      </c>
      <c r="K2015" s="21"/>
      <c r="O2015" s="25" t="str">
        <f t="shared" si="342"/>
        <v/>
      </c>
      <c r="P2015" s="25" t="str">
        <f t="shared" si="343"/>
        <v/>
      </c>
      <c r="Q2015" s="25" t="str">
        <f t="shared" si="344"/>
        <v/>
      </c>
      <c r="R2015" s="25" t="str">
        <f>IF(COUNTIF($Q$11:$Q2015, $Q2015)&gt;1, "", $Q2015)</f>
        <v/>
      </c>
      <c r="S2015" s="58" t="str">
        <f t="shared" si="345"/>
        <v/>
      </c>
      <c r="T2015" s="61" t="str">
        <f t="shared" si="346"/>
        <v/>
      </c>
      <c r="U2015" s="58" t="str">
        <f t="shared" si="347"/>
        <v/>
      </c>
      <c r="W2015" s="25" t="str">
        <f>IF(OR($P2015="", NOT($U2015="")), "", IF(COUNTIF($P$11:$P2015, $P2015)&gt;1, "", "X"))</f>
        <v/>
      </c>
      <c r="X2015" s="25" t="str">
        <f t="shared" si="348"/>
        <v/>
      </c>
      <c r="Z2015" s="25" t="str">
        <f t="shared" si="349"/>
        <v/>
      </c>
      <c r="AB2015" s="25" t="str">
        <f>IF($B2015="", "", IF(AND($B2015&gt;='Client Report'!$BA$3, $B2015&lt;='Client Report'!$BA$4), "X", ""))</f>
        <v/>
      </c>
      <c r="AC2015" s="25" t="str">
        <f>IF($O2015="", "", IF('Client Report'!$AG$3="", "X", IF(Expenses!$C2015='Client Report'!$AG$3, "X", "")))</f>
        <v/>
      </c>
      <c r="AD2015" s="66" t="str">
        <f t="shared" si="350"/>
        <v/>
      </c>
      <c r="AE2015" s="25" t="str">
        <f>IF($AD2015="", "", COUNTIF($AD$11:$AD$2510, "&lt;"&amp;$AD2015)+1+COUNTIF($AD$11:$AD2015, $AD2015)-1)</f>
        <v/>
      </c>
      <c r="AF2015" s="25" t="str">
        <f t="shared" si="351"/>
        <v/>
      </c>
    </row>
    <row r="2016" spans="1:32" x14ac:dyDescent="0.25">
      <c r="A2016" s="21"/>
      <c r="B2016" s="80"/>
      <c r="C2016" s="81"/>
      <c r="D2016" s="82"/>
      <c r="E2016" s="83"/>
      <c r="F2016" s="83"/>
      <c r="G2016" s="84"/>
      <c r="H2016" s="85"/>
      <c r="I2016" s="21"/>
      <c r="J2016" s="39" t="str">
        <f t="shared" si="341"/>
        <v/>
      </c>
      <c r="K2016" s="21"/>
      <c r="O2016" s="25" t="str">
        <f t="shared" si="342"/>
        <v/>
      </c>
      <c r="P2016" s="25" t="str">
        <f t="shared" si="343"/>
        <v/>
      </c>
      <c r="Q2016" s="25" t="str">
        <f t="shared" si="344"/>
        <v/>
      </c>
      <c r="R2016" s="25" t="str">
        <f>IF(COUNTIF($Q$11:$Q2016, $Q2016)&gt;1, "", $Q2016)</f>
        <v/>
      </c>
      <c r="S2016" s="58" t="str">
        <f t="shared" si="345"/>
        <v/>
      </c>
      <c r="T2016" s="61" t="str">
        <f t="shared" si="346"/>
        <v/>
      </c>
      <c r="U2016" s="58" t="str">
        <f t="shared" si="347"/>
        <v/>
      </c>
      <c r="W2016" s="25" t="str">
        <f>IF(OR($P2016="", NOT($U2016="")), "", IF(COUNTIF($P$11:$P2016, $P2016)&gt;1, "", "X"))</f>
        <v/>
      </c>
      <c r="X2016" s="25" t="str">
        <f t="shared" si="348"/>
        <v/>
      </c>
      <c r="Z2016" s="25" t="str">
        <f t="shared" si="349"/>
        <v/>
      </c>
      <c r="AB2016" s="25" t="str">
        <f>IF($B2016="", "", IF(AND($B2016&gt;='Client Report'!$BA$3, $B2016&lt;='Client Report'!$BA$4), "X", ""))</f>
        <v/>
      </c>
      <c r="AC2016" s="25" t="str">
        <f>IF($O2016="", "", IF('Client Report'!$AG$3="", "X", IF(Expenses!$C2016='Client Report'!$AG$3, "X", "")))</f>
        <v/>
      </c>
      <c r="AD2016" s="66" t="str">
        <f t="shared" si="350"/>
        <v/>
      </c>
      <c r="AE2016" s="25" t="str">
        <f>IF($AD2016="", "", COUNTIF($AD$11:$AD$2510, "&lt;"&amp;$AD2016)+1+COUNTIF($AD$11:$AD2016, $AD2016)-1)</f>
        <v/>
      </c>
      <c r="AF2016" s="25" t="str">
        <f t="shared" si="351"/>
        <v/>
      </c>
    </row>
    <row r="2017" spans="1:32" x14ac:dyDescent="0.25">
      <c r="A2017" s="21"/>
      <c r="B2017" s="80"/>
      <c r="C2017" s="81"/>
      <c r="D2017" s="82"/>
      <c r="E2017" s="83"/>
      <c r="F2017" s="83"/>
      <c r="G2017" s="84"/>
      <c r="H2017" s="85"/>
      <c r="I2017" s="21"/>
      <c r="J2017" s="39" t="str">
        <f t="shared" si="341"/>
        <v/>
      </c>
      <c r="K2017" s="21"/>
      <c r="O2017" s="25" t="str">
        <f t="shared" si="342"/>
        <v/>
      </c>
      <c r="P2017" s="25" t="str">
        <f t="shared" si="343"/>
        <v/>
      </c>
      <c r="Q2017" s="25" t="str">
        <f t="shared" si="344"/>
        <v/>
      </c>
      <c r="R2017" s="25" t="str">
        <f>IF(COUNTIF($Q$11:$Q2017, $Q2017)&gt;1, "", $Q2017)</f>
        <v/>
      </c>
      <c r="S2017" s="58" t="str">
        <f t="shared" si="345"/>
        <v/>
      </c>
      <c r="T2017" s="61" t="str">
        <f t="shared" si="346"/>
        <v/>
      </c>
      <c r="U2017" s="58" t="str">
        <f t="shared" si="347"/>
        <v/>
      </c>
      <c r="W2017" s="25" t="str">
        <f>IF(OR($P2017="", NOT($U2017="")), "", IF(COUNTIF($P$11:$P2017, $P2017)&gt;1, "", "X"))</f>
        <v/>
      </c>
      <c r="X2017" s="25" t="str">
        <f t="shared" si="348"/>
        <v/>
      </c>
      <c r="Z2017" s="25" t="str">
        <f t="shared" si="349"/>
        <v/>
      </c>
      <c r="AB2017" s="25" t="str">
        <f>IF($B2017="", "", IF(AND($B2017&gt;='Client Report'!$BA$3, $B2017&lt;='Client Report'!$BA$4), "X", ""))</f>
        <v/>
      </c>
      <c r="AC2017" s="25" t="str">
        <f>IF($O2017="", "", IF('Client Report'!$AG$3="", "X", IF(Expenses!$C2017='Client Report'!$AG$3, "X", "")))</f>
        <v/>
      </c>
      <c r="AD2017" s="66" t="str">
        <f t="shared" si="350"/>
        <v/>
      </c>
      <c r="AE2017" s="25" t="str">
        <f>IF($AD2017="", "", COUNTIF($AD$11:$AD$2510, "&lt;"&amp;$AD2017)+1+COUNTIF($AD$11:$AD2017, $AD2017)-1)</f>
        <v/>
      </c>
      <c r="AF2017" s="25" t="str">
        <f t="shared" si="351"/>
        <v/>
      </c>
    </row>
    <row r="2018" spans="1:32" x14ac:dyDescent="0.25">
      <c r="A2018" s="21"/>
      <c r="B2018" s="80"/>
      <c r="C2018" s="81"/>
      <c r="D2018" s="82"/>
      <c r="E2018" s="83"/>
      <c r="F2018" s="83"/>
      <c r="G2018" s="84"/>
      <c r="H2018" s="85"/>
      <c r="I2018" s="21"/>
      <c r="J2018" s="39" t="str">
        <f t="shared" si="341"/>
        <v/>
      </c>
      <c r="K2018" s="21"/>
      <c r="O2018" s="25" t="str">
        <f t="shared" si="342"/>
        <v/>
      </c>
      <c r="P2018" s="25" t="str">
        <f t="shared" si="343"/>
        <v/>
      </c>
      <c r="Q2018" s="25" t="str">
        <f t="shared" si="344"/>
        <v/>
      </c>
      <c r="R2018" s="25" t="str">
        <f>IF(COUNTIF($Q$11:$Q2018, $Q2018)&gt;1, "", $Q2018)</f>
        <v/>
      </c>
      <c r="S2018" s="58" t="str">
        <f t="shared" si="345"/>
        <v/>
      </c>
      <c r="T2018" s="61" t="str">
        <f t="shared" si="346"/>
        <v/>
      </c>
      <c r="U2018" s="58" t="str">
        <f t="shared" si="347"/>
        <v/>
      </c>
      <c r="W2018" s="25" t="str">
        <f>IF(OR($P2018="", NOT($U2018="")), "", IF(COUNTIF($P$11:$P2018, $P2018)&gt;1, "", "X"))</f>
        <v/>
      </c>
      <c r="X2018" s="25" t="str">
        <f t="shared" si="348"/>
        <v/>
      </c>
      <c r="Z2018" s="25" t="str">
        <f t="shared" si="349"/>
        <v/>
      </c>
      <c r="AB2018" s="25" t="str">
        <f>IF($B2018="", "", IF(AND($B2018&gt;='Client Report'!$BA$3, $B2018&lt;='Client Report'!$BA$4), "X", ""))</f>
        <v/>
      </c>
      <c r="AC2018" s="25" t="str">
        <f>IF($O2018="", "", IF('Client Report'!$AG$3="", "X", IF(Expenses!$C2018='Client Report'!$AG$3, "X", "")))</f>
        <v/>
      </c>
      <c r="AD2018" s="66" t="str">
        <f t="shared" si="350"/>
        <v/>
      </c>
      <c r="AE2018" s="25" t="str">
        <f>IF($AD2018="", "", COUNTIF($AD$11:$AD$2510, "&lt;"&amp;$AD2018)+1+COUNTIF($AD$11:$AD2018, $AD2018)-1)</f>
        <v/>
      </c>
      <c r="AF2018" s="25" t="str">
        <f t="shared" si="351"/>
        <v/>
      </c>
    </row>
    <row r="2019" spans="1:32" x14ac:dyDescent="0.25">
      <c r="A2019" s="21"/>
      <c r="B2019" s="80"/>
      <c r="C2019" s="81"/>
      <c r="D2019" s="82"/>
      <c r="E2019" s="83"/>
      <c r="F2019" s="83"/>
      <c r="G2019" s="84"/>
      <c r="H2019" s="85"/>
      <c r="I2019" s="21"/>
      <c r="J2019" s="39" t="str">
        <f t="shared" si="341"/>
        <v/>
      </c>
      <c r="K2019" s="21"/>
      <c r="O2019" s="25" t="str">
        <f t="shared" si="342"/>
        <v/>
      </c>
      <c r="P2019" s="25" t="str">
        <f t="shared" si="343"/>
        <v/>
      </c>
      <c r="Q2019" s="25" t="str">
        <f t="shared" si="344"/>
        <v/>
      </c>
      <c r="R2019" s="25" t="str">
        <f>IF(COUNTIF($Q$11:$Q2019, $Q2019)&gt;1, "", $Q2019)</f>
        <v/>
      </c>
      <c r="S2019" s="58" t="str">
        <f t="shared" si="345"/>
        <v/>
      </c>
      <c r="T2019" s="61" t="str">
        <f t="shared" si="346"/>
        <v/>
      </c>
      <c r="U2019" s="58" t="str">
        <f t="shared" si="347"/>
        <v/>
      </c>
      <c r="W2019" s="25" t="str">
        <f>IF(OR($P2019="", NOT($U2019="")), "", IF(COUNTIF($P$11:$P2019, $P2019)&gt;1, "", "X"))</f>
        <v/>
      </c>
      <c r="X2019" s="25" t="str">
        <f t="shared" si="348"/>
        <v/>
      </c>
      <c r="Z2019" s="25" t="str">
        <f t="shared" si="349"/>
        <v/>
      </c>
      <c r="AB2019" s="25" t="str">
        <f>IF($B2019="", "", IF(AND($B2019&gt;='Client Report'!$BA$3, $B2019&lt;='Client Report'!$BA$4), "X", ""))</f>
        <v/>
      </c>
      <c r="AC2019" s="25" t="str">
        <f>IF($O2019="", "", IF('Client Report'!$AG$3="", "X", IF(Expenses!$C2019='Client Report'!$AG$3, "X", "")))</f>
        <v/>
      </c>
      <c r="AD2019" s="66" t="str">
        <f t="shared" si="350"/>
        <v/>
      </c>
      <c r="AE2019" s="25" t="str">
        <f>IF($AD2019="", "", COUNTIF($AD$11:$AD$2510, "&lt;"&amp;$AD2019)+1+COUNTIF($AD$11:$AD2019, $AD2019)-1)</f>
        <v/>
      </c>
      <c r="AF2019" s="25" t="str">
        <f t="shared" si="351"/>
        <v/>
      </c>
    </row>
    <row r="2020" spans="1:32" x14ac:dyDescent="0.25">
      <c r="A2020" s="21"/>
      <c r="B2020" s="80"/>
      <c r="C2020" s="81"/>
      <c r="D2020" s="82"/>
      <c r="E2020" s="83"/>
      <c r="F2020" s="83"/>
      <c r="G2020" s="84"/>
      <c r="H2020" s="85"/>
      <c r="I2020" s="21"/>
      <c r="J2020" s="39" t="str">
        <f t="shared" si="341"/>
        <v/>
      </c>
      <c r="K2020" s="21"/>
      <c r="O2020" s="25" t="str">
        <f t="shared" si="342"/>
        <v/>
      </c>
      <c r="P2020" s="25" t="str">
        <f t="shared" si="343"/>
        <v/>
      </c>
      <c r="Q2020" s="25" t="str">
        <f t="shared" si="344"/>
        <v/>
      </c>
      <c r="R2020" s="25" t="str">
        <f>IF(COUNTIF($Q$11:$Q2020, $Q2020)&gt;1, "", $Q2020)</f>
        <v/>
      </c>
      <c r="S2020" s="58" t="str">
        <f t="shared" si="345"/>
        <v/>
      </c>
      <c r="T2020" s="61" t="str">
        <f t="shared" si="346"/>
        <v/>
      </c>
      <c r="U2020" s="58" t="str">
        <f t="shared" si="347"/>
        <v/>
      </c>
      <c r="W2020" s="25" t="str">
        <f>IF(OR($P2020="", NOT($U2020="")), "", IF(COUNTIF($P$11:$P2020, $P2020)&gt;1, "", "X"))</f>
        <v/>
      </c>
      <c r="X2020" s="25" t="str">
        <f t="shared" si="348"/>
        <v/>
      </c>
      <c r="Z2020" s="25" t="str">
        <f t="shared" si="349"/>
        <v/>
      </c>
      <c r="AB2020" s="25" t="str">
        <f>IF($B2020="", "", IF(AND($B2020&gt;='Client Report'!$BA$3, $B2020&lt;='Client Report'!$BA$4), "X", ""))</f>
        <v/>
      </c>
      <c r="AC2020" s="25" t="str">
        <f>IF($O2020="", "", IF('Client Report'!$AG$3="", "X", IF(Expenses!$C2020='Client Report'!$AG$3, "X", "")))</f>
        <v/>
      </c>
      <c r="AD2020" s="66" t="str">
        <f t="shared" si="350"/>
        <v/>
      </c>
      <c r="AE2020" s="25" t="str">
        <f>IF($AD2020="", "", COUNTIF($AD$11:$AD$2510, "&lt;"&amp;$AD2020)+1+COUNTIF($AD$11:$AD2020, $AD2020)-1)</f>
        <v/>
      </c>
      <c r="AF2020" s="25" t="str">
        <f t="shared" si="351"/>
        <v/>
      </c>
    </row>
    <row r="2021" spans="1:32" x14ac:dyDescent="0.25">
      <c r="A2021" s="21"/>
      <c r="B2021" s="80"/>
      <c r="C2021" s="81"/>
      <c r="D2021" s="82"/>
      <c r="E2021" s="83"/>
      <c r="F2021" s="83"/>
      <c r="G2021" s="84"/>
      <c r="H2021" s="85"/>
      <c r="I2021" s="21"/>
      <c r="J2021" s="39" t="str">
        <f t="shared" si="341"/>
        <v/>
      </c>
      <c r="K2021" s="21"/>
      <c r="O2021" s="25" t="str">
        <f t="shared" si="342"/>
        <v/>
      </c>
      <c r="P2021" s="25" t="str">
        <f t="shared" si="343"/>
        <v/>
      </c>
      <c r="Q2021" s="25" t="str">
        <f t="shared" si="344"/>
        <v/>
      </c>
      <c r="R2021" s="25" t="str">
        <f>IF(COUNTIF($Q$11:$Q2021, $Q2021)&gt;1, "", $Q2021)</f>
        <v/>
      </c>
      <c r="S2021" s="58" t="str">
        <f t="shared" si="345"/>
        <v/>
      </c>
      <c r="T2021" s="61" t="str">
        <f t="shared" si="346"/>
        <v/>
      </c>
      <c r="U2021" s="58" t="str">
        <f t="shared" si="347"/>
        <v/>
      </c>
      <c r="W2021" s="25" t="str">
        <f>IF(OR($P2021="", NOT($U2021="")), "", IF(COUNTIF($P$11:$P2021, $P2021)&gt;1, "", "X"))</f>
        <v/>
      </c>
      <c r="X2021" s="25" t="str">
        <f t="shared" si="348"/>
        <v/>
      </c>
      <c r="Z2021" s="25" t="str">
        <f t="shared" si="349"/>
        <v/>
      </c>
      <c r="AB2021" s="25" t="str">
        <f>IF($B2021="", "", IF(AND($B2021&gt;='Client Report'!$BA$3, $B2021&lt;='Client Report'!$BA$4), "X", ""))</f>
        <v/>
      </c>
      <c r="AC2021" s="25" t="str">
        <f>IF($O2021="", "", IF('Client Report'!$AG$3="", "X", IF(Expenses!$C2021='Client Report'!$AG$3, "X", "")))</f>
        <v/>
      </c>
      <c r="AD2021" s="66" t="str">
        <f t="shared" si="350"/>
        <v/>
      </c>
      <c r="AE2021" s="25" t="str">
        <f>IF($AD2021="", "", COUNTIF($AD$11:$AD$2510, "&lt;"&amp;$AD2021)+1+COUNTIF($AD$11:$AD2021, $AD2021)-1)</f>
        <v/>
      </c>
      <c r="AF2021" s="25" t="str">
        <f t="shared" si="351"/>
        <v/>
      </c>
    </row>
    <row r="2022" spans="1:32" x14ac:dyDescent="0.25">
      <c r="A2022" s="21"/>
      <c r="B2022" s="80"/>
      <c r="C2022" s="81"/>
      <c r="D2022" s="82"/>
      <c r="E2022" s="83"/>
      <c r="F2022" s="83"/>
      <c r="G2022" s="84"/>
      <c r="H2022" s="85"/>
      <c r="I2022" s="21"/>
      <c r="J2022" s="39" t="str">
        <f t="shared" si="341"/>
        <v/>
      </c>
      <c r="K2022" s="21"/>
      <c r="O2022" s="25" t="str">
        <f t="shared" si="342"/>
        <v/>
      </c>
      <c r="P2022" s="25" t="str">
        <f t="shared" si="343"/>
        <v/>
      </c>
      <c r="Q2022" s="25" t="str">
        <f t="shared" si="344"/>
        <v/>
      </c>
      <c r="R2022" s="25" t="str">
        <f>IF(COUNTIF($Q$11:$Q2022, $Q2022)&gt;1, "", $Q2022)</f>
        <v/>
      </c>
      <c r="S2022" s="58" t="str">
        <f t="shared" si="345"/>
        <v/>
      </c>
      <c r="T2022" s="61" t="str">
        <f t="shared" si="346"/>
        <v/>
      </c>
      <c r="U2022" s="58" t="str">
        <f t="shared" si="347"/>
        <v/>
      </c>
      <c r="W2022" s="25" t="str">
        <f>IF(OR($P2022="", NOT($U2022="")), "", IF(COUNTIF($P$11:$P2022, $P2022)&gt;1, "", "X"))</f>
        <v/>
      </c>
      <c r="X2022" s="25" t="str">
        <f t="shared" si="348"/>
        <v/>
      </c>
      <c r="Z2022" s="25" t="str">
        <f t="shared" si="349"/>
        <v/>
      </c>
      <c r="AB2022" s="25" t="str">
        <f>IF($B2022="", "", IF(AND($B2022&gt;='Client Report'!$BA$3, $B2022&lt;='Client Report'!$BA$4), "X", ""))</f>
        <v/>
      </c>
      <c r="AC2022" s="25" t="str">
        <f>IF($O2022="", "", IF('Client Report'!$AG$3="", "X", IF(Expenses!$C2022='Client Report'!$AG$3, "X", "")))</f>
        <v/>
      </c>
      <c r="AD2022" s="66" t="str">
        <f t="shared" si="350"/>
        <v/>
      </c>
      <c r="AE2022" s="25" t="str">
        <f>IF($AD2022="", "", COUNTIF($AD$11:$AD$2510, "&lt;"&amp;$AD2022)+1+COUNTIF($AD$11:$AD2022, $AD2022)-1)</f>
        <v/>
      </c>
      <c r="AF2022" s="25" t="str">
        <f t="shared" si="351"/>
        <v/>
      </c>
    </row>
    <row r="2023" spans="1:32" x14ac:dyDescent="0.25">
      <c r="A2023" s="21"/>
      <c r="B2023" s="80"/>
      <c r="C2023" s="81"/>
      <c r="D2023" s="82"/>
      <c r="E2023" s="83"/>
      <c r="F2023" s="83"/>
      <c r="G2023" s="84"/>
      <c r="H2023" s="85"/>
      <c r="I2023" s="21"/>
      <c r="J2023" s="39" t="str">
        <f t="shared" si="341"/>
        <v/>
      </c>
      <c r="K2023" s="21"/>
      <c r="O2023" s="25" t="str">
        <f t="shared" si="342"/>
        <v/>
      </c>
      <c r="P2023" s="25" t="str">
        <f t="shared" si="343"/>
        <v/>
      </c>
      <c r="Q2023" s="25" t="str">
        <f t="shared" si="344"/>
        <v/>
      </c>
      <c r="R2023" s="25" t="str">
        <f>IF(COUNTIF($Q$11:$Q2023, $Q2023)&gt;1, "", $Q2023)</f>
        <v/>
      </c>
      <c r="S2023" s="58" t="str">
        <f t="shared" si="345"/>
        <v/>
      </c>
      <c r="T2023" s="61" t="str">
        <f t="shared" si="346"/>
        <v/>
      </c>
      <c r="U2023" s="58" t="str">
        <f t="shared" si="347"/>
        <v/>
      </c>
      <c r="W2023" s="25" t="str">
        <f>IF(OR($P2023="", NOT($U2023="")), "", IF(COUNTIF($P$11:$P2023, $P2023)&gt;1, "", "X"))</f>
        <v/>
      </c>
      <c r="X2023" s="25" t="str">
        <f t="shared" si="348"/>
        <v/>
      </c>
      <c r="Z2023" s="25" t="str">
        <f t="shared" si="349"/>
        <v/>
      </c>
      <c r="AB2023" s="25" t="str">
        <f>IF($B2023="", "", IF(AND($B2023&gt;='Client Report'!$BA$3, $B2023&lt;='Client Report'!$BA$4), "X", ""))</f>
        <v/>
      </c>
      <c r="AC2023" s="25" t="str">
        <f>IF($O2023="", "", IF('Client Report'!$AG$3="", "X", IF(Expenses!$C2023='Client Report'!$AG$3, "X", "")))</f>
        <v/>
      </c>
      <c r="AD2023" s="66" t="str">
        <f t="shared" si="350"/>
        <v/>
      </c>
      <c r="AE2023" s="25" t="str">
        <f>IF($AD2023="", "", COUNTIF($AD$11:$AD$2510, "&lt;"&amp;$AD2023)+1+COUNTIF($AD$11:$AD2023, $AD2023)-1)</f>
        <v/>
      </c>
      <c r="AF2023" s="25" t="str">
        <f t="shared" si="351"/>
        <v/>
      </c>
    </row>
    <row r="2024" spans="1:32" x14ac:dyDescent="0.25">
      <c r="A2024" s="21"/>
      <c r="B2024" s="80"/>
      <c r="C2024" s="81"/>
      <c r="D2024" s="82"/>
      <c r="E2024" s="83"/>
      <c r="F2024" s="83"/>
      <c r="G2024" s="84"/>
      <c r="H2024" s="85"/>
      <c r="I2024" s="21"/>
      <c r="J2024" s="39" t="str">
        <f t="shared" si="341"/>
        <v/>
      </c>
      <c r="K2024" s="21"/>
      <c r="O2024" s="25" t="str">
        <f t="shared" si="342"/>
        <v/>
      </c>
      <c r="P2024" s="25" t="str">
        <f t="shared" si="343"/>
        <v/>
      </c>
      <c r="Q2024" s="25" t="str">
        <f t="shared" si="344"/>
        <v/>
      </c>
      <c r="R2024" s="25" t="str">
        <f>IF(COUNTIF($Q$11:$Q2024, $Q2024)&gt;1, "", $Q2024)</f>
        <v/>
      </c>
      <c r="S2024" s="58" t="str">
        <f t="shared" si="345"/>
        <v/>
      </c>
      <c r="T2024" s="61" t="str">
        <f t="shared" si="346"/>
        <v/>
      </c>
      <c r="U2024" s="58" t="str">
        <f t="shared" si="347"/>
        <v/>
      </c>
      <c r="W2024" s="25" t="str">
        <f>IF(OR($P2024="", NOT($U2024="")), "", IF(COUNTIF($P$11:$P2024, $P2024)&gt;1, "", "X"))</f>
        <v/>
      </c>
      <c r="X2024" s="25" t="str">
        <f t="shared" si="348"/>
        <v/>
      </c>
      <c r="Z2024" s="25" t="str">
        <f t="shared" si="349"/>
        <v/>
      </c>
      <c r="AB2024" s="25" t="str">
        <f>IF($B2024="", "", IF(AND($B2024&gt;='Client Report'!$BA$3, $B2024&lt;='Client Report'!$BA$4), "X", ""))</f>
        <v/>
      </c>
      <c r="AC2024" s="25" t="str">
        <f>IF($O2024="", "", IF('Client Report'!$AG$3="", "X", IF(Expenses!$C2024='Client Report'!$AG$3, "X", "")))</f>
        <v/>
      </c>
      <c r="AD2024" s="66" t="str">
        <f t="shared" si="350"/>
        <v/>
      </c>
      <c r="AE2024" s="25" t="str">
        <f>IF($AD2024="", "", COUNTIF($AD$11:$AD$2510, "&lt;"&amp;$AD2024)+1+COUNTIF($AD$11:$AD2024, $AD2024)-1)</f>
        <v/>
      </c>
      <c r="AF2024" s="25" t="str">
        <f t="shared" si="351"/>
        <v/>
      </c>
    </row>
    <row r="2025" spans="1:32" x14ac:dyDescent="0.25">
      <c r="A2025" s="21"/>
      <c r="B2025" s="80"/>
      <c r="C2025" s="81"/>
      <c r="D2025" s="82"/>
      <c r="E2025" s="83"/>
      <c r="F2025" s="83"/>
      <c r="G2025" s="84"/>
      <c r="H2025" s="85"/>
      <c r="I2025" s="21"/>
      <c r="J2025" s="39" t="str">
        <f t="shared" si="341"/>
        <v/>
      </c>
      <c r="K2025" s="21"/>
      <c r="O2025" s="25" t="str">
        <f t="shared" si="342"/>
        <v/>
      </c>
      <c r="P2025" s="25" t="str">
        <f t="shared" si="343"/>
        <v/>
      </c>
      <c r="Q2025" s="25" t="str">
        <f t="shared" si="344"/>
        <v/>
      </c>
      <c r="R2025" s="25" t="str">
        <f>IF(COUNTIF($Q$11:$Q2025, $Q2025)&gt;1, "", $Q2025)</f>
        <v/>
      </c>
      <c r="S2025" s="58" t="str">
        <f t="shared" si="345"/>
        <v/>
      </c>
      <c r="T2025" s="61" t="str">
        <f t="shared" si="346"/>
        <v/>
      </c>
      <c r="U2025" s="58" t="str">
        <f t="shared" si="347"/>
        <v/>
      </c>
      <c r="W2025" s="25" t="str">
        <f>IF(OR($P2025="", NOT($U2025="")), "", IF(COUNTIF($P$11:$P2025, $P2025)&gt;1, "", "X"))</f>
        <v/>
      </c>
      <c r="X2025" s="25" t="str">
        <f t="shared" si="348"/>
        <v/>
      </c>
      <c r="Z2025" s="25" t="str">
        <f t="shared" si="349"/>
        <v/>
      </c>
      <c r="AB2025" s="25" t="str">
        <f>IF($B2025="", "", IF(AND($B2025&gt;='Client Report'!$BA$3, $B2025&lt;='Client Report'!$BA$4), "X", ""))</f>
        <v/>
      </c>
      <c r="AC2025" s="25" t="str">
        <f>IF($O2025="", "", IF('Client Report'!$AG$3="", "X", IF(Expenses!$C2025='Client Report'!$AG$3, "X", "")))</f>
        <v/>
      </c>
      <c r="AD2025" s="66" t="str">
        <f t="shared" si="350"/>
        <v/>
      </c>
      <c r="AE2025" s="25" t="str">
        <f>IF($AD2025="", "", COUNTIF($AD$11:$AD$2510, "&lt;"&amp;$AD2025)+1+COUNTIF($AD$11:$AD2025, $AD2025)-1)</f>
        <v/>
      </c>
      <c r="AF2025" s="25" t="str">
        <f t="shared" si="351"/>
        <v/>
      </c>
    </row>
    <row r="2026" spans="1:32" x14ac:dyDescent="0.25">
      <c r="A2026" s="21"/>
      <c r="B2026" s="80"/>
      <c r="C2026" s="81"/>
      <c r="D2026" s="82"/>
      <c r="E2026" s="83"/>
      <c r="F2026" s="83"/>
      <c r="G2026" s="84"/>
      <c r="H2026" s="85"/>
      <c r="I2026" s="21"/>
      <c r="J2026" s="39" t="str">
        <f t="shared" si="341"/>
        <v/>
      </c>
      <c r="K2026" s="21"/>
      <c r="O2026" s="25" t="str">
        <f t="shared" si="342"/>
        <v/>
      </c>
      <c r="P2026" s="25" t="str">
        <f t="shared" si="343"/>
        <v/>
      </c>
      <c r="Q2026" s="25" t="str">
        <f t="shared" si="344"/>
        <v/>
      </c>
      <c r="R2026" s="25" t="str">
        <f>IF(COUNTIF($Q$11:$Q2026, $Q2026)&gt;1, "", $Q2026)</f>
        <v/>
      </c>
      <c r="S2026" s="58" t="str">
        <f t="shared" si="345"/>
        <v/>
      </c>
      <c r="T2026" s="61" t="str">
        <f t="shared" si="346"/>
        <v/>
      </c>
      <c r="U2026" s="58" t="str">
        <f t="shared" si="347"/>
        <v/>
      </c>
      <c r="W2026" s="25" t="str">
        <f>IF(OR($P2026="", NOT($U2026="")), "", IF(COUNTIF($P$11:$P2026, $P2026)&gt;1, "", "X"))</f>
        <v/>
      </c>
      <c r="X2026" s="25" t="str">
        <f t="shared" si="348"/>
        <v/>
      </c>
      <c r="Z2026" s="25" t="str">
        <f t="shared" si="349"/>
        <v/>
      </c>
      <c r="AB2026" s="25" t="str">
        <f>IF($B2026="", "", IF(AND($B2026&gt;='Client Report'!$BA$3, $B2026&lt;='Client Report'!$BA$4), "X", ""))</f>
        <v/>
      </c>
      <c r="AC2026" s="25" t="str">
        <f>IF($O2026="", "", IF('Client Report'!$AG$3="", "X", IF(Expenses!$C2026='Client Report'!$AG$3, "X", "")))</f>
        <v/>
      </c>
      <c r="AD2026" s="66" t="str">
        <f t="shared" si="350"/>
        <v/>
      </c>
      <c r="AE2026" s="25" t="str">
        <f>IF($AD2026="", "", COUNTIF($AD$11:$AD$2510, "&lt;"&amp;$AD2026)+1+COUNTIF($AD$11:$AD2026, $AD2026)-1)</f>
        <v/>
      </c>
      <c r="AF2026" s="25" t="str">
        <f t="shared" si="351"/>
        <v/>
      </c>
    </row>
    <row r="2027" spans="1:32" x14ac:dyDescent="0.25">
      <c r="A2027" s="21"/>
      <c r="B2027" s="80"/>
      <c r="C2027" s="81"/>
      <c r="D2027" s="82"/>
      <c r="E2027" s="83"/>
      <c r="F2027" s="83"/>
      <c r="G2027" s="84"/>
      <c r="H2027" s="85"/>
      <c r="I2027" s="21"/>
      <c r="J2027" s="39" t="str">
        <f t="shared" si="341"/>
        <v/>
      </c>
      <c r="K2027" s="21"/>
      <c r="O2027" s="25" t="str">
        <f t="shared" si="342"/>
        <v/>
      </c>
      <c r="P2027" s="25" t="str">
        <f t="shared" si="343"/>
        <v/>
      </c>
      <c r="Q2027" s="25" t="str">
        <f t="shared" si="344"/>
        <v/>
      </c>
      <c r="R2027" s="25" t="str">
        <f>IF(COUNTIF($Q$11:$Q2027, $Q2027)&gt;1, "", $Q2027)</f>
        <v/>
      </c>
      <c r="S2027" s="58" t="str">
        <f t="shared" si="345"/>
        <v/>
      </c>
      <c r="T2027" s="61" t="str">
        <f t="shared" si="346"/>
        <v/>
      </c>
      <c r="U2027" s="58" t="str">
        <f t="shared" si="347"/>
        <v/>
      </c>
      <c r="W2027" s="25" t="str">
        <f>IF(OR($P2027="", NOT($U2027="")), "", IF(COUNTIF($P$11:$P2027, $P2027)&gt;1, "", "X"))</f>
        <v/>
      </c>
      <c r="X2027" s="25" t="str">
        <f t="shared" si="348"/>
        <v/>
      </c>
      <c r="Z2027" s="25" t="str">
        <f t="shared" si="349"/>
        <v/>
      </c>
      <c r="AB2027" s="25" t="str">
        <f>IF($B2027="", "", IF(AND($B2027&gt;='Client Report'!$BA$3, $B2027&lt;='Client Report'!$BA$4), "X", ""))</f>
        <v/>
      </c>
      <c r="AC2027" s="25" t="str">
        <f>IF($O2027="", "", IF('Client Report'!$AG$3="", "X", IF(Expenses!$C2027='Client Report'!$AG$3, "X", "")))</f>
        <v/>
      </c>
      <c r="AD2027" s="66" t="str">
        <f t="shared" si="350"/>
        <v/>
      </c>
      <c r="AE2027" s="25" t="str">
        <f>IF($AD2027="", "", COUNTIF($AD$11:$AD$2510, "&lt;"&amp;$AD2027)+1+COUNTIF($AD$11:$AD2027, $AD2027)-1)</f>
        <v/>
      </c>
      <c r="AF2027" s="25" t="str">
        <f t="shared" si="351"/>
        <v/>
      </c>
    </row>
    <row r="2028" spans="1:32" x14ac:dyDescent="0.25">
      <c r="A2028" s="21"/>
      <c r="B2028" s="80"/>
      <c r="C2028" s="81"/>
      <c r="D2028" s="82"/>
      <c r="E2028" s="83"/>
      <c r="F2028" s="83"/>
      <c r="G2028" s="84"/>
      <c r="H2028" s="85"/>
      <c r="I2028" s="21"/>
      <c r="J2028" s="39" t="str">
        <f t="shared" si="341"/>
        <v/>
      </c>
      <c r="K2028" s="21"/>
      <c r="O2028" s="25" t="str">
        <f t="shared" si="342"/>
        <v/>
      </c>
      <c r="P2028" s="25" t="str">
        <f t="shared" si="343"/>
        <v/>
      </c>
      <c r="Q2028" s="25" t="str">
        <f t="shared" si="344"/>
        <v/>
      </c>
      <c r="R2028" s="25" t="str">
        <f>IF(COUNTIF($Q$11:$Q2028, $Q2028)&gt;1, "", $Q2028)</f>
        <v/>
      </c>
      <c r="S2028" s="58" t="str">
        <f t="shared" si="345"/>
        <v/>
      </c>
      <c r="T2028" s="61" t="str">
        <f t="shared" si="346"/>
        <v/>
      </c>
      <c r="U2028" s="58" t="str">
        <f t="shared" si="347"/>
        <v/>
      </c>
      <c r="W2028" s="25" t="str">
        <f>IF(OR($P2028="", NOT($U2028="")), "", IF(COUNTIF($P$11:$P2028, $P2028)&gt;1, "", "X"))</f>
        <v/>
      </c>
      <c r="X2028" s="25" t="str">
        <f t="shared" si="348"/>
        <v/>
      </c>
      <c r="Z2028" s="25" t="str">
        <f t="shared" si="349"/>
        <v/>
      </c>
      <c r="AB2028" s="25" t="str">
        <f>IF($B2028="", "", IF(AND($B2028&gt;='Client Report'!$BA$3, $B2028&lt;='Client Report'!$BA$4), "X", ""))</f>
        <v/>
      </c>
      <c r="AC2028" s="25" t="str">
        <f>IF($O2028="", "", IF('Client Report'!$AG$3="", "X", IF(Expenses!$C2028='Client Report'!$AG$3, "X", "")))</f>
        <v/>
      </c>
      <c r="AD2028" s="66" t="str">
        <f t="shared" si="350"/>
        <v/>
      </c>
      <c r="AE2028" s="25" t="str">
        <f>IF($AD2028="", "", COUNTIF($AD$11:$AD$2510, "&lt;"&amp;$AD2028)+1+COUNTIF($AD$11:$AD2028, $AD2028)-1)</f>
        <v/>
      </c>
      <c r="AF2028" s="25" t="str">
        <f t="shared" si="351"/>
        <v/>
      </c>
    </row>
    <row r="2029" spans="1:32" x14ac:dyDescent="0.25">
      <c r="A2029" s="21"/>
      <c r="B2029" s="80"/>
      <c r="C2029" s="81"/>
      <c r="D2029" s="82"/>
      <c r="E2029" s="83"/>
      <c r="F2029" s="83"/>
      <c r="G2029" s="84"/>
      <c r="H2029" s="85"/>
      <c r="I2029" s="21"/>
      <c r="J2029" s="39" t="str">
        <f t="shared" si="341"/>
        <v/>
      </c>
      <c r="K2029" s="21"/>
      <c r="O2029" s="25" t="str">
        <f t="shared" si="342"/>
        <v/>
      </c>
      <c r="P2029" s="25" t="str">
        <f t="shared" si="343"/>
        <v/>
      </c>
      <c r="Q2029" s="25" t="str">
        <f t="shared" si="344"/>
        <v/>
      </c>
      <c r="R2029" s="25" t="str">
        <f>IF(COUNTIF($Q$11:$Q2029, $Q2029)&gt;1, "", $Q2029)</f>
        <v/>
      </c>
      <c r="S2029" s="58" t="str">
        <f t="shared" si="345"/>
        <v/>
      </c>
      <c r="T2029" s="61" t="str">
        <f t="shared" si="346"/>
        <v/>
      </c>
      <c r="U2029" s="58" t="str">
        <f t="shared" si="347"/>
        <v/>
      </c>
      <c r="W2029" s="25" t="str">
        <f>IF(OR($P2029="", NOT($U2029="")), "", IF(COUNTIF($P$11:$P2029, $P2029)&gt;1, "", "X"))</f>
        <v/>
      </c>
      <c r="X2029" s="25" t="str">
        <f t="shared" si="348"/>
        <v/>
      </c>
      <c r="Z2029" s="25" t="str">
        <f t="shared" si="349"/>
        <v/>
      </c>
      <c r="AB2029" s="25" t="str">
        <f>IF($B2029="", "", IF(AND($B2029&gt;='Client Report'!$BA$3, $B2029&lt;='Client Report'!$BA$4), "X", ""))</f>
        <v/>
      </c>
      <c r="AC2029" s="25" t="str">
        <f>IF($O2029="", "", IF('Client Report'!$AG$3="", "X", IF(Expenses!$C2029='Client Report'!$AG$3, "X", "")))</f>
        <v/>
      </c>
      <c r="AD2029" s="66" t="str">
        <f t="shared" si="350"/>
        <v/>
      </c>
      <c r="AE2029" s="25" t="str">
        <f>IF($AD2029="", "", COUNTIF($AD$11:$AD$2510, "&lt;"&amp;$AD2029)+1+COUNTIF($AD$11:$AD2029, $AD2029)-1)</f>
        <v/>
      </c>
      <c r="AF2029" s="25" t="str">
        <f t="shared" si="351"/>
        <v/>
      </c>
    </row>
    <row r="2030" spans="1:32" x14ac:dyDescent="0.25">
      <c r="A2030" s="21"/>
      <c r="B2030" s="80"/>
      <c r="C2030" s="81"/>
      <c r="D2030" s="82"/>
      <c r="E2030" s="83"/>
      <c r="F2030" s="83"/>
      <c r="G2030" s="84"/>
      <c r="H2030" s="85"/>
      <c r="I2030" s="21"/>
      <c r="J2030" s="39" t="str">
        <f t="shared" si="341"/>
        <v/>
      </c>
      <c r="K2030" s="21"/>
      <c r="O2030" s="25" t="str">
        <f t="shared" si="342"/>
        <v/>
      </c>
      <c r="P2030" s="25" t="str">
        <f t="shared" si="343"/>
        <v/>
      </c>
      <c r="Q2030" s="25" t="str">
        <f t="shared" si="344"/>
        <v/>
      </c>
      <c r="R2030" s="25" t="str">
        <f>IF(COUNTIF($Q$11:$Q2030, $Q2030)&gt;1, "", $Q2030)</f>
        <v/>
      </c>
      <c r="S2030" s="58" t="str">
        <f t="shared" si="345"/>
        <v/>
      </c>
      <c r="T2030" s="61" t="str">
        <f t="shared" si="346"/>
        <v/>
      </c>
      <c r="U2030" s="58" t="str">
        <f t="shared" si="347"/>
        <v/>
      </c>
      <c r="W2030" s="25" t="str">
        <f>IF(OR($P2030="", NOT($U2030="")), "", IF(COUNTIF($P$11:$P2030, $P2030)&gt;1, "", "X"))</f>
        <v/>
      </c>
      <c r="X2030" s="25" t="str">
        <f t="shared" si="348"/>
        <v/>
      </c>
      <c r="Z2030" s="25" t="str">
        <f t="shared" si="349"/>
        <v/>
      </c>
      <c r="AB2030" s="25" t="str">
        <f>IF($B2030="", "", IF(AND($B2030&gt;='Client Report'!$BA$3, $B2030&lt;='Client Report'!$BA$4), "X", ""))</f>
        <v/>
      </c>
      <c r="AC2030" s="25" t="str">
        <f>IF($O2030="", "", IF('Client Report'!$AG$3="", "X", IF(Expenses!$C2030='Client Report'!$AG$3, "X", "")))</f>
        <v/>
      </c>
      <c r="AD2030" s="66" t="str">
        <f t="shared" si="350"/>
        <v/>
      </c>
      <c r="AE2030" s="25" t="str">
        <f>IF($AD2030="", "", COUNTIF($AD$11:$AD$2510, "&lt;"&amp;$AD2030)+1+COUNTIF($AD$11:$AD2030, $AD2030)-1)</f>
        <v/>
      </c>
      <c r="AF2030" s="25" t="str">
        <f t="shared" si="351"/>
        <v/>
      </c>
    </row>
    <row r="2031" spans="1:32" x14ac:dyDescent="0.25">
      <c r="A2031" s="21"/>
      <c r="B2031" s="80"/>
      <c r="C2031" s="81"/>
      <c r="D2031" s="82"/>
      <c r="E2031" s="83"/>
      <c r="F2031" s="83"/>
      <c r="G2031" s="84"/>
      <c r="H2031" s="85"/>
      <c r="I2031" s="21"/>
      <c r="J2031" s="39" t="str">
        <f t="shared" si="341"/>
        <v/>
      </c>
      <c r="K2031" s="21"/>
      <c r="O2031" s="25" t="str">
        <f t="shared" si="342"/>
        <v/>
      </c>
      <c r="P2031" s="25" t="str">
        <f t="shared" si="343"/>
        <v/>
      </c>
      <c r="Q2031" s="25" t="str">
        <f t="shared" si="344"/>
        <v/>
      </c>
      <c r="R2031" s="25" t="str">
        <f>IF(COUNTIF($Q$11:$Q2031, $Q2031)&gt;1, "", $Q2031)</f>
        <v/>
      </c>
      <c r="S2031" s="58" t="str">
        <f t="shared" si="345"/>
        <v/>
      </c>
      <c r="T2031" s="61" t="str">
        <f t="shared" si="346"/>
        <v/>
      </c>
      <c r="U2031" s="58" t="str">
        <f t="shared" si="347"/>
        <v/>
      </c>
      <c r="W2031" s="25" t="str">
        <f>IF(OR($P2031="", NOT($U2031="")), "", IF(COUNTIF($P$11:$P2031, $P2031)&gt;1, "", "X"))</f>
        <v/>
      </c>
      <c r="X2031" s="25" t="str">
        <f t="shared" si="348"/>
        <v/>
      </c>
      <c r="Z2031" s="25" t="str">
        <f t="shared" si="349"/>
        <v/>
      </c>
      <c r="AB2031" s="25" t="str">
        <f>IF($B2031="", "", IF(AND($B2031&gt;='Client Report'!$BA$3, $B2031&lt;='Client Report'!$BA$4), "X", ""))</f>
        <v/>
      </c>
      <c r="AC2031" s="25" t="str">
        <f>IF($O2031="", "", IF('Client Report'!$AG$3="", "X", IF(Expenses!$C2031='Client Report'!$AG$3, "X", "")))</f>
        <v/>
      </c>
      <c r="AD2031" s="66" t="str">
        <f t="shared" si="350"/>
        <v/>
      </c>
      <c r="AE2031" s="25" t="str">
        <f>IF($AD2031="", "", COUNTIF($AD$11:$AD$2510, "&lt;"&amp;$AD2031)+1+COUNTIF($AD$11:$AD2031, $AD2031)-1)</f>
        <v/>
      </c>
      <c r="AF2031" s="25" t="str">
        <f t="shared" si="351"/>
        <v/>
      </c>
    </row>
    <row r="2032" spans="1:32" x14ac:dyDescent="0.25">
      <c r="A2032" s="21"/>
      <c r="B2032" s="80"/>
      <c r="C2032" s="81"/>
      <c r="D2032" s="82"/>
      <c r="E2032" s="83"/>
      <c r="F2032" s="83"/>
      <c r="G2032" s="84"/>
      <c r="H2032" s="85"/>
      <c r="I2032" s="21"/>
      <c r="J2032" s="39" t="str">
        <f t="shared" si="341"/>
        <v/>
      </c>
      <c r="K2032" s="21"/>
      <c r="O2032" s="25" t="str">
        <f t="shared" si="342"/>
        <v/>
      </c>
      <c r="P2032" s="25" t="str">
        <f t="shared" si="343"/>
        <v/>
      </c>
      <c r="Q2032" s="25" t="str">
        <f t="shared" si="344"/>
        <v/>
      </c>
      <c r="R2032" s="25" t="str">
        <f>IF(COUNTIF($Q$11:$Q2032, $Q2032)&gt;1, "", $Q2032)</f>
        <v/>
      </c>
      <c r="S2032" s="58" t="str">
        <f t="shared" si="345"/>
        <v/>
      </c>
      <c r="T2032" s="61" t="str">
        <f t="shared" si="346"/>
        <v/>
      </c>
      <c r="U2032" s="58" t="str">
        <f t="shared" si="347"/>
        <v/>
      </c>
      <c r="W2032" s="25" t="str">
        <f>IF(OR($P2032="", NOT($U2032="")), "", IF(COUNTIF($P$11:$P2032, $P2032)&gt;1, "", "X"))</f>
        <v/>
      </c>
      <c r="X2032" s="25" t="str">
        <f t="shared" si="348"/>
        <v/>
      </c>
      <c r="Z2032" s="25" t="str">
        <f t="shared" si="349"/>
        <v/>
      </c>
      <c r="AB2032" s="25" t="str">
        <f>IF($B2032="", "", IF(AND($B2032&gt;='Client Report'!$BA$3, $B2032&lt;='Client Report'!$BA$4), "X", ""))</f>
        <v/>
      </c>
      <c r="AC2032" s="25" t="str">
        <f>IF($O2032="", "", IF('Client Report'!$AG$3="", "X", IF(Expenses!$C2032='Client Report'!$AG$3, "X", "")))</f>
        <v/>
      </c>
      <c r="AD2032" s="66" t="str">
        <f t="shared" si="350"/>
        <v/>
      </c>
      <c r="AE2032" s="25" t="str">
        <f>IF($AD2032="", "", COUNTIF($AD$11:$AD$2510, "&lt;"&amp;$AD2032)+1+COUNTIF($AD$11:$AD2032, $AD2032)-1)</f>
        <v/>
      </c>
      <c r="AF2032" s="25" t="str">
        <f t="shared" si="351"/>
        <v/>
      </c>
    </row>
    <row r="2033" spans="1:32" x14ac:dyDescent="0.25">
      <c r="A2033" s="21"/>
      <c r="B2033" s="80"/>
      <c r="C2033" s="81"/>
      <c r="D2033" s="82"/>
      <c r="E2033" s="83"/>
      <c r="F2033" s="83"/>
      <c r="G2033" s="84"/>
      <c r="H2033" s="85"/>
      <c r="I2033" s="21"/>
      <c r="J2033" s="39" t="str">
        <f t="shared" si="341"/>
        <v/>
      </c>
      <c r="K2033" s="21"/>
      <c r="O2033" s="25" t="str">
        <f t="shared" si="342"/>
        <v/>
      </c>
      <c r="P2033" s="25" t="str">
        <f t="shared" si="343"/>
        <v/>
      </c>
      <c r="Q2033" s="25" t="str">
        <f t="shared" si="344"/>
        <v/>
      </c>
      <c r="R2033" s="25" t="str">
        <f>IF(COUNTIF($Q$11:$Q2033, $Q2033)&gt;1, "", $Q2033)</f>
        <v/>
      </c>
      <c r="S2033" s="58" t="str">
        <f t="shared" si="345"/>
        <v/>
      </c>
      <c r="T2033" s="61" t="str">
        <f t="shared" si="346"/>
        <v/>
      </c>
      <c r="U2033" s="58" t="str">
        <f t="shared" si="347"/>
        <v/>
      </c>
      <c r="W2033" s="25" t="str">
        <f>IF(OR($P2033="", NOT($U2033="")), "", IF(COUNTIF($P$11:$P2033, $P2033)&gt;1, "", "X"))</f>
        <v/>
      </c>
      <c r="X2033" s="25" t="str">
        <f t="shared" si="348"/>
        <v/>
      </c>
      <c r="Z2033" s="25" t="str">
        <f t="shared" si="349"/>
        <v/>
      </c>
      <c r="AB2033" s="25" t="str">
        <f>IF($B2033="", "", IF(AND($B2033&gt;='Client Report'!$BA$3, $B2033&lt;='Client Report'!$BA$4), "X", ""))</f>
        <v/>
      </c>
      <c r="AC2033" s="25" t="str">
        <f>IF($O2033="", "", IF('Client Report'!$AG$3="", "X", IF(Expenses!$C2033='Client Report'!$AG$3, "X", "")))</f>
        <v/>
      </c>
      <c r="AD2033" s="66" t="str">
        <f t="shared" si="350"/>
        <v/>
      </c>
      <c r="AE2033" s="25" t="str">
        <f>IF($AD2033="", "", COUNTIF($AD$11:$AD$2510, "&lt;"&amp;$AD2033)+1+COUNTIF($AD$11:$AD2033, $AD2033)-1)</f>
        <v/>
      </c>
      <c r="AF2033" s="25" t="str">
        <f t="shared" si="351"/>
        <v/>
      </c>
    </row>
    <row r="2034" spans="1:32" x14ac:dyDescent="0.25">
      <c r="A2034" s="21"/>
      <c r="B2034" s="80"/>
      <c r="C2034" s="81"/>
      <c r="D2034" s="82"/>
      <c r="E2034" s="83"/>
      <c r="F2034" s="83"/>
      <c r="G2034" s="84"/>
      <c r="H2034" s="85"/>
      <c r="I2034" s="21"/>
      <c r="J2034" s="39" t="str">
        <f t="shared" si="341"/>
        <v/>
      </c>
      <c r="K2034" s="21"/>
      <c r="O2034" s="25" t="str">
        <f t="shared" si="342"/>
        <v/>
      </c>
      <c r="P2034" s="25" t="str">
        <f t="shared" si="343"/>
        <v/>
      </c>
      <c r="Q2034" s="25" t="str">
        <f t="shared" si="344"/>
        <v/>
      </c>
      <c r="R2034" s="25" t="str">
        <f>IF(COUNTIF($Q$11:$Q2034, $Q2034)&gt;1, "", $Q2034)</f>
        <v/>
      </c>
      <c r="S2034" s="58" t="str">
        <f t="shared" si="345"/>
        <v/>
      </c>
      <c r="T2034" s="61" t="str">
        <f t="shared" si="346"/>
        <v/>
      </c>
      <c r="U2034" s="58" t="str">
        <f t="shared" si="347"/>
        <v/>
      </c>
      <c r="W2034" s="25" t="str">
        <f>IF(OR($P2034="", NOT($U2034="")), "", IF(COUNTIF($P$11:$P2034, $P2034)&gt;1, "", "X"))</f>
        <v/>
      </c>
      <c r="X2034" s="25" t="str">
        <f t="shared" si="348"/>
        <v/>
      </c>
      <c r="Z2034" s="25" t="str">
        <f t="shared" si="349"/>
        <v/>
      </c>
      <c r="AB2034" s="25" t="str">
        <f>IF($B2034="", "", IF(AND($B2034&gt;='Client Report'!$BA$3, $B2034&lt;='Client Report'!$BA$4), "X", ""))</f>
        <v/>
      </c>
      <c r="AC2034" s="25" t="str">
        <f>IF($O2034="", "", IF('Client Report'!$AG$3="", "X", IF(Expenses!$C2034='Client Report'!$AG$3, "X", "")))</f>
        <v/>
      </c>
      <c r="AD2034" s="66" t="str">
        <f t="shared" si="350"/>
        <v/>
      </c>
      <c r="AE2034" s="25" t="str">
        <f>IF($AD2034="", "", COUNTIF($AD$11:$AD$2510, "&lt;"&amp;$AD2034)+1+COUNTIF($AD$11:$AD2034, $AD2034)-1)</f>
        <v/>
      </c>
      <c r="AF2034" s="25" t="str">
        <f t="shared" si="351"/>
        <v/>
      </c>
    </row>
    <row r="2035" spans="1:32" x14ac:dyDescent="0.25">
      <c r="A2035" s="21"/>
      <c r="B2035" s="80"/>
      <c r="C2035" s="81"/>
      <c r="D2035" s="82"/>
      <c r="E2035" s="83"/>
      <c r="F2035" s="83"/>
      <c r="G2035" s="84"/>
      <c r="H2035" s="85"/>
      <c r="I2035" s="21"/>
      <c r="J2035" s="39" t="str">
        <f t="shared" si="341"/>
        <v/>
      </c>
      <c r="K2035" s="21"/>
      <c r="O2035" s="25" t="str">
        <f t="shared" si="342"/>
        <v/>
      </c>
      <c r="P2035" s="25" t="str">
        <f t="shared" si="343"/>
        <v/>
      </c>
      <c r="Q2035" s="25" t="str">
        <f t="shared" si="344"/>
        <v/>
      </c>
      <c r="R2035" s="25" t="str">
        <f>IF(COUNTIF($Q$11:$Q2035, $Q2035)&gt;1, "", $Q2035)</f>
        <v/>
      </c>
      <c r="S2035" s="58" t="str">
        <f t="shared" si="345"/>
        <v/>
      </c>
      <c r="T2035" s="61" t="str">
        <f t="shared" si="346"/>
        <v/>
      </c>
      <c r="U2035" s="58" t="str">
        <f t="shared" si="347"/>
        <v/>
      </c>
      <c r="W2035" s="25" t="str">
        <f>IF(OR($P2035="", NOT($U2035="")), "", IF(COUNTIF($P$11:$P2035, $P2035)&gt;1, "", "X"))</f>
        <v/>
      </c>
      <c r="X2035" s="25" t="str">
        <f t="shared" si="348"/>
        <v/>
      </c>
      <c r="Z2035" s="25" t="str">
        <f t="shared" si="349"/>
        <v/>
      </c>
      <c r="AB2035" s="25" t="str">
        <f>IF($B2035="", "", IF(AND($B2035&gt;='Client Report'!$BA$3, $B2035&lt;='Client Report'!$BA$4), "X", ""))</f>
        <v/>
      </c>
      <c r="AC2035" s="25" t="str">
        <f>IF($O2035="", "", IF('Client Report'!$AG$3="", "X", IF(Expenses!$C2035='Client Report'!$AG$3, "X", "")))</f>
        <v/>
      </c>
      <c r="AD2035" s="66" t="str">
        <f t="shared" si="350"/>
        <v/>
      </c>
      <c r="AE2035" s="25" t="str">
        <f>IF($AD2035="", "", COUNTIF($AD$11:$AD$2510, "&lt;"&amp;$AD2035)+1+COUNTIF($AD$11:$AD2035, $AD2035)-1)</f>
        <v/>
      </c>
      <c r="AF2035" s="25" t="str">
        <f t="shared" si="351"/>
        <v/>
      </c>
    </row>
    <row r="2036" spans="1:32" x14ac:dyDescent="0.25">
      <c r="A2036" s="21"/>
      <c r="B2036" s="80"/>
      <c r="C2036" s="81"/>
      <c r="D2036" s="82"/>
      <c r="E2036" s="83"/>
      <c r="F2036" s="83"/>
      <c r="G2036" s="84"/>
      <c r="H2036" s="85"/>
      <c r="I2036" s="21"/>
      <c r="J2036" s="39" t="str">
        <f t="shared" si="341"/>
        <v/>
      </c>
      <c r="K2036" s="21"/>
      <c r="O2036" s="25" t="str">
        <f t="shared" si="342"/>
        <v/>
      </c>
      <c r="P2036" s="25" t="str">
        <f t="shared" si="343"/>
        <v/>
      </c>
      <c r="Q2036" s="25" t="str">
        <f t="shared" si="344"/>
        <v/>
      </c>
      <c r="R2036" s="25" t="str">
        <f>IF(COUNTIF($Q$11:$Q2036, $Q2036)&gt;1, "", $Q2036)</f>
        <v/>
      </c>
      <c r="S2036" s="58" t="str">
        <f t="shared" si="345"/>
        <v/>
      </c>
      <c r="T2036" s="61" t="str">
        <f t="shared" si="346"/>
        <v/>
      </c>
      <c r="U2036" s="58" t="str">
        <f t="shared" si="347"/>
        <v/>
      </c>
      <c r="W2036" s="25" t="str">
        <f>IF(OR($P2036="", NOT($U2036="")), "", IF(COUNTIF($P$11:$P2036, $P2036)&gt;1, "", "X"))</f>
        <v/>
      </c>
      <c r="X2036" s="25" t="str">
        <f t="shared" si="348"/>
        <v/>
      </c>
      <c r="Z2036" s="25" t="str">
        <f t="shared" si="349"/>
        <v/>
      </c>
      <c r="AB2036" s="25" t="str">
        <f>IF($B2036="", "", IF(AND($B2036&gt;='Client Report'!$BA$3, $B2036&lt;='Client Report'!$BA$4), "X", ""))</f>
        <v/>
      </c>
      <c r="AC2036" s="25" t="str">
        <f>IF($O2036="", "", IF('Client Report'!$AG$3="", "X", IF(Expenses!$C2036='Client Report'!$AG$3, "X", "")))</f>
        <v/>
      </c>
      <c r="AD2036" s="66" t="str">
        <f t="shared" si="350"/>
        <v/>
      </c>
      <c r="AE2036" s="25" t="str">
        <f>IF($AD2036="", "", COUNTIF($AD$11:$AD$2510, "&lt;"&amp;$AD2036)+1+COUNTIF($AD$11:$AD2036, $AD2036)-1)</f>
        <v/>
      </c>
      <c r="AF2036" s="25" t="str">
        <f t="shared" si="351"/>
        <v/>
      </c>
    </row>
    <row r="2037" spans="1:32" x14ac:dyDescent="0.25">
      <c r="A2037" s="21"/>
      <c r="B2037" s="80"/>
      <c r="C2037" s="81"/>
      <c r="D2037" s="82"/>
      <c r="E2037" s="83"/>
      <c r="F2037" s="83"/>
      <c r="G2037" s="84"/>
      <c r="H2037" s="85"/>
      <c r="I2037" s="21"/>
      <c r="J2037" s="39" t="str">
        <f t="shared" si="341"/>
        <v/>
      </c>
      <c r="K2037" s="21"/>
      <c r="O2037" s="25" t="str">
        <f t="shared" si="342"/>
        <v/>
      </c>
      <c r="P2037" s="25" t="str">
        <f t="shared" si="343"/>
        <v/>
      </c>
      <c r="Q2037" s="25" t="str">
        <f t="shared" si="344"/>
        <v/>
      </c>
      <c r="R2037" s="25" t="str">
        <f>IF(COUNTIF($Q$11:$Q2037, $Q2037)&gt;1, "", $Q2037)</f>
        <v/>
      </c>
      <c r="S2037" s="58" t="str">
        <f t="shared" si="345"/>
        <v/>
      </c>
      <c r="T2037" s="61" t="str">
        <f t="shared" si="346"/>
        <v/>
      </c>
      <c r="U2037" s="58" t="str">
        <f t="shared" si="347"/>
        <v/>
      </c>
      <c r="W2037" s="25" t="str">
        <f>IF(OR($P2037="", NOT($U2037="")), "", IF(COUNTIF($P$11:$P2037, $P2037)&gt;1, "", "X"))</f>
        <v/>
      </c>
      <c r="X2037" s="25" t="str">
        <f t="shared" si="348"/>
        <v/>
      </c>
      <c r="Z2037" s="25" t="str">
        <f t="shared" si="349"/>
        <v/>
      </c>
      <c r="AB2037" s="25" t="str">
        <f>IF($B2037="", "", IF(AND($B2037&gt;='Client Report'!$BA$3, $B2037&lt;='Client Report'!$BA$4), "X", ""))</f>
        <v/>
      </c>
      <c r="AC2037" s="25" t="str">
        <f>IF($O2037="", "", IF('Client Report'!$AG$3="", "X", IF(Expenses!$C2037='Client Report'!$AG$3, "X", "")))</f>
        <v/>
      </c>
      <c r="AD2037" s="66" t="str">
        <f t="shared" si="350"/>
        <v/>
      </c>
      <c r="AE2037" s="25" t="str">
        <f>IF($AD2037="", "", COUNTIF($AD$11:$AD$2510, "&lt;"&amp;$AD2037)+1+COUNTIF($AD$11:$AD2037, $AD2037)-1)</f>
        <v/>
      </c>
      <c r="AF2037" s="25" t="str">
        <f t="shared" si="351"/>
        <v/>
      </c>
    </row>
    <row r="2038" spans="1:32" x14ac:dyDescent="0.25">
      <c r="A2038" s="21"/>
      <c r="B2038" s="80"/>
      <c r="C2038" s="81"/>
      <c r="D2038" s="82"/>
      <c r="E2038" s="83"/>
      <c r="F2038" s="83"/>
      <c r="G2038" s="84"/>
      <c r="H2038" s="85"/>
      <c r="I2038" s="21"/>
      <c r="J2038" s="39" t="str">
        <f t="shared" si="341"/>
        <v/>
      </c>
      <c r="K2038" s="21"/>
      <c r="O2038" s="25" t="str">
        <f t="shared" si="342"/>
        <v/>
      </c>
      <c r="P2038" s="25" t="str">
        <f t="shared" si="343"/>
        <v/>
      </c>
      <c r="Q2038" s="25" t="str">
        <f t="shared" si="344"/>
        <v/>
      </c>
      <c r="R2038" s="25" t="str">
        <f>IF(COUNTIF($Q$11:$Q2038, $Q2038)&gt;1, "", $Q2038)</f>
        <v/>
      </c>
      <c r="S2038" s="58" t="str">
        <f t="shared" si="345"/>
        <v/>
      </c>
      <c r="T2038" s="61" t="str">
        <f t="shared" si="346"/>
        <v/>
      </c>
      <c r="U2038" s="58" t="str">
        <f t="shared" si="347"/>
        <v/>
      </c>
      <c r="W2038" s="25" t="str">
        <f>IF(OR($P2038="", NOT($U2038="")), "", IF(COUNTIF($P$11:$P2038, $P2038)&gt;1, "", "X"))</f>
        <v/>
      </c>
      <c r="X2038" s="25" t="str">
        <f t="shared" si="348"/>
        <v/>
      </c>
      <c r="Z2038" s="25" t="str">
        <f t="shared" si="349"/>
        <v/>
      </c>
      <c r="AB2038" s="25" t="str">
        <f>IF($B2038="", "", IF(AND($B2038&gt;='Client Report'!$BA$3, $B2038&lt;='Client Report'!$BA$4), "X", ""))</f>
        <v/>
      </c>
      <c r="AC2038" s="25" t="str">
        <f>IF($O2038="", "", IF('Client Report'!$AG$3="", "X", IF(Expenses!$C2038='Client Report'!$AG$3, "X", "")))</f>
        <v/>
      </c>
      <c r="AD2038" s="66" t="str">
        <f t="shared" si="350"/>
        <v/>
      </c>
      <c r="AE2038" s="25" t="str">
        <f>IF($AD2038="", "", COUNTIF($AD$11:$AD$2510, "&lt;"&amp;$AD2038)+1+COUNTIF($AD$11:$AD2038, $AD2038)-1)</f>
        <v/>
      </c>
      <c r="AF2038" s="25" t="str">
        <f t="shared" si="351"/>
        <v/>
      </c>
    </row>
    <row r="2039" spans="1:32" x14ac:dyDescent="0.25">
      <c r="A2039" s="21"/>
      <c r="B2039" s="80"/>
      <c r="C2039" s="81"/>
      <c r="D2039" s="82"/>
      <c r="E2039" s="83"/>
      <c r="F2039" s="83"/>
      <c r="G2039" s="84"/>
      <c r="H2039" s="85"/>
      <c r="I2039" s="21"/>
      <c r="J2039" s="39" t="str">
        <f t="shared" si="341"/>
        <v/>
      </c>
      <c r="K2039" s="21"/>
      <c r="O2039" s="25" t="str">
        <f t="shared" si="342"/>
        <v/>
      </c>
      <c r="P2039" s="25" t="str">
        <f t="shared" si="343"/>
        <v/>
      </c>
      <c r="Q2039" s="25" t="str">
        <f t="shared" si="344"/>
        <v/>
      </c>
      <c r="R2039" s="25" t="str">
        <f>IF(COUNTIF($Q$11:$Q2039, $Q2039)&gt;1, "", $Q2039)</f>
        <v/>
      </c>
      <c r="S2039" s="58" t="str">
        <f t="shared" si="345"/>
        <v/>
      </c>
      <c r="T2039" s="61" t="str">
        <f t="shared" si="346"/>
        <v/>
      </c>
      <c r="U2039" s="58" t="str">
        <f t="shared" si="347"/>
        <v/>
      </c>
      <c r="W2039" s="25" t="str">
        <f>IF(OR($P2039="", NOT($U2039="")), "", IF(COUNTIF($P$11:$P2039, $P2039)&gt;1, "", "X"))</f>
        <v/>
      </c>
      <c r="X2039" s="25" t="str">
        <f t="shared" si="348"/>
        <v/>
      </c>
      <c r="Z2039" s="25" t="str">
        <f t="shared" si="349"/>
        <v/>
      </c>
      <c r="AB2039" s="25" t="str">
        <f>IF($B2039="", "", IF(AND($B2039&gt;='Client Report'!$BA$3, $B2039&lt;='Client Report'!$BA$4), "X", ""))</f>
        <v/>
      </c>
      <c r="AC2039" s="25" t="str">
        <f>IF($O2039="", "", IF('Client Report'!$AG$3="", "X", IF(Expenses!$C2039='Client Report'!$AG$3, "X", "")))</f>
        <v/>
      </c>
      <c r="AD2039" s="66" t="str">
        <f t="shared" si="350"/>
        <v/>
      </c>
      <c r="AE2039" s="25" t="str">
        <f>IF($AD2039="", "", COUNTIF($AD$11:$AD$2510, "&lt;"&amp;$AD2039)+1+COUNTIF($AD$11:$AD2039, $AD2039)-1)</f>
        <v/>
      </c>
      <c r="AF2039" s="25" t="str">
        <f t="shared" si="351"/>
        <v/>
      </c>
    </row>
    <row r="2040" spans="1:32" x14ac:dyDescent="0.25">
      <c r="A2040" s="21"/>
      <c r="B2040" s="80"/>
      <c r="C2040" s="81"/>
      <c r="D2040" s="82"/>
      <c r="E2040" s="83"/>
      <c r="F2040" s="83"/>
      <c r="G2040" s="84"/>
      <c r="H2040" s="85"/>
      <c r="I2040" s="21"/>
      <c r="J2040" s="39" t="str">
        <f t="shared" si="341"/>
        <v/>
      </c>
      <c r="K2040" s="21"/>
      <c r="O2040" s="25" t="str">
        <f t="shared" si="342"/>
        <v/>
      </c>
      <c r="P2040" s="25" t="str">
        <f t="shared" si="343"/>
        <v/>
      </c>
      <c r="Q2040" s="25" t="str">
        <f t="shared" si="344"/>
        <v/>
      </c>
      <c r="R2040" s="25" t="str">
        <f>IF(COUNTIF($Q$11:$Q2040, $Q2040)&gt;1, "", $Q2040)</f>
        <v/>
      </c>
      <c r="S2040" s="58" t="str">
        <f t="shared" si="345"/>
        <v/>
      </c>
      <c r="T2040" s="61" t="str">
        <f t="shared" si="346"/>
        <v/>
      </c>
      <c r="U2040" s="58" t="str">
        <f t="shared" si="347"/>
        <v/>
      </c>
      <c r="W2040" s="25" t="str">
        <f>IF(OR($P2040="", NOT($U2040="")), "", IF(COUNTIF($P$11:$P2040, $P2040)&gt;1, "", "X"))</f>
        <v/>
      </c>
      <c r="X2040" s="25" t="str">
        <f t="shared" si="348"/>
        <v/>
      </c>
      <c r="Z2040" s="25" t="str">
        <f t="shared" si="349"/>
        <v/>
      </c>
      <c r="AB2040" s="25" t="str">
        <f>IF($B2040="", "", IF(AND($B2040&gt;='Client Report'!$BA$3, $B2040&lt;='Client Report'!$BA$4), "X", ""))</f>
        <v/>
      </c>
      <c r="AC2040" s="25" t="str">
        <f>IF($O2040="", "", IF('Client Report'!$AG$3="", "X", IF(Expenses!$C2040='Client Report'!$AG$3, "X", "")))</f>
        <v/>
      </c>
      <c r="AD2040" s="66" t="str">
        <f t="shared" si="350"/>
        <v/>
      </c>
      <c r="AE2040" s="25" t="str">
        <f>IF($AD2040="", "", COUNTIF($AD$11:$AD$2510, "&lt;"&amp;$AD2040)+1+COUNTIF($AD$11:$AD2040, $AD2040)-1)</f>
        <v/>
      </c>
      <c r="AF2040" s="25" t="str">
        <f t="shared" si="351"/>
        <v/>
      </c>
    </row>
    <row r="2041" spans="1:32" x14ac:dyDescent="0.25">
      <c r="A2041" s="21"/>
      <c r="B2041" s="80"/>
      <c r="C2041" s="81"/>
      <c r="D2041" s="82"/>
      <c r="E2041" s="83"/>
      <c r="F2041" s="83"/>
      <c r="G2041" s="84"/>
      <c r="H2041" s="85"/>
      <c r="I2041" s="21"/>
      <c r="J2041" s="39" t="str">
        <f t="shared" si="341"/>
        <v/>
      </c>
      <c r="K2041" s="21"/>
      <c r="O2041" s="25" t="str">
        <f t="shared" si="342"/>
        <v/>
      </c>
      <c r="P2041" s="25" t="str">
        <f t="shared" si="343"/>
        <v/>
      </c>
      <c r="Q2041" s="25" t="str">
        <f t="shared" si="344"/>
        <v/>
      </c>
      <c r="R2041" s="25" t="str">
        <f>IF(COUNTIF($Q$11:$Q2041, $Q2041)&gt;1, "", $Q2041)</f>
        <v/>
      </c>
      <c r="S2041" s="58" t="str">
        <f t="shared" si="345"/>
        <v/>
      </c>
      <c r="T2041" s="61" t="str">
        <f t="shared" si="346"/>
        <v/>
      </c>
      <c r="U2041" s="58" t="str">
        <f t="shared" si="347"/>
        <v/>
      </c>
      <c r="W2041" s="25" t="str">
        <f>IF(OR($P2041="", NOT($U2041="")), "", IF(COUNTIF($P$11:$P2041, $P2041)&gt;1, "", "X"))</f>
        <v/>
      </c>
      <c r="X2041" s="25" t="str">
        <f t="shared" si="348"/>
        <v/>
      </c>
      <c r="Z2041" s="25" t="str">
        <f t="shared" si="349"/>
        <v/>
      </c>
      <c r="AB2041" s="25" t="str">
        <f>IF($B2041="", "", IF(AND($B2041&gt;='Client Report'!$BA$3, $B2041&lt;='Client Report'!$BA$4), "X", ""))</f>
        <v/>
      </c>
      <c r="AC2041" s="25" t="str">
        <f>IF($O2041="", "", IF('Client Report'!$AG$3="", "X", IF(Expenses!$C2041='Client Report'!$AG$3, "X", "")))</f>
        <v/>
      </c>
      <c r="AD2041" s="66" t="str">
        <f t="shared" si="350"/>
        <v/>
      </c>
      <c r="AE2041" s="25" t="str">
        <f>IF($AD2041="", "", COUNTIF($AD$11:$AD$2510, "&lt;"&amp;$AD2041)+1+COUNTIF($AD$11:$AD2041, $AD2041)-1)</f>
        <v/>
      </c>
      <c r="AF2041" s="25" t="str">
        <f t="shared" si="351"/>
        <v/>
      </c>
    </row>
    <row r="2042" spans="1:32" x14ac:dyDescent="0.25">
      <c r="A2042" s="21"/>
      <c r="B2042" s="80"/>
      <c r="C2042" s="81"/>
      <c r="D2042" s="82"/>
      <c r="E2042" s="83"/>
      <c r="F2042" s="83"/>
      <c r="G2042" s="84"/>
      <c r="H2042" s="85"/>
      <c r="I2042" s="21"/>
      <c r="J2042" s="39" t="str">
        <f t="shared" si="341"/>
        <v/>
      </c>
      <c r="K2042" s="21"/>
      <c r="O2042" s="25" t="str">
        <f t="shared" si="342"/>
        <v/>
      </c>
      <c r="P2042" s="25" t="str">
        <f t="shared" si="343"/>
        <v/>
      </c>
      <c r="Q2042" s="25" t="str">
        <f t="shared" si="344"/>
        <v/>
      </c>
      <c r="R2042" s="25" t="str">
        <f>IF(COUNTIF($Q$11:$Q2042, $Q2042)&gt;1, "", $Q2042)</f>
        <v/>
      </c>
      <c r="S2042" s="58" t="str">
        <f t="shared" si="345"/>
        <v/>
      </c>
      <c r="T2042" s="61" t="str">
        <f t="shared" si="346"/>
        <v/>
      </c>
      <c r="U2042" s="58" t="str">
        <f t="shared" si="347"/>
        <v/>
      </c>
      <c r="W2042" s="25" t="str">
        <f>IF(OR($P2042="", NOT($U2042="")), "", IF(COUNTIF($P$11:$P2042, $P2042)&gt;1, "", "X"))</f>
        <v/>
      </c>
      <c r="X2042" s="25" t="str">
        <f t="shared" si="348"/>
        <v/>
      </c>
      <c r="Z2042" s="25" t="str">
        <f t="shared" si="349"/>
        <v/>
      </c>
      <c r="AB2042" s="25" t="str">
        <f>IF($B2042="", "", IF(AND($B2042&gt;='Client Report'!$BA$3, $B2042&lt;='Client Report'!$BA$4), "X", ""))</f>
        <v/>
      </c>
      <c r="AC2042" s="25" t="str">
        <f>IF($O2042="", "", IF('Client Report'!$AG$3="", "X", IF(Expenses!$C2042='Client Report'!$AG$3, "X", "")))</f>
        <v/>
      </c>
      <c r="AD2042" s="66" t="str">
        <f t="shared" si="350"/>
        <v/>
      </c>
      <c r="AE2042" s="25" t="str">
        <f>IF($AD2042="", "", COUNTIF($AD$11:$AD$2510, "&lt;"&amp;$AD2042)+1+COUNTIF($AD$11:$AD2042, $AD2042)-1)</f>
        <v/>
      </c>
      <c r="AF2042" s="25" t="str">
        <f t="shared" si="351"/>
        <v/>
      </c>
    </row>
    <row r="2043" spans="1:32" x14ac:dyDescent="0.25">
      <c r="A2043" s="21"/>
      <c r="B2043" s="80"/>
      <c r="C2043" s="81"/>
      <c r="D2043" s="82"/>
      <c r="E2043" s="83"/>
      <c r="F2043" s="83"/>
      <c r="G2043" s="84"/>
      <c r="H2043" s="85"/>
      <c r="I2043" s="21"/>
      <c r="J2043" s="39" t="str">
        <f t="shared" si="341"/>
        <v/>
      </c>
      <c r="K2043" s="21"/>
      <c r="O2043" s="25" t="str">
        <f t="shared" si="342"/>
        <v/>
      </c>
      <c r="P2043" s="25" t="str">
        <f t="shared" si="343"/>
        <v/>
      </c>
      <c r="Q2043" s="25" t="str">
        <f t="shared" si="344"/>
        <v/>
      </c>
      <c r="R2043" s="25" t="str">
        <f>IF(COUNTIF($Q$11:$Q2043, $Q2043)&gt;1, "", $Q2043)</f>
        <v/>
      </c>
      <c r="S2043" s="58" t="str">
        <f t="shared" si="345"/>
        <v/>
      </c>
      <c r="T2043" s="61" t="str">
        <f t="shared" si="346"/>
        <v/>
      </c>
      <c r="U2043" s="58" t="str">
        <f t="shared" si="347"/>
        <v/>
      </c>
      <c r="W2043" s="25" t="str">
        <f>IF(OR($P2043="", NOT($U2043="")), "", IF(COUNTIF($P$11:$P2043, $P2043)&gt;1, "", "X"))</f>
        <v/>
      </c>
      <c r="X2043" s="25" t="str">
        <f t="shared" si="348"/>
        <v/>
      </c>
      <c r="Z2043" s="25" t="str">
        <f t="shared" si="349"/>
        <v/>
      </c>
      <c r="AB2043" s="25" t="str">
        <f>IF($B2043="", "", IF(AND($B2043&gt;='Client Report'!$BA$3, $B2043&lt;='Client Report'!$BA$4), "X", ""))</f>
        <v/>
      </c>
      <c r="AC2043" s="25" t="str">
        <f>IF($O2043="", "", IF('Client Report'!$AG$3="", "X", IF(Expenses!$C2043='Client Report'!$AG$3, "X", "")))</f>
        <v/>
      </c>
      <c r="AD2043" s="66" t="str">
        <f t="shared" si="350"/>
        <v/>
      </c>
      <c r="AE2043" s="25" t="str">
        <f>IF($AD2043="", "", COUNTIF($AD$11:$AD$2510, "&lt;"&amp;$AD2043)+1+COUNTIF($AD$11:$AD2043, $AD2043)-1)</f>
        <v/>
      </c>
      <c r="AF2043" s="25" t="str">
        <f t="shared" si="351"/>
        <v/>
      </c>
    </row>
    <row r="2044" spans="1:32" x14ac:dyDescent="0.25">
      <c r="A2044" s="21"/>
      <c r="B2044" s="80"/>
      <c r="C2044" s="81"/>
      <c r="D2044" s="82"/>
      <c r="E2044" s="83"/>
      <c r="F2044" s="83"/>
      <c r="G2044" s="84"/>
      <c r="H2044" s="85"/>
      <c r="I2044" s="21"/>
      <c r="J2044" s="39" t="str">
        <f t="shared" si="341"/>
        <v/>
      </c>
      <c r="K2044" s="21"/>
      <c r="O2044" s="25" t="str">
        <f t="shared" si="342"/>
        <v/>
      </c>
      <c r="P2044" s="25" t="str">
        <f t="shared" si="343"/>
        <v/>
      </c>
      <c r="Q2044" s="25" t="str">
        <f t="shared" si="344"/>
        <v/>
      </c>
      <c r="R2044" s="25" t="str">
        <f>IF(COUNTIF($Q$11:$Q2044, $Q2044)&gt;1, "", $Q2044)</f>
        <v/>
      </c>
      <c r="S2044" s="58" t="str">
        <f t="shared" si="345"/>
        <v/>
      </c>
      <c r="T2044" s="61" t="str">
        <f t="shared" si="346"/>
        <v/>
      </c>
      <c r="U2044" s="58" t="str">
        <f t="shared" si="347"/>
        <v/>
      </c>
      <c r="W2044" s="25" t="str">
        <f>IF(OR($P2044="", NOT($U2044="")), "", IF(COUNTIF($P$11:$P2044, $P2044)&gt;1, "", "X"))</f>
        <v/>
      </c>
      <c r="X2044" s="25" t="str">
        <f t="shared" si="348"/>
        <v/>
      </c>
      <c r="Z2044" s="25" t="str">
        <f t="shared" si="349"/>
        <v/>
      </c>
      <c r="AB2044" s="25" t="str">
        <f>IF($B2044="", "", IF(AND($B2044&gt;='Client Report'!$BA$3, $B2044&lt;='Client Report'!$BA$4), "X", ""))</f>
        <v/>
      </c>
      <c r="AC2044" s="25" t="str">
        <f>IF($O2044="", "", IF('Client Report'!$AG$3="", "X", IF(Expenses!$C2044='Client Report'!$AG$3, "X", "")))</f>
        <v/>
      </c>
      <c r="AD2044" s="66" t="str">
        <f t="shared" si="350"/>
        <v/>
      </c>
      <c r="AE2044" s="25" t="str">
        <f>IF($AD2044="", "", COUNTIF($AD$11:$AD$2510, "&lt;"&amp;$AD2044)+1+COUNTIF($AD$11:$AD2044, $AD2044)-1)</f>
        <v/>
      </c>
      <c r="AF2044" s="25" t="str">
        <f t="shared" si="351"/>
        <v/>
      </c>
    </row>
    <row r="2045" spans="1:32" x14ac:dyDescent="0.25">
      <c r="A2045" s="21"/>
      <c r="B2045" s="80"/>
      <c r="C2045" s="81"/>
      <c r="D2045" s="82"/>
      <c r="E2045" s="83"/>
      <c r="F2045" s="83"/>
      <c r="G2045" s="84"/>
      <c r="H2045" s="85"/>
      <c r="I2045" s="21"/>
      <c r="J2045" s="39" t="str">
        <f t="shared" si="341"/>
        <v/>
      </c>
      <c r="K2045" s="21"/>
      <c r="O2045" s="25" t="str">
        <f t="shared" si="342"/>
        <v/>
      </c>
      <c r="P2045" s="25" t="str">
        <f t="shared" si="343"/>
        <v/>
      </c>
      <c r="Q2045" s="25" t="str">
        <f t="shared" si="344"/>
        <v/>
      </c>
      <c r="R2045" s="25" t="str">
        <f>IF(COUNTIF($Q$11:$Q2045, $Q2045)&gt;1, "", $Q2045)</f>
        <v/>
      </c>
      <c r="S2045" s="58" t="str">
        <f t="shared" si="345"/>
        <v/>
      </c>
      <c r="T2045" s="61" t="str">
        <f t="shared" si="346"/>
        <v/>
      </c>
      <c r="U2045" s="58" t="str">
        <f t="shared" si="347"/>
        <v/>
      </c>
      <c r="W2045" s="25" t="str">
        <f>IF(OR($P2045="", NOT($U2045="")), "", IF(COUNTIF($P$11:$P2045, $P2045)&gt;1, "", "X"))</f>
        <v/>
      </c>
      <c r="X2045" s="25" t="str">
        <f t="shared" si="348"/>
        <v/>
      </c>
      <c r="Z2045" s="25" t="str">
        <f t="shared" si="349"/>
        <v/>
      </c>
      <c r="AB2045" s="25" t="str">
        <f>IF($B2045="", "", IF(AND($B2045&gt;='Client Report'!$BA$3, $B2045&lt;='Client Report'!$BA$4), "X", ""))</f>
        <v/>
      </c>
      <c r="AC2045" s="25" t="str">
        <f>IF($O2045="", "", IF('Client Report'!$AG$3="", "X", IF(Expenses!$C2045='Client Report'!$AG$3, "X", "")))</f>
        <v/>
      </c>
      <c r="AD2045" s="66" t="str">
        <f t="shared" si="350"/>
        <v/>
      </c>
      <c r="AE2045" s="25" t="str">
        <f>IF($AD2045="", "", COUNTIF($AD$11:$AD$2510, "&lt;"&amp;$AD2045)+1+COUNTIF($AD$11:$AD2045, $AD2045)-1)</f>
        <v/>
      </c>
      <c r="AF2045" s="25" t="str">
        <f t="shared" si="351"/>
        <v/>
      </c>
    </row>
    <row r="2046" spans="1:32" x14ac:dyDescent="0.25">
      <c r="A2046" s="21"/>
      <c r="B2046" s="80"/>
      <c r="C2046" s="81"/>
      <c r="D2046" s="82"/>
      <c r="E2046" s="83"/>
      <c r="F2046" s="83"/>
      <c r="G2046" s="84"/>
      <c r="H2046" s="85"/>
      <c r="I2046" s="21"/>
      <c r="J2046" s="39" t="str">
        <f t="shared" si="341"/>
        <v/>
      </c>
      <c r="K2046" s="21"/>
      <c r="O2046" s="25" t="str">
        <f t="shared" si="342"/>
        <v/>
      </c>
      <c r="P2046" s="25" t="str">
        <f t="shared" si="343"/>
        <v/>
      </c>
      <c r="Q2046" s="25" t="str">
        <f t="shared" si="344"/>
        <v/>
      </c>
      <c r="R2046" s="25" t="str">
        <f>IF(COUNTIF($Q$11:$Q2046, $Q2046)&gt;1, "", $Q2046)</f>
        <v/>
      </c>
      <c r="S2046" s="58" t="str">
        <f t="shared" si="345"/>
        <v/>
      </c>
      <c r="T2046" s="61" t="str">
        <f t="shared" si="346"/>
        <v/>
      </c>
      <c r="U2046" s="58" t="str">
        <f t="shared" si="347"/>
        <v/>
      </c>
      <c r="W2046" s="25" t="str">
        <f>IF(OR($P2046="", NOT($U2046="")), "", IF(COUNTIF($P$11:$P2046, $P2046)&gt;1, "", "X"))</f>
        <v/>
      </c>
      <c r="X2046" s="25" t="str">
        <f t="shared" si="348"/>
        <v/>
      </c>
      <c r="Z2046" s="25" t="str">
        <f t="shared" si="349"/>
        <v/>
      </c>
      <c r="AB2046" s="25" t="str">
        <f>IF($B2046="", "", IF(AND($B2046&gt;='Client Report'!$BA$3, $B2046&lt;='Client Report'!$BA$4), "X", ""))</f>
        <v/>
      </c>
      <c r="AC2046" s="25" t="str">
        <f>IF($O2046="", "", IF('Client Report'!$AG$3="", "X", IF(Expenses!$C2046='Client Report'!$AG$3, "X", "")))</f>
        <v/>
      </c>
      <c r="AD2046" s="66" t="str">
        <f t="shared" si="350"/>
        <v/>
      </c>
      <c r="AE2046" s="25" t="str">
        <f>IF($AD2046="", "", COUNTIF($AD$11:$AD$2510, "&lt;"&amp;$AD2046)+1+COUNTIF($AD$11:$AD2046, $AD2046)-1)</f>
        <v/>
      </c>
      <c r="AF2046" s="25" t="str">
        <f t="shared" si="351"/>
        <v/>
      </c>
    </row>
    <row r="2047" spans="1:32" x14ac:dyDescent="0.25">
      <c r="A2047" s="21"/>
      <c r="B2047" s="80"/>
      <c r="C2047" s="81"/>
      <c r="D2047" s="82"/>
      <c r="E2047" s="83"/>
      <c r="F2047" s="83"/>
      <c r="G2047" s="84"/>
      <c r="H2047" s="85"/>
      <c r="I2047" s="21"/>
      <c r="J2047" s="39" t="str">
        <f t="shared" si="341"/>
        <v/>
      </c>
      <c r="K2047" s="21"/>
      <c r="O2047" s="25" t="str">
        <f t="shared" si="342"/>
        <v/>
      </c>
      <c r="P2047" s="25" t="str">
        <f t="shared" si="343"/>
        <v/>
      </c>
      <c r="Q2047" s="25" t="str">
        <f t="shared" si="344"/>
        <v/>
      </c>
      <c r="R2047" s="25" t="str">
        <f>IF(COUNTIF($Q$11:$Q2047, $Q2047)&gt;1, "", $Q2047)</f>
        <v/>
      </c>
      <c r="S2047" s="58" t="str">
        <f t="shared" si="345"/>
        <v/>
      </c>
      <c r="T2047" s="61" t="str">
        <f t="shared" si="346"/>
        <v/>
      </c>
      <c r="U2047" s="58" t="str">
        <f t="shared" si="347"/>
        <v/>
      </c>
      <c r="W2047" s="25" t="str">
        <f>IF(OR($P2047="", NOT($U2047="")), "", IF(COUNTIF($P$11:$P2047, $P2047)&gt;1, "", "X"))</f>
        <v/>
      </c>
      <c r="X2047" s="25" t="str">
        <f t="shared" si="348"/>
        <v/>
      </c>
      <c r="Z2047" s="25" t="str">
        <f t="shared" si="349"/>
        <v/>
      </c>
      <c r="AB2047" s="25" t="str">
        <f>IF($B2047="", "", IF(AND($B2047&gt;='Client Report'!$BA$3, $B2047&lt;='Client Report'!$BA$4), "X", ""))</f>
        <v/>
      </c>
      <c r="AC2047" s="25" t="str">
        <f>IF($O2047="", "", IF('Client Report'!$AG$3="", "X", IF(Expenses!$C2047='Client Report'!$AG$3, "X", "")))</f>
        <v/>
      </c>
      <c r="AD2047" s="66" t="str">
        <f t="shared" si="350"/>
        <v/>
      </c>
      <c r="AE2047" s="25" t="str">
        <f>IF($AD2047="", "", COUNTIF($AD$11:$AD$2510, "&lt;"&amp;$AD2047)+1+COUNTIF($AD$11:$AD2047, $AD2047)-1)</f>
        <v/>
      </c>
      <c r="AF2047" s="25" t="str">
        <f t="shared" si="351"/>
        <v/>
      </c>
    </row>
    <row r="2048" spans="1:32" x14ac:dyDescent="0.25">
      <c r="A2048" s="21"/>
      <c r="B2048" s="80"/>
      <c r="C2048" s="81"/>
      <c r="D2048" s="82"/>
      <c r="E2048" s="83"/>
      <c r="F2048" s="83"/>
      <c r="G2048" s="84"/>
      <c r="H2048" s="85"/>
      <c r="I2048" s="21"/>
      <c r="J2048" s="39" t="str">
        <f t="shared" si="341"/>
        <v/>
      </c>
      <c r="K2048" s="21"/>
      <c r="O2048" s="25" t="str">
        <f t="shared" si="342"/>
        <v/>
      </c>
      <c r="P2048" s="25" t="str">
        <f t="shared" si="343"/>
        <v/>
      </c>
      <c r="Q2048" s="25" t="str">
        <f t="shared" si="344"/>
        <v/>
      </c>
      <c r="R2048" s="25" t="str">
        <f>IF(COUNTIF($Q$11:$Q2048, $Q2048)&gt;1, "", $Q2048)</f>
        <v/>
      </c>
      <c r="S2048" s="58" t="str">
        <f t="shared" si="345"/>
        <v/>
      </c>
      <c r="T2048" s="61" t="str">
        <f t="shared" si="346"/>
        <v/>
      </c>
      <c r="U2048" s="58" t="str">
        <f t="shared" si="347"/>
        <v/>
      </c>
      <c r="W2048" s="25" t="str">
        <f>IF(OR($P2048="", NOT($U2048="")), "", IF(COUNTIF($P$11:$P2048, $P2048)&gt;1, "", "X"))</f>
        <v/>
      </c>
      <c r="X2048" s="25" t="str">
        <f t="shared" si="348"/>
        <v/>
      </c>
      <c r="Z2048" s="25" t="str">
        <f t="shared" si="349"/>
        <v/>
      </c>
      <c r="AB2048" s="25" t="str">
        <f>IF($B2048="", "", IF(AND($B2048&gt;='Client Report'!$BA$3, $B2048&lt;='Client Report'!$BA$4), "X", ""))</f>
        <v/>
      </c>
      <c r="AC2048" s="25" t="str">
        <f>IF($O2048="", "", IF('Client Report'!$AG$3="", "X", IF(Expenses!$C2048='Client Report'!$AG$3, "X", "")))</f>
        <v/>
      </c>
      <c r="AD2048" s="66" t="str">
        <f t="shared" si="350"/>
        <v/>
      </c>
      <c r="AE2048" s="25" t="str">
        <f>IF($AD2048="", "", COUNTIF($AD$11:$AD$2510, "&lt;"&amp;$AD2048)+1+COUNTIF($AD$11:$AD2048, $AD2048)-1)</f>
        <v/>
      </c>
      <c r="AF2048" s="25" t="str">
        <f t="shared" si="351"/>
        <v/>
      </c>
    </row>
    <row r="2049" spans="1:32" x14ac:dyDescent="0.25">
      <c r="A2049" s="21"/>
      <c r="B2049" s="80"/>
      <c r="C2049" s="81"/>
      <c r="D2049" s="82"/>
      <c r="E2049" s="83"/>
      <c r="F2049" s="83"/>
      <c r="G2049" s="84"/>
      <c r="H2049" s="85"/>
      <c r="I2049" s="21"/>
      <c r="J2049" s="39" t="str">
        <f t="shared" si="341"/>
        <v/>
      </c>
      <c r="K2049" s="21"/>
      <c r="O2049" s="25" t="str">
        <f t="shared" si="342"/>
        <v/>
      </c>
      <c r="P2049" s="25" t="str">
        <f t="shared" si="343"/>
        <v/>
      </c>
      <c r="Q2049" s="25" t="str">
        <f t="shared" si="344"/>
        <v/>
      </c>
      <c r="R2049" s="25" t="str">
        <f>IF(COUNTIF($Q$11:$Q2049, $Q2049)&gt;1, "", $Q2049)</f>
        <v/>
      </c>
      <c r="S2049" s="58" t="str">
        <f t="shared" si="345"/>
        <v/>
      </c>
      <c r="T2049" s="61" t="str">
        <f t="shared" si="346"/>
        <v/>
      </c>
      <c r="U2049" s="58" t="str">
        <f t="shared" si="347"/>
        <v/>
      </c>
      <c r="W2049" s="25" t="str">
        <f>IF(OR($P2049="", NOT($U2049="")), "", IF(COUNTIF($P$11:$P2049, $P2049)&gt;1, "", "X"))</f>
        <v/>
      </c>
      <c r="X2049" s="25" t="str">
        <f t="shared" si="348"/>
        <v/>
      </c>
      <c r="Z2049" s="25" t="str">
        <f t="shared" si="349"/>
        <v/>
      </c>
      <c r="AB2049" s="25" t="str">
        <f>IF($B2049="", "", IF(AND($B2049&gt;='Client Report'!$BA$3, $B2049&lt;='Client Report'!$BA$4), "X", ""))</f>
        <v/>
      </c>
      <c r="AC2049" s="25" t="str">
        <f>IF($O2049="", "", IF('Client Report'!$AG$3="", "X", IF(Expenses!$C2049='Client Report'!$AG$3, "X", "")))</f>
        <v/>
      </c>
      <c r="AD2049" s="66" t="str">
        <f t="shared" si="350"/>
        <v/>
      </c>
      <c r="AE2049" s="25" t="str">
        <f>IF($AD2049="", "", COUNTIF($AD$11:$AD$2510, "&lt;"&amp;$AD2049)+1+COUNTIF($AD$11:$AD2049, $AD2049)-1)</f>
        <v/>
      </c>
      <c r="AF2049" s="25" t="str">
        <f t="shared" si="351"/>
        <v/>
      </c>
    </row>
    <row r="2050" spans="1:32" x14ac:dyDescent="0.25">
      <c r="A2050" s="21"/>
      <c r="B2050" s="80"/>
      <c r="C2050" s="81"/>
      <c r="D2050" s="82"/>
      <c r="E2050" s="83"/>
      <c r="F2050" s="83"/>
      <c r="G2050" s="84"/>
      <c r="H2050" s="85"/>
      <c r="I2050" s="21"/>
      <c r="J2050" s="39" t="str">
        <f t="shared" si="341"/>
        <v/>
      </c>
      <c r="K2050" s="21"/>
      <c r="O2050" s="25" t="str">
        <f t="shared" si="342"/>
        <v/>
      </c>
      <c r="P2050" s="25" t="str">
        <f t="shared" si="343"/>
        <v/>
      </c>
      <c r="Q2050" s="25" t="str">
        <f t="shared" si="344"/>
        <v/>
      </c>
      <c r="R2050" s="25" t="str">
        <f>IF(COUNTIF($Q$11:$Q2050, $Q2050)&gt;1, "", $Q2050)</f>
        <v/>
      </c>
      <c r="S2050" s="58" t="str">
        <f t="shared" si="345"/>
        <v/>
      </c>
      <c r="T2050" s="61" t="str">
        <f t="shared" si="346"/>
        <v/>
      </c>
      <c r="U2050" s="58" t="str">
        <f t="shared" si="347"/>
        <v/>
      </c>
      <c r="W2050" s="25" t="str">
        <f>IF(OR($P2050="", NOT($U2050="")), "", IF(COUNTIF($P$11:$P2050, $P2050)&gt;1, "", "X"))</f>
        <v/>
      </c>
      <c r="X2050" s="25" t="str">
        <f t="shared" si="348"/>
        <v/>
      </c>
      <c r="Z2050" s="25" t="str">
        <f t="shared" si="349"/>
        <v/>
      </c>
      <c r="AB2050" s="25" t="str">
        <f>IF($B2050="", "", IF(AND($B2050&gt;='Client Report'!$BA$3, $B2050&lt;='Client Report'!$BA$4), "X", ""))</f>
        <v/>
      </c>
      <c r="AC2050" s="25" t="str">
        <f>IF($O2050="", "", IF('Client Report'!$AG$3="", "X", IF(Expenses!$C2050='Client Report'!$AG$3, "X", "")))</f>
        <v/>
      </c>
      <c r="AD2050" s="66" t="str">
        <f t="shared" si="350"/>
        <v/>
      </c>
      <c r="AE2050" s="25" t="str">
        <f>IF($AD2050="", "", COUNTIF($AD$11:$AD$2510, "&lt;"&amp;$AD2050)+1+COUNTIF($AD$11:$AD2050, $AD2050)-1)</f>
        <v/>
      </c>
      <c r="AF2050" s="25" t="str">
        <f t="shared" si="351"/>
        <v/>
      </c>
    </row>
    <row r="2051" spans="1:32" x14ac:dyDescent="0.25">
      <c r="A2051" s="21"/>
      <c r="B2051" s="80"/>
      <c r="C2051" s="81"/>
      <c r="D2051" s="82"/>
      <c r="E2051" s="83"/>
      <c r="F2051" s="83"/>
      <c r="G2051" s="84"/>
      <c r="H2051" s="85"/>
      <c r="I2051" s="21"/>
      <c r="J2051" s="39" t="str">
        <f t="shared" si="341"/>
        <v/>
      </c>
      <c r="K2051" s="21"/>
      <c r="O2051" s="25" t="str">
        <f t="shared" si="342"/>
        <v/>
      </c>
      <c r="P2051" s="25" t="str">
        <f t="shared" si="343"/>
        <v/>
      </c>
      <c r="Q2051" s="25" t="str">
        <f t="shared" si="344"/>
        <v/>
      </c>
      <c r="R2051" s="25" t="str">
        <f>IF(COUNTIF($Q$11:$Q2051, $Q2051)&gt;1, "", $Q2051)</f>
        <v/>
      </c>
      <c r="S2051" s="58" t="str">
        <f t="shared" si="345"/>
        <v/>
      </c>
      <c r="T2051" s="61" t="str">
        <f t="shared" si="346"/>
        <v/>
      </c>
      <c r="U2051" s="58" t="str">
        <f t="shared" si="347"/>
        <v/>
      </c>
      <c r="W2051" s="25" t="str">
        <f>IF(OR($P2051="", NOT($U2051="")), "", IF(COUNTIF($P$11:$P2051, $P2051)&gt;1, "", "X"))</f>
        <v/>
      </c>
      <c r="X2051" s="25" t="str">
        <f t="shared" si="348"/>
        <v/>
      </c>
      <c r="Z2051" s="25" t="str">
        <f t="shared" si="349"/>
        <v/>
      </c>
      <c r="AB2051" s="25" t="str">
        <f>IF($B2051="", "", IF(AND($B2051&gt;='Client Report'!$BA$3, $B2051&lt;='Client Report'!$BA$4), "X", ""))</f>
        <v/>
      </c>
      <c r="AC2051" s="25" t="str">
        <f>IF($O2051="", "", IF('Client Report'!$AG$3="", "X", IF(Expenses!$C2051='Client Report'!$AG$3, "X", "")))</f>
        <v/>
      </c>
      <c r="AD2051" s="66" t="str">
        <f t="shared" si="350"/>
        <v/>
      </c>
      <c r="AE2051" s="25" t="str">
        <f>IF($AD2051="", "", COUNTIF($AD$11:$AD$2510, "&lt;"&amp;$AD2051)+1+COUNTIF($AD$11:$AD2051, $AD2051)-1)</f>
        <v/>
      </c>
      <c r="AF2051" s="25" t="str">
        <f t="shared" si="351"/>
        <v/>
      </c>
    </row>
    <row r="2052" spans="1:32" x14ac:dyDescent="0.25">
      <c r="A2052" s="21"/>
      <c r="B2052" s="80"/>
      <c r="C2052" s="81"/>
      <c r="D2052" s="82"/>
      <c r="E2052" s="83"/>
      <c r="F2052" s="83"/>
      <c r="G2052" s="84"/>
      <c r="H2052" s="85"/>
      <c r="I2052" s="21"/>
      <c r="J2052" s="39" t="str">
        <f t="shared" si="341"/>
        <v/>
      </c>
      <c r="K2052" s="21"/>
      <c r="O2052" s="25" t="str">
        <f t="shared" si="342"/>
        <v/>
      </c>
      <c r="P2052" s="25" t="str">
        <f t="shared" si="343"/>
        <v/>
      </c>
      <c r="Q2052" s="25" t="str">
        <f t="shared" si="344"/>
        <v/>
      </c>
      <c r="R2052" s="25" t="str">
        <f>IF(COUNTIF($Q$11:$Q2052, $Q2052)&gt;1, "", $Q2052)</f>
        <v/>
      </c>
      <c r="S2052" s="58" t="str">
        <f t="shared" si="345"/>
        <v/>
      </c>
      <c r="T2052" s="61" t="str">
        <f t="shared" si="346"/>
        <v/>
      </c>
      <c r="U2052" s="58" t="str">
        <f t="shared" si="347"/>
        <v/>
      </c>
      <c r="W2052" s="25" t="str">
        <f>IF(OR($P2052="", NOT($U2052="")), "", IF(COUNTIF($P$11:$P2052, $P2052)&gt;1, "", "X"))</f>
        <v/>
      </c>
      <c r="X2052" s="25" t="str">
        <f t="shared" si="348"/>
        <v/>
      </c>
      <c r="Z2052" s="25" t="str">
        <f t="shared" si="349"/>
        <v/>
      </c>
      <c r="AB2052" s="25" t="str">
        <f>IF($B2052="", "", IF(AND($B2052&gt;='Client Report'!$BA$3, $B2052&lt;='Client Report'!$BA$4), "X", ""))</f>
        <v/>
      </c>
      <c r="AC2052" s="25" t="str">
        <f>IF($O2052="", "", IF('Client Report'!$AG$3="", "X", IF(Expenses!$C2052='Client Report'!$AG$3, "X", "")))</f>
        <v/>
      </c>
      <c r="AD2052" s="66" t="str">
        <f t="shared" si="350"/>
        <v/>
      </c>
      <c r="AE2052" s="25" t="str">
        <f>IF($AD2052="", "", COUNTIF($AD$11:$AD$2510, "&lt;"&amp;$AD2052)+1+COUNTIF($AD$11:$AD2052, $AD2052)-1)</f>
        <v/>
      </c>
      <c r="AF2052" s="25" t="str">
        <f t="shared" si="351"/>
        <v/>
      </c>
    </row>
    <row r="2053" spans="1:32" x14ac:dyDescent="0.25">
      <c r="A2053" s="21"/>
      <c r="B2053" s="80"/>
      <c r="C2053" s="81"/>
      <c r="D2053" s="82"/>
      <c r="E2053" s="83"/>
      <c r="F2053" s="83"/>
      <c r="G2053" s="84"/>
      <c r="H2053" s="85"/>
      <c r="I2053" s="21"/>
      <c r="J2053" s="39" t="str">
        <f t="shared" si="341"/>
        <v/>
      </c>
      <c r="K2053" s="21"/>
      <c r="O2053" s="25" t="str">
        <f t="shared" si="342"/>
        <v/>
      </c>
      <c r="P2053" s="25" t="str">
        <f t="shared" si="343"/>
        <v/>
      </c>
      <c r="Q2053" s="25" t="str">
        <f t="shared" si="344"/>
        <v/>
      </c>
      <c r="R2053" s="25" t="str">
        <f>IF(COUNTIF($Q$11:$Q2053, $Q2053)&gt;1, "", $Q2053)</f>
        <v/>
      </c>
      <c r="S2053" s="58" t="str">
        <f t="shared" si="345"/>
        <v/>
      </c>
      <c r="T2053" s="61" t="str">
        <f t="shared" si="346"/>
        <v/>
      </c>
      <c r="U2053" s="58" t="str">
        <f t="shared" si="347"/>
        <v/>
      </c>
      <c r="W2053" s="25" t="str">
        <f>IF(OR($P2053="", NOT($U2053="")), "", IF(COUNTIF($P$11:$P2053, $P2053)&gt;1, "", "X"))</f>
        <v/>
      </c>
      <c r="X2053" s="25" t="str">
        <f t="shared" si="348"/>
        <v/>
      </c>
      <c r="Z2053" s="25" t="str">
        <f t="shared" si="349"/>
        <v/>
      </c>
      <c r="AB2053" s="25" t="str">
        <f>IF($B2053="", "", IF(AND($B2053&gt;='Client Report'!$BA$3, $B2053&lt;='Client Report'!$BA$4), "X", ""))</f>
        <v/>
      </c>
      <c r="AC2053" s="25" t="str">
        <f>IF($O2053="", "", IF('Client Report'!$AG$3="", "X", IF(Expenses!$C2053='Client Report'!$AG$3, "X", "")))</f>
        <v/>
      </c>
      <c r="AD2053" s="66" t="str">
        <f t="shared" si="350"/>
        <v/>
      </c>
      <c r="AE2053" s="25" t="str">
        <f>IF($AD2053="", "", COUNTIF($AD$11:$AD$2510, "&lt;"&amp;$AD2053)+1+COUNTIF($AD$11:$AD2053, $AD2053)-1)</f>
        <v/>
      </c>
      <c r="AF2053" s="25" t="str">
        <f t="shared" si="351"/>
        <v/>
      </c>
    </row>
    <row r="2054" spans="1:32" x14ac:dyDescent="0.25">
      <c r="A2054" s="21"/>
      <c r="B2054" s="80"/>
      <c r="C2054" s="81"/>
      <c r="D2054" s="82"/>
      <c r="E2054" s="83"/>
      <c r="F2054" s="83"/>
      <c r="G2054" s="84"/>
      <c r="H2054" s="85"/>
      <c r="I2054" s="21"/>
      <c r="J2054" s="39" t="str">
        <f t="shared" si="341"/>
        <v/>
      </c>
      <c r="K2054" s="21"/>
      <c r="O2054" s="25" t="str">
        <f t="shared" si="342"/>
        <v/>
      </c>
      <c r="P2054" s="25" t="str">
        <f t="shared" si="343"/>
        <v/>
      </c>
      <c r="Q2054" s="25" t="str">
        <f t="shared" si="344"/>
        <v/>
      </c>
      <c r="R2054" s="25" t="str">
        <f>IF(COUNTIF($Q$11:$Q2054, $Q2054)&gt;1, "", $Q2054)</f>
        <v/>
      </c>
      <c r="S2054" s="58" t="str">
        <f t="shared" si="345"/>
        <v/>
      </c>
      <c r="T2054" s="61" t="str">
        <f t="shared" si="346"/>
        <v/>
      </c>
      <c r="U2054" s="58" t="str">
        <f t="shared" si="347"/>
        <v/>
      </c>
      <c r="W2054" s="25" t="str">
        <f>IF(OR($P2054="", NOT($U2054="")), "", IF(COUNTIF($P$11:$P2054, $P2054)&gt;1, "", "X"))</f>
        <v/>
      </c>
      <c r="X2054" s="25" t="str">
        <f t="shared" si="348"/>
        <v/>
      </c>
      <c r="Z2054" s="25" t="str">
        <f t="shared" si="349"/>
        <v/>
      </c>
      <c r="AB2054" s="25" t="str">
        <f>IF($B2054="", "", IF(AND($B2054&gt;='Client Report'!$BA$3, $B2054&lt;='Client Report'!$BA$4), "X", ""))</f>
        <v/>
      </c>
      <c r="AC2054" s="25" t="str">
        <f>IF($O2054="", "", IF('Client Report'!$AG$3="", "X", IF(Expenses!$C2054='Client Report'!$AG$3, "X", "")))</f>
        <v/>
      </c>
      <c r="AD2054" s="66" t="str">
        <f t="shared" si="350"/>
        <v/>
      </c>
      <c r="AE2054" s="25" t="str">
        <f>IF($AD2054="", "", COUNTIF($AD$11:$AD$2510, "&lt;"&amp;$AD2054)+1+COUNTIF($AD$11:$AD2054, $AD2054)-1)</f>
        <v/>
      </c>
      <c r="AF2054" s="25" t="str">
        <f t="shared" si="351"/>
        <v/>
      </c>
    </row>
    <row r="2055" spans="1:32" x14ac:dyDescent="0.25">
      <c r="A2055" s="21"/>
      <c r="B2055" s="80"/>
      <c r="C2055" s="81"/>
      <c r="D2055" s="82"/>
      <c r="E2055" s="83"/>
      <c r="F2055" s="83"/>
      <c r="G2055" s="84"/>
      <c r="H2055" s="85"/>
      <c r="I2055" s="21"/>
      <c r="J2055" s="39" t="str">
        <f t="shared" si="341"/>
        <v/>
      </c>
      <c r="K2055" s="21"/>
      <c r="O2055" s="25" t="str">
        <f t="shared" si="342"/>
        <v/>
      </c>
      <c r="P2055" s="25" t="str">
        <f t="shared" si="343"/>
        <v/>
      </c>
      <c r="Q2055" s="25" t="str">
        <f t="shared" si="344"/>
        <v/>
      </c>
      <c r="R2055" s="25" t="str">
        <f>IF(COUNTIF($Q$11:$Q2055, $Q2055)&gt;1, "", $Q2055)</f>
        <v/>
      </c>
      <c r="S2055" s="58" t="str">
        <f t="shared" si="345"/>
        <v/>
      </c>
      <c r="T2055" s="61" t="str">
        <f t="shared" si="346"/>
        <v/>
      </c>
      <c r="U2055" s="58" t="str">
        <f t="shared" si="347"/>
        <v/>
      </c>
      <c r="W2055" s="25" t="str">
        <f>IF(OR($P2055="", NOT($U2055="")), "", IF(COUNTIF($P$11:$P2055, $P2055)&gt;1, "", "X"))</f>
        <v/>
      </c>
      <c r="X2055" s="25" t="str">
        <f t="shared" si="348"/>
        <v/>
      </c>
      <c r="Z2055" s="25" t="str">
        <f t="shared" si="349"/>
        <v/>
      </c>
      <c r="AB2055" s="25" t="str">
        <f>IF($B2055="", "", IF(AND($B2055&gt;='Client Report'!$BA$3, $B2055&lt;='Client Report'!$BA$4), "X", ""))</f>
        <v/>
      </c>
      <c r="AC2055" s="25" t="str">
        <f>IF($O2055="", "", IF('Client Report'!$AG$3="", "X", IF(Expenses!$C2055='Client Report'!$AG$3, "X", "")))</f>
        <v/>
      </c>
      <c r="AD2055" s="66" t="str">
        <f t="shared" si="350"/>
        <v/>
      </c>
      <c r="AE2055" s="25" t="str">
        <f>IF($AD2055="", "", COUNTIF($AD$11:$AD$2510, "&lt;"&amp;$AD2055)+1+COUNTIF($AD$11:$AD2055, $AD2055)-1)</f>
        <v/>
      </c>
      <c r="AF2055" s="25" t="str">
        <f t="shared" si="351"/>
        <v/>
      </c>
    </row>
    <row r="2056" spans="1:32" x14ac:dyDescent="0.25">
      <c r="A2056" s="21"/>
      <c r="B2056" s="80"/>
      <c r="C2056" s="81"/>
      <c r="D2056" s="82"/>
      <c r="E2056" s="83"/>
      <c r="F2056" s="83"/>
      <c r="G2056" s="84"/>
      <c r="H2056" s="85"/>
      <c r="I2056" s="21"/>
      <c r="J2056" s="39" t="str">
        <f t="shared" si="341"/>
        <v/>
      </c>
      <c r="K2056" s="21"/>
      <c r="O2056" s="25" t="str">
        <f t="shared" si="342"/>
        <v/>
      </c>
      <c r="P2056" s="25" t="str">
        <f t="shared" si="343"/>
        <v/>
      </c>
      <c r="Q2056" s="25" t="str">
        <f t="shared" si="344"/>
        <v/>
      </c>
      <c r="R2056" s="25" t="str">
        <f>IF(COUNTIF($Q$11:$Q2056, $Q2056)&gt;1, "", $Q2056)</f>
        <v/>
      </c>
      <c r="S2056" s="58" t="str">
        <f t="shared" si="345"/>
        <v/>
      </c>
      <c r="T2056" s="61" t="str">
        <f t="shared" si="346"/>
        <v/>
      </c>
      <c r="U2056" s="58" t="str">
        <f t="shared" si="347"/>
        <v/>
      </c>
      <c r="W2056" s="25" t="str">
        <f>IF(OR($P2056="", NOT($U2056="")), "", IF(COUNTIF($P$11:$P2056, $P2056)&gt;1, "", "X"))</f>
        <v/>
      </c>
      <c r="X2056" s="25" t="str">
        <f t="shared" si="348"/>
        <v/>
      </c>
      <c r="Z2056" s="25" t="str">
        <f t="shared" si="349"/>
        <v/>
      </c>
      <c r="AB2056" s="25" t="str">
        <f>IF($B2056="", "", IF(AND($B2056&gt;='Client Report'!$BA$3, $B2056&lt;='Client Report'!$BA$4), "X", ""))</f>
        <v/>
      </c>
      <c r="AC2056" s="25" t="str">
        <f>IF($O2056="", "", IF('Client Report'!$AG$3="", "X", IF(Expenses!$C2056='Client Report'!$AG$3, "X", "")))</f>
        <v/>
      </c>
      <c r="AD2056" s="66" t="str">
        <f t="shared" si="350"/>
        <v/>
      </c>
      <c r="AE2056" s="25" t="str">
        <f>IF($AD2056="", "", COUNTIF($AD$11:$AD$2510, "&lt;"&amp;$AD2056)+1+COUNTIF($AD$11:$AD2056, $AD2056)-1)</f>
        <v/>
      </c>
      <c r="AF2056" s="25" t="str">
        <f t="shared" si="351"/>
        <v/>
      </c>
    </row>
    <row r="2057" spans="1:32" x14ac:dyDescent="0.25">
      <c r="A2057" s="21"/>
      <c r="B2057" s="80"/>
      <c r="C2057" s="81"/>
      <c r="D2057" s="82"/>
      <c r="E2057" s="83"/>
      <c r="F2057" s="83"/>
      <c r="G2057" s="84"/>
      <c r="H2057" s="85"/>
      <c r="I2057" s="21"/>
      <c r="J2057" s="39" t="str">
        <f t="shared" si="341"/>
        <v/>
      </c>
      <c r="K2057" s="21"/>
      <c r="O2057" s="25" t="str">
        <f t="shared" si="342"/>
        <v/>
      </c>
      <c r="P2057" s="25" t="str">
        <f t="shared" si="343"/>
        <v/>
      </c>
      <c r="Q2057" s="25" t="str">
        <f t="shared" si="344"/>
        <v/>
      </c>
      <c r="R2057" s="25" t="str">
        <f>IF(COUNTIF($Q$11:$Q2057, $Q2057)&gt;1, "", $Q2057)</f>
        <v/>
      </c>
      <c r="S2057" s="58" t="str">
        <f t="shared" si="345"/>
        <v/>
      </c>
      <c r="T2057" s="61" t="str">
        <f t="shared" si="346"/>
        <v/>
      </c>
      <c r="U2057" s="58" t="str">
        <f t="shared" si="347"/>
        <v/>
      </c>
      <c r="W2057" s="25" t="str">
        <f>IF(OR($P2057="", NOT($U2057="")), "", IF(COUNTIF($P$11:$P2057, $P2057)&gt;1, "", "X"))</f>
        <v/>
      </c>
      <c r="X2057" s="25" t="str">
        <f t="shared" si="348"/>
        <v/>
      </c>
      <c r="Z2057" s="25" t="str">
        <f t="shared" si="349"/>
        <v/>
      </c>
      <c r="AB2057" s="25" t="str">
        <f>IF($B2057="", "", IF(AND($B2057&gt;='Client Report'!$BA$3, $B2057&lt;='Client Report'!$BA$4), "X", ""))</f>
        <v/>
      </c>
      <c r="AC2057" s="25" t="str">
        <f>IF($O2057="", "", IF('Client Report'!$AG$3="", "X", IF(Expenses!$C2057='Client Report'!$AG$3, "X", "")))</f>
        <v/>
      </c>
      <c r="AD2057" s="66" t="str">
        <f t="shared" si="350"/>
        <v/>
      </c>
      <c r="AE2057" s="25" t="str">
        <f>IF($AD2057="", "", COUNTIF($AD$11:$AD$2510, "&lt;"&amp;$AD2057)+1+COUNTIF($AD$11:$AD2057, $AD2057)-1)</f>
        <v/>
      </c>
      <c r="AF2057" s="25" t="str">
        <f t="shared" si="351"/>
        <v/>
      </c>
    </row>
    <row r="2058" spans="1:32" x14ac:dyDescent="0.25">
      <c r="A2058" s="21"/>
      <c r="B2058" s="80"/>
      <c r="C2058" s="81"/>
      <c r="D2058" s="82"/>
      <c r="E2058" s="83"/>
      <c r="F2058" s="83"/>
      <c r="G2058" s="84"/>
      <c r="H2058" s="85"/>
      <c r="I2058" s="21"/>
      <c r="J2058" s="39" t="str">
        <f t="shared" si="341"/>
        <v/>
      </c>
      <c r="K2058" s="21"/>
      <c r="O2058" s="25" t="str">
        <f t="shared" si="342"/>
        <v/>
      </c>
      <c r="P2058" s="25" t="str">
        <f t="shared" si="343"/>
        <v/>
      </c>
      <c r="Q2058" s="25" t="str">
        <f t="shared" si="344"/>
        <v/>
      </c>
      <c r="R2058" s="25" t="str">
        <f>IF(COUNTIF($Q$11:$Q2058, $Q2058)&gt;1, "", $Q2058)</f>
        <v/>
      </c>
      <c r="S2058" s="58" t="str">
        <f t="shared" si="345"/>
        <v/>
      </c>
      <c r="T2058" s="61" t="str">
        <f t="shared" si="346"/>
        <v/>
      </c>
      <c r="U2058" s="58" t="str">
        <f t="shared" si="347"/>
        <v/>
      </c>
      <c r="W2058" s="25" t="str">
        <f>IF(OR($P2058="", NOT($U2058="")), "", IF(COUNTIF($P$11:$P2058, $P2058)&gt;1, "", "X"))</f>
        <v/>
      </c>
      <c r="X2058" s="25" t="str">
        <f t="shared" si="348"/>
        <v/>
      </c>
      <c r="Z2058" s="25" t="str">
        <f t="shared" si="349"/>
        <v/>
      </c>
      <c r="AB2058" s="25" t="str">
        <f>IF($B2058="", "", IF(AND($B2058&gt;='Client Report'!$BA$3, $B2058&lt;='Client Report'!$BA$4), "X", ""))</f>
        <v/>
      </c>
      <c r="AC2058" s="25" t="str">
        <f>IF($O2058="", "", IF('Client Report'!$AG$3="", "X", IF(Expenses!$C2058='Client Report'!$AG$3, "X", "")))</f>
        <v/>
      </c>
      <c r="AD2058" s="66" t="str">
        <f t="shared" si="350"/>
        <v/>
      </c>
      <c r="AE2058" s="25" t="str">
        <f>IF($AD2058="", "", COUNTIF($AD$11:$AD$2510, "&lt;"&amp;$AD2058)+1+COUNTIF($AD$11:$AD2058, $AD2058)-1)</f>
        <v/>
      </c>
      <c r="AF2058" s="25" t="str">
        <f t="shared" si="351"/>
        <v/>
      </c>
    </row>
    <row r="2059" spans="1:32" x14ac:dyDescent="0.25">
      <c r="A2059" s="21"/>
      <c r="B2059" s="80"/>
      <c r="C2059" s="81"/>
      <c r="D2059" s="82"/>
      <c r="E2059" s="83"/>
      <c r="F2059" s="83"/>
      <c r="G2059" s="84"/>
      <c r="H2059" s="85"/>
      <c r="I2059" s="21"/>
      <c r="J2059" s="39" t="str">
        <f t="shared" si="341"/>
        <v/>
      </c>
      <c r="K2059" s="21"/>
      <c r="O2059" s="25" t="str">
        <f t="shared" si="342"/>
        <v/>
      </c>
      <c r="P2059" s="25" t="str">
        <f t="shared" si="343"/>
        <v/>
      </c>
      <c r="Q2059" s="25" t="str">
        <f t="shared" si="344"/>
        <v/>
      </c>
      <c r="R2059" s="25" t="str">
        <f>IF(COUNTIF($Q$11:$Q2059, $Q2059)&gt;1, "", $Q2059)</f>
        <v/>
      </c>
      <c r="S2059" s="58" t="str">
        <f t="shared" si="345"/>
        <v/>
      </c>
      <c r="T2059" s="61" t="str">
        <f t="shared" si="346"/>
        <v/>
      </c>
      <c r="U2059" s="58" t="str">
        <f t="shared" si="347"/>
        <v/>
      </c>
      <c r="W2059" s="25" t="str">
        <f>IF(OR($P2059="", NOT($U2059="")), "", IF(COUNTIF($P$11:$P2059, $P2059)&gt;1, "", "X"))</f>
        <v/>
      </c>
      <c r="X2059" s="25" t="str">
        <f t="shared" si="348"/>
        <v/>
      </c>
      <c r="Z2059" s="25" t="str">
        <f t="shared" si="349"/>
        <v/>
      </c>
      <c r="AB2059" s="25" t="str">
        <f>IF($B2059="", "", IF(AND($B2059&gt;='Client Report'!$BA$3, $B2059&lt;='Client Report'!$BA$4), "X", ""))</f>
        <v/>
      </c>
      <c r="AC2059" s="25" t="str">
        <f>IF($O2059="", "", IF('Client Report'!$AG$3="", "X", IF(Expenses!$C2059='Client Report'!$AG$3, "X", "")))</f>
        <v/>
      </c>
      <c r="AD2059" s="66" t="str">
        <f t="shared" si="350"/>
        <v/>
      </c>
      <c r="AE2059" s="25" t="str">
        <f>IF($AD2059="", "", COUNTIF($AD$11:$AD$2510, "&lt;"&amp;$AD2059)+1+COUNTIF($AD$11:$AD2059, $AD2059)-1)</f>
        <v/>
      </c>
      <c r="AF2059" s="25" t="str">
        <f t="shared" si="351"/>
        <v/>
      </c>
    </row>
    <row r="2060" spans="1:32" x14ac:dyDescent="0.25">
      <c r="A2060" s="21"/>
      <c r="B2060" s="80"/>
      <c r="C2060" s="81"/>
      <c r="D2060" s="82"/>
      <c r="E2060" s="83"/>
      <c r="F2060" s="83"/>
      <c r="G2060" s="84"/>
      <c r="H2060" s="85"/>
      <c r="I2060" s="21"/>
      <c r="J2060" s="39" t="str">
        <f t="shared" ref="J2060:J2123" si="352">IFERROR(IF($G2060="", "", IF($F2060="", $G2060, ROUND($G2060*$U2060, 2))), "")</f>
        <v/>
      </c>
      <c r="K2060" s="21"/>
      <c r="O2060" s="25" t="str">
        <f t="shared" ref="O2060:O2123" si="353">IF(COUNTIF($B2060:$H2060, "")&lt;7, "X", "")</f>
        <v/>
      </c>
      <c r="P2060" s="25" t="str">
        <f t="shared" ref="P2060:P2123" si="354">IF(AND(NOT($B2060=""), NOT($F2060="")), _xlfn.CONCAT($B2060, " - ", $F2060), "")</f>
        <v/>
      </c>
      <c r="Q2060" s="25" t="str">
        <f t="shared" ref="Q2060:Q2123" si="355">IF(AND(NOT($B2060=""), NOT($F2060=""), NOT($H2060="")), _xlfn.CONCAT($B2060, " - ", $F2060), "")</f>
        <v/>
      </c>
      <c r="R2060" s="25" t="str">
        <f>IF(COUNTIF($Q$11:$Q2060, $Q2060)&gt;1, "", $Q2060)</f>
        <v/>
      </c>
      <c r="S2060" s="58" t="str">
        <f t="shared" ref="S2060:S2123" si="356">IF($R2060="", "", $H2060)</f>
        <v/>
      </c>
      <c r="T2060" s="61" t="str">
        <f t="shared" ref="T2060:T2123" si="357">IF(P2060="", "", IFERROR(INDEX($S$11:$S$2510, MATCH($P2060, $R$11:$R$2510, 0)), ""))</f>
        <v/>
      </c>
      <c r="U2060" s="58" t="str">
        <f t="shared" ref="U2060:U2123" si="358">IF($P2060="", "", IF($H2060="", $T2060, $H2060))</f>
        <v/>
      </c>
      <c r="W2060" s="25" t="str">
        <f>IF(OR($P2060="", NOT($U2060="")), "", IF(COUNTIF($P$11:$P2060, $P2060)&gt;1, "", "X"))</f>
        <v/>
      </c>
      <c r="X2060" s="25" t="str">
        <f t="shared" ref="X2060:X2123" si="359">IF(T2060=U2060, "", "X")</f>
        <v/>
      </c>
      <c r="Z2060" s="25" t="str">
        <f t="shared" ref="Z2060:Z2123" si="360">IF(OR($B2060="", $C2060=""), "", _xlfn.CONCAT($C2060, " - ", TEXT($B2060, "mmm yyyy")))</f>
        <v/>
      </c>
      <c r="AB2060" s="25" t="str">
        <f>IF($B2060="", "", IF(AND($B2060&gt;='Client Report'!$BA$3, $B2060&lt;='Client Report'!$BA$4), "X", ""))</f>
        <v/>
      </c>
      <c r="AC2060" s="25" t="str">
        <f>IF($O2060="", "", IF('Client Report'!$AG$3="", "X", IF(Expenses!$C2060='Client Report'!$AG$3, "X", "")))</f>
        <v/>
      </c>
      <c r="AD2060" s="66" t="str">
        <f t="shared" ref="AD2060:AD2123" si="361">IF(OR($AB2060="", $AC2060=""), "", $B2060)</f>
        <v/>
      </c>
      <c r="AE2060" s="25" t="str">
        <f>IF($AD2060="", "", COUNTIF($AD$11:$AD$2510, "&lt;"&amp;$AD2060)+1+COUNTIF($AD$11:$AD2060, $AD2060)-1)</f>
        <v/>
      </c>
      <c r="AF2060" s="25" t="str">
        <f t="shared" ref="AF2060:AF2123" si="362">IF($AE2060="", "", "X")</f>
        <v/>
      </c>
    </row>
    <row r="2061" spans="1:32" x14ac:dyDescent="0.25">
      <c r="A2061" s="21"/>
      <c r="B2061" s="80"/>
      <c r="C2061" s="81"/>
      <c r="D2061" s="82"/>
      <c r="E2061" s="83"/>
      <c r="F2061" s="83"/>
      <c r="G2061" s="84"/>
      <c r="H2061" s="85"/>
      <c r="I2061" s="21"/>
      <c r="J2061" s="39" t="str">
        <f t="shared" si="352"/>
        <v/>
      </c>
      <c r="K2061" s="21"/>
      <c r="O2061" s="25" t="str">
        <f t="shared" si="353"/>
        <v/>
      </c>
      <c r="P2061" s="25" t="str">
        <f t="shared" si="354"/>
        <v/>
      </c>
      <c r="Q2061" s="25" t="str">
        <f t="shared" si="355"/>
        <v/>
      </c>
      <c r="R2061" s="25" t="str">
        <f>IF(COUNTIF($Q$11:$Q2061, $Q2061)&gt;1, "", $Q2061)</f>
        <v/>
      </c>
      <c r="S2061" s="58" t="str">
        <f t="shared" si="356"/>
        <v/>
      </c>
      <c r="T2061" s="61" t="str">
        <f t="shared" si="357"/>
        <v/>
      </c>
      <c r="U2061" s="58" t="str">
        <f t="shared" si="358"/>
        <v/>
      </c>
      <c r="W2061" s="25" t="str">
        <f>IF(OR($P2061="", NOT($U2061="")), "", IF(COUNTIF($P$11:$P2061, $P2061)&gt;1, "", "X"))</f>
        <v/>
      </c>
      <c r="X2061" s="25" t="str">
        <f t="shared" si="359"/>
        <v/>
      </c>
      <c r="Z2061" s="25" t="str">
        <f t="shared" si="360"/>
        <v/>
      </c>
      <c r="AB2061" s="25" t="str">
        <f>IF($B2061="", "", IF(AND($B2061&gt;='Client Report'!$BA$3, $B2061&lt;='Client Report'!$BA$4), "X", ""))</f>
        <v/>
      </c>
      <c r="AC2061" s="25" t="str">
        <f>IF($O2061="", "", IF('Client Report'!$AG$3="", "X", IF(Expenses!$C2061='Client Report'!$AG$3, "X", "")))</f>
        <v/>
      </c>
      <c r="AD2061" s="66" t="str">
        <f t="shared" si="361"/>
        <v/>
      </c>
      <c r="AE2061" s="25" t="str">
        <f>IF($AD2061="", "", COUNTIF($AD$11:$AD$2510, "&lt;"&amp;$AD2061)+1+COUNTIF($AD$11:$AD2061, $AD2061)-1)</f>
        <v/>
      </c>
      <c r="AF2061" s="25" t="str">
        <f t="shared" si="362"/>
        <v/>
      </c>
    </row>
    <row r="2062" spans="1:32" x14ac:dyDescent="0.25">
      <c r="A2062" s="21"/>
      <c r="B2062" s="80"/>
      <c r="C2062" s="81"/>
      <c r="D2062" s="82"/>
      <c r="E2062" s="83"/>
      <c r="F2062" s="83"/>
      <c r="G2062" s="84"/>
      <c r="H2062" s="85"/>
      <c r="I2062" s="21"/>
      <c r="J2062" s="39" t="str">
        <f t="shared" si="352"/>
        <v/>
      </c>
      <c r="K2062" s="21"/>
      <c r="O2062" s="25" t="str">
        <f t="shared" si="353"/>
        <v/>
      </c>
      <c r="P2062" s="25" t="str">
        <f t="shared" si="354"/>
        <v/>
      </c>
      <c r="Q2062" s="25" t="str">
        <f t="shared" si="355"/>
        <v/>
      </c>
      <c r="R2062" s="25" t="str">
        <f>IF(COUNTIF($Q$11:$Q2062, $Q2062)&gt;1, "", $Q2062)</f>
        <v/>
      </c>
      <c r="S2062" s="58" t="str">
        <f t="shared" si="356"/>
        <v/>
      </c>
      <c r="T2062" s="61" t="str">
        <f t="shared" si="357"/>
        <v/>
      </c>
      <c r="U2062" s="58" t="str">
        <f t="shared" si="358"/>
        <v/>
      </c>
      <c r="W2062" s="25" t="str">
        <f>IF(OR($P2062="", NOT($U2062="")), "", IF(COUNTIF($P$11:$P2062, $P2062)&gt;1, "", "X"))</f>
        <v/>
      </c>
      <c r="X2062" s="25" t="str">
        <f t="shared" si="359"/>
        <v/>
      </c>
      <c r="Z2062" s="25" t="str">
        <f t="shared" si="360"/>
        <v/>
      </c>
      <c r="AB2062" s="25" t="str">
        <f>IF($B2062="", "", IF(AND($B2062&gt;='Client Report'!$BA$3, $B2062&lt;='Client Report'!$BA$4), "X", ""))</f>
        <v/>
      </c>
      <c r="AC2062" s="25" t="str">
        <f>IF($O2062="", "", IF('Client Report'!$AG$3="", "X", IF(Expenses!$C2062='Client Report'!$AG$3, "X", "")))</f>
        <v/>
      </c>
      <c r="AD2062" s="66" t="str">
        <f t="shared" si="361"/>
        <v/>
      </c>
      <c r="AE2062" s="25" t="str">
        <f>IF($AD2062="", "", COUNTIF($AD$11:$AD$2510, "&lt;"&amp;$AD2062)+1+COUNTIF($AD$11:$AD2062, $AD2062)-1)</f>
        <v/>
      </c>
      <c r="AF2062" s="25" t="str">
        <f t="shared" si="362"/>
        <v/>
      </c>
    </row>
    <row r="2063" spans="1:32" x14ac:dyDescent="0.25">
      <c r="A2063" s="21"/>
      <c r="B2063" s="80"/>
      <c r="C2063" s="81"/>
      <c r="D2063" s="82"/>
      <c r="E2063" s="83"/>
      <c r="F2063" s="83"/>
      <c r="G2063" s="84"/>
      <c r="H2063" s="85"/>
      <c r="I2063" s="21"/>
      <c r="J2063" s="39" t="str">
        <f t="shared" si="352"/>
        <v/>
      </c>
      <c r="K2063" s="21"/>
      <c r="O2063" s="25" t="str">
        <f t="shared" si="353"/>
        <v/>
      </c>
      <c r="P2063" s="25" t="str">
        <f t="shared" si="354"/>
        <v/>
      </c>
      <c r="Q2063" s="25" t="str">
        <f t="shared" si="355"/>
        <v/>
      </c>
      <c r="R2063" s="25" t="str">
        <f>IF(COUNTIF($Q$11:$Q2063, $Q2063)&gt;1, "", $Q2063)</f>
        <v/>
      </c>
      <c r="S2063" s="58" t="str">
        <f t="shared" si="356"/>
        <v/>
      </c>
      <c r="T2063" s="61" t="str">
        <f t="shared" si="357"/>
        <v/>
      </c>
      <c r="U2063" s="58" t="str">
        <f t="shared" si="358"/>
        <v/>
      </c>
      <c r="W2063" s="25" t="str">
        <f>IF(OR($P2063="", NOT($U2063="")), "", IF(COUNTIF($P$11:$P2063, $P2063)&gt;1, "", "X"))</f>
        <v/>
      </c>
      <c r="X2063" s="25" t="str">
        <f t="shared" si="359"/>
        <v/>
      </c>
      <c r="Z2063" s="25" t="str">
        <f t="shared" si="360"/>
        <v/>
      </c>
      <c r="AB2063" s="25" t="str">
        <f>IF($B2063="", "", IF(AND($B2063&gt;='Client Report'!$BA$3, $B2063&lt;='Client Report'!$BA$4), "X", ""))</f>
        <v/>
      </c>
      <c r="AC2063" s="25" t="str">
        <f>IF($O2063="", "", IF('Client Report'!$AG$3="", "X", IF(Expenses!$C2063='Client Report'!$AG$3, "X", "")))</f>
        <v/>
      </c>
      <c r="AD2063" s="66" t="str">
        <f t="shared" si="361"/>
        <v/>
      </c>
      <c r="AE2063" s="25" t="str">
        <f>IF($AD2063="", "", COUNTIF($AD$11:$AD$2510, "&lt;"&amp;$AD2063)+1+COUNTIF($AD$11:$AD2063, $AD2063)-1)</f>
        <v/>
      </c>
      <c r="AF2063" s="25" t="str">
        <f t="shared" si="362"/>
        <v/>
      </c>
    </row>
    <row r="2064" spans="1:32" x14ac:dyDescent="0.25">
      <c r="A2064" s="21"/>
      <c r="B2064" s="80"/>
      <c r="C2064" s="81"/>
      <c r="D2064" s="82"/>
      <c r="E2064" s="83"/>
      <c r="F2064" s="83"/>
      <c r="G2064" s="84"/>
      <c r="H2064" s="85"/>
      <c r="I2064" s="21"/>
      <c r="J2064" s="39" t="str">
        <f t="shared" si="352"/>
        <v/>
      </c>
      <c r="K2064" s="21"/>
      <c r="O2064" s="25" t="str">
        <f t="shared" si="353"/>
        <v/>
      </c>
      <c r="P2064" s="25" t="str">
        <f t="shared" si="354"/>
        <v/>
      </c>
      <c r="Q2064" s="25" t="str">
        <f t="shared" si="355"/>
        <v/>
      </c>
      <c r="R2064" s="25" t="str">
        <f>IF(COUNTIF($Q$11:$Q2064, $Q2064)&gt;1, "", $Q2064)</f>
        <v/>
      </c>
      <c r="S2064" s="58" t="str">
        <f t="shared" si="356"/>
        <v/>
      </c>
      <c r="T2064" s="61" t="str">
        <f t="shared" si="357"/>
        <v/>
      </c>
      <c r="U2064" s="58" t="str">
        <f t="shared" si="358"/>
        <v/>
      </c>
      <c r="W2064" s="25" t="str">
        <f>IF(OR($P2064="", NOT($U2064="")), "", IF(COUNTIF($P$11:$P2064, $P2064)&gt;1, "", "X"))</f>
        <v/>
      </c>
      <c r="X2064" s="25" t="str">
        <f t="shared" si="359"/>
        <v/>
      </c>
      <c r="Z2064" s="25" t="str">
        <f t="shared" si="360"/>
        <v/>
      </c>
      <c r="AB2064" s="25" t="str">
        <f>IF($B2064="", "", IF(AND($B2064&gt;='Client Report'!$BA$3, $B2064&lt;='Client Report'!$BA$4), "X", ""))</f>
        <v/>
      </c>
      <c r="AC2064" s="25" t="str">
        <f>IF($O2064="", "", IF('Client Report'!$AG$3="", "X", IF(Expenses!$C2064='Client Report'!$AG$3, "X", "")))</f>
        <v/>
      </c>
      <c r="AD2064" s="66" t="str">
        <f t="shared" si="361"/>
        <v/>
      </c>
      <c r="AE2064" s="25" t="str">
        <f>IF($AD2064="", "", COUNTIF($AD$11:$AD$2510, "&lt;"&amp;$AD2064)+1+COUNTIF($AD$11:$AD2064, $AD2064)-1)</f>
        <v/>
      </c>
      <c r="AF2064" s="25" t="str">
        <f t="shared" si="362"/>
        <v/>
      </c>
    </row>
    <row r="2065" spans="1:32" x14ac:dyDescent="0.25">
      <c r="A2065" s="21"/>
      <c r="B2065" s="80"/>
      <c r="C2065" s="81"/>
      <c r="D2065" s="82"/>
      <c r="E2065" s="83"/>
      <c r="F2065" s="83"/>
      <c r="G2065" s="84"/>
      <c r="H2065" s="85"/>
      <c r="I2065" s="21"/>
      <c r="J2065" s="39" t="str">
        <f t="shared" si="352"/>
        <v/>
      </c>
      <c r="K2065" s="21"/>
      <c r="O2065" s="25" t="str">
        <f t="shared" si="353"/>
        <v/>
      </c>
      <c r="P2065" s="25" t="str">
        <f t="shared" si="354"/>
        <v/>
      </c>
      <c r="Q2065" s="25" t="str">
        <f t="shared" si="355"/>
        <v/>
      </c>
      <c r="R2065" s="25" t="str">
        <f>IF(COUNTIF($Q$11:$Q2065, $Q2065)&gt;1, "", $Q2065)</f>
        <v/>
      </c>
      <c r="S2065" s="58" t="str">
        <f t="shared" si="356"/>
        <v/>
      </c>
      <c r="T2065" s="61" t="str">
        <f t="shared" si="357"/>
        <v/>
      </c>
      <c r="U2065" s="58" t="str">
        <f t="shared" si="358"/>
        <v/>
      </c>
      <c r="W2065" s="25" t="str">
        <f>IF(OR($P2065="", NOT($U2065="")), "", IF(COUNTIF($P$11:$P2065, $P2065)&gt;1, "", "X"))</f>
        <v/>
      </c>
      <c r="X2065" s="25" t="str">
        <f t="shared" si="359"/>
        <v/>
      </c>
      <c r="Z2065" s="25" t="str">
        <f t="shared" si="360"/>
        <v/>
      </c>
      <c r="AB2065" s="25" t="str">
        <f>IF($B2065="", "", IF(AND($B2065&gt;='Client Report'!$BA$3, $B2065&lt;='Client Report'!$BA$4), "X", ""))</f>
        <v/>
      </c>
      <c r="AC2065" s="25" t="str">
        <f>IF($O2065="", "", IF('Client Report'!$AG$3="", "X", IF(Expenses!$C2065='Client Report'!$AG$3, "X", "")))</f>
        <v/>
      </c>
      <c r="AD2065" s="66" t="str">
        <f t="shared" si="361"/>
        <v/>
      </c>
      <c r="AE2065" s="25" t="str">
        <f>IF($AD2065="", "", COUNTIF($AD$11:$AD$2510, "&lt;"&amp;$AD2065)+1+COUNTIF($AD$11:$AD2065, $AD2065)-1)</f>
        <v/>
      </c>
      <c r="AF2065" s="25" t="str">
        <f t="shared" si="362"/>
        <v/>
      </c>
    </row>
    <row r="2066" spans="1:32" x14ac:dyDescent="0.25">
      <c r="A2066" s="21"/>
      <c r="B2066" s="80"/>
      <c r="C2066" s="81"/>
      <c r="D2066" s="82"/>
      <c r="E2066" s="83"/>
      <c r="F2066" s="83"/>
      <c r="G2066" s="84"/>
      <c r="H2066" s="85"/>
      <c r="I2066" s="21"/>
      <c r="J2066" s="39" t="str">
        <f t="shared" si="352"/>
        <v/>
      </c>
      <c r="K2066" s="21"/>
      <c r="O2066" s="25" t="str">
        <f t="shared" si="353"/>
        <v/>
      </c>
      <c r="P2066" s="25" t="str">
        <f t="shared" si="354"/>
        <v/>
      </c>
      <c r="Q2066" s="25" t="str">
        <f t="shared" si="355"/>
        <v/>
      </c>
      <c r="R2066" s="25" t="str">
        <f>IF(COUNTIF($Q$11:$Q2066, $Q2066)&gt;1, "", $Q2066)</f>
        <v/>
      </c>
      <c r="S2066" s="58" t="str">
        <f t="shared" si="356"/>
        <v/>
      </c>
      <c r="T2066" s="61" t="str">
        <f t="shared" si="357"/>
        <v/>
      </c>
      <c r="U2066" s="58" t="str">
        <f t="shared" si="358"/>
        <v/>
      </c>
      <c r="W2066" s="25" t="str">
        <f>IF(OR($P2066="", NOT($U2066="")), "", IF(COUNTIF($P$11:$P2066, $P2066)&gt;1, "", "X"))</f>
        <v/>
      </c>
      <c r="X2066" s="25" t="str">
        <f t="shared" si="359"/>
        <v/>
      </c>
      <c r="Z2066" s="25" t="str">
        <f t="shared" si="360"/>
        <v/>
      </c>
      <c r="AB2066" s="25" t="str">
        <f>IF($B2066="", "", IF(AND($B2066&gt;='Client Report'!$BA$3, $B2066&lt;='Client Report'!$BA$4), "X", ""))</f>
        <v/>
      </c>
      <c r="AC2066" s="25" t="str">
        <f>IF($O2066="", "", IF('Client Report'!$AG$3="", "X", IF(Expenses!$C2066='Client Report'!$AG$3, "X", "")))</f>
        <v/>
      </c>
      <c r="AD2066" s="66" t="str">
        <f t="shared" si="361"/>
        <v/>
      </c>
      <c r="AE2066" s="25" t="str">
        <f>IF($AD2066="", "", COUNTIF($AD$11:$AD$2510, "&lt;"&amp;$AD2066)+1+COUNTIF($AD$11:$AD2066, $AD2066)-1)</f>
        <v/>
      </c>
      <c r="AF2066" s="25" t="str">
        <f t="shared" si="362"/>
        <v/>
      </c>
    </row>
    <row r="2067" spans="1:32" x14ac:dyDescent="0.25">
      <c r="A2067" s="21"/>
      <c r="B2067" s="80"/>
      <c r="C2067" s="81"/>
      <c r="D2067" s="82"/>
      <c r="E2067" s="83"/>
      <c r="F2067" s="83"/>
      <c r="G2067" s="84"/>
      <c r="H2067" s="85"/>
      <c r="I2067" s="21"/>
      <c r="J2067" s="39" t="str">
        <f t="shared" si="352"/>
        <v/>
      </c>
      <c r="K2067" s="21"/>
      <c r="O2067" s="25" t="str">
        <f t="shared" si="353"/>
        <v/>
      </c>
      <c r="P2067" s="25" t="str">
        <f t="shared" si="354"/>
        <v/>
      </c>
      <c r="Q2067" s="25" t="str">
        <f t="shared" si="355"/>
        <v/>
      </c>
      <c r="R2067" s="25" t="str">
        <f>IF(COUNTIF($Q$11:$Q2067, $Q2067)&gt;1, "", $Q2067)</f>
        <v/>
      </c>
      <c r="S2067" s="58" t="str">
        <f t="shared" si="356"/>
        <v/>
      </c>
      <c r="T2067" s="61" t="str">
        <f t="shared" si="357"/>
        <v/>
      </c>
      <c r="U2067" s="58" t="str">
        <f t="shared" si="358"/>
        <v/>
      </c>
      <c r="W2067" s="25" t="str">
        <f>IF(OR($P2067="", NOT($U2067="")), "", IF(COUNTIF($P$11:$P2067, $P2067)&gt;1, "", "X"))</f>
        <v/>
      </c>
      <c r="X2067" s="25" t="str">
        <f t="shared" si="359"/>
        <v/>
      </c>
      <c r="Z2067" s="25" t="str">
        <f t="shared" si="360"/>
        <v/>
      </c>
      <c r="AB2067" s="25" t="str">
        <f>IF($B2067="", "", IF(AND($B2067&gt;='Client Report'!$BA$3, $B2067&lt;='Client Report'!$BA$4), "X", ""))</f>
        <v/>
      </c>
      <c r="AC2067" s="25" t="str">
        <f>IF($O2067="", "", IF('Client Report'!$AG$3="", "X", IF(Expenses!$C2067='Client Report'!$AG$3, "X", "")))</f>
        <v/>
      </c>
      <c r="AD2067" s="66" t="str">
        <f t="shared" si="361"/>
        <v/>
      </c>
      <c r="AE2067" s="25" t="str">
        <f>IF($AD2067="", "", COUNTIF($AD$11:$AD$2510, "&lt;"&amp;$AD2067)+1+COUNTIF($AD$11:$AD2067, $AD2067)-1)</f>
        <v/>
      </c>
      <c r="AF2067" s="25" t="str">
        <f t="shared" si="362"/>
        <v/>
      </c>
    </row>
    <row r="2068" spans="1:32" x14ac:dyDescent="0.25">
      <c r="A2068" s="21"/>
      <c r="B2068" s="80"/>
      <c r="C2068" s="81"/>
      <c r="D2068" s="82"/>
      <c r="E2068" s="83"/>
      <c r="F2068" s="83"/>
      <c r="G2068" s="84"/>
      <c r="H2068" s="85"/>
      <c r="I2068" s="21"/>
      <c r="J2068" s="39" t="str">
        <f t="shared" si="352"/>
        <v/>
      </c>
      <c r="K2068" s="21"/>
      <c r="O2068" s="25" t="str">
        <f t="shared" si="353"/>
        <v/>
      </c>
      <c r="P2068" s="25" t="str">
        <f t="shared" si="354"/>
        <v/>
      </c>
      <c r="Q2068" s="25" t="str">
        <f t="shared" si="355"/>
        <v/>
      </c>
      <c r="R2068" s="25" t="str">
        <f>IF(COUNTIF($Q$11:$Q2068, $Q2068)&gt;1, "", $Q2068)</f>
        <v/>
      </c>
      <c r="S2068" s="58" t="str">
        <f t="shared" si="356"/>
        <v/>
      </c>
      <c r="T2068" s="61" t="str">
        <f t="shared" si="357"/>
        <v/>
      </c>
      <c r="U2068" s="58" t="str">
        <f t="shared" si="358"/>
        <v/>
      </c>
      <c r="W2068" s="25" t="str">
        <f>IF(OR($P2068="", NOT($U2068="")), "", IF(COUNTIF($P$11:$P2068, $P2068)&gt;1, "", "X"))</f>
        <v/>
      </c>
      <c r="X2068" s="25" t="str">
        <f t="shared" si="359"/>
        <v/>
      </c>
      <c r="Z2068" s="25" t="str">
        <f t="shared" si="360"/>
        <v/>
      </c>
      <c r="AB2068" s="25" t="str">
        <f>IF($B2068="", "", IF(AND($B2068&gt;='Client Report'!$BA$3, $B2068&lt;='Client Report'!$BA$4), "X", ""))</f>
        <v/>
      </c>
      <c r="AC2068" s="25" t="str">
        <f>IF($O2068="", "", IF('Client Report'!$AG$3="", "X", IF(Expenses!$C2068='Client Report'!$AG$3, "X", "")))</f>
        <v/>
      </c>
      <c r="AD2068" s="66" t="str">
        <f t="shared" si="361"/>
        <v/>
      </c>
      <c r="AE2068" s="25" t="str">
        <f>IF($AD2068="", "", COUNTIF($AD$11:$AD$2510, "&lt;"&amp;$AD2068)+1+COUNTIF($AD$11:$AD2068, $AD2068)-1)</f>
        <v/>
      </c>
      <c r="AF2068" s="25" t="str">
        <f t="shared" si="362"/>
        <v/>
      </c>
    </row>
    <row r="2069" spans="1:32" x14ac:dyDescent="0.25">
      <c r="A2069" s="21"/>
      <c r="B2069" s="80"/>
      <c r="C2069" s="81"/>
      <c r="D2069" s="82"/>
      <c r="E2069" s="83"/>
      <c r="F2069" s="83"/>
      <c r="G2069" s="84"/>
      <c r="H2069" s="85"/>
      <c r="I2069" s="21"/>
      <c r="J2069" s="39" t="str">
        <f t="shared" si="352"/>
        <v/>
      </c>
      <c r="K2069" s="21"/>
      <c r="O2069" s="25" t="str">
        <f t="shared" si="353"/>
        <v/>
      </c>
      <c r="P2069" s="25" t="str">
        <f t="shared" si="354"/>
        <v/>
      </c>
      <c r="Q2069" s="25" t="str">
        <f t="shared" si="355"/>
        <v/>
      </c>
      <c r="R2069" s="25" t="str">
        <f>IF(COUNTIF($Q$11:$Q2069, $Q2069)&gt;1, "", $Q2069)</f>
        <v/>
      </c>
      <c r="S2069" s="58" t="str">
        <f t="shared" si="356"/>
        <v/>
      </c>
      <c r="T2069" s="61" t="str">
        <f t="shared" si="357"/>
        <v/>
      </c>
      <c r="U2069" s="58" t="str">
        <f t="shared" si="358"/>
        <v/>
      </c>
      <c r="W2069" s="25" t="str">
        <f>IF(OR($P2069="", NOT($U2069="")), "", IF(COUNTIF($P$11:$P2069, $P2069)&gt;1, "", "X"))</f>
        <v/>
      </c>
      <c r="X2069" s="25" t="str">
        <f t="shared" si="359"/>
        <v/>
      </c>
      <c r="Z2069" s="25" t="str">
        <f t="shared" si="360"/>
        <v/>
      </c>
      <c r="AB2069" s="25" t="str">
        <f>IF($B2069="", "", IF(AND($B2069&gt;='Client Report'!$BA$3, $B2069&lt;='Client Report'!$BA$4), "X", ""))</f>
        <v/>
      </c>
      <c r="AC2069" s="25" t="str">
        <f>IF($O2069="", "", IF('Client Report'!$AG$3="", "X", IF(Expenses!$C2069='Client Report'!$AG$3, "X", "")))</f>
        <v/>
      </c>
      <c r="AD2069" s="66" t="str">
        <f t="shared" si="361"/>
        <v/>
      </c>
      <c r="AE2069" s="25" t="str">
        <f>IF($AD2069="", "", COUNTIF($AD$11:$AD$2510, "&lt;"&amp;$AD2069)+1+COUNTIF($AD$11:$AD2069, $AD2069)-1)</f>
        <v/>
      </c>
      <c r="AF2069" s="25" t="str">
        <f t="shared" si="362"/>
        <v/>
      </c>
    </row>
    <row r="2070" spans="1:32" x14ac:dyDescent="0.25">
      <c r="A2070" s="21"/>
      <c r="B2070" s="80"/>
      <c r="C2070" s="81"/>
      <c r="D2070" s="82"/>
      <c r="E2070" s="83"/>
      <c r="F2070" s="83"/>
      <c r="G2070" s="84"/>
      <c r="H2070" s="85"/>
      <c r="I2070" s="21"/>
      <c r="J2070" s="39" t="str">
        <f t="shared" si="352"/>
        <v/>
      </c>
      <c r="K2070" s="21"/>
      <c r="O2070" s="25" t="str">
        <f t="shared" si="353"/>
        <v/>
      </c>
      <c r="P2070" s="25" t="str">
        <f t="shared" si="354"/>
        <v/>
      </c>
      <c r="Q2070" s="25" t="str">
        <f t="shared" si="355"/>
        <v/>
      </c>
      <c r="R2070" s="25" t="str">
        <f>IF(COUNTIF($Q$11:$Q2070, $Q2070)&gt;1, "", $Q2070)</f>
        <v/>
      </c>
      <c r="S2070" s="58" t="str">
        <f t="shared" si="356"/>
        <v/>
      </c>
      <c r="T2070" s="61" t="str">
        <f t="shared" si="357"/>
        <v/>
      </c>
      <c r="U2070" s="58" t="str">
        <f t="shared" si="358"/>
        <v/>
      </c>
      <c r="W2070" s="25" t="str">
        <f>IF(OR($P2070="", NOT($U2070="")), "", IF(COUNTIF($P$11:$P2070, $P2070)&gt;1, "", "X"))</f>
        <v/>
      </c>
      <c r="X2070" s="25" t="str">
        <f t="shared" si="359"/>
        <v/>
      </c>
      <c r="Z2070" s="25" t="str">
        <f t="shared" si="360"/>
        <v/>
      </c>
      <c r="AB2070" s="25" t="str">
        <f>IF($B2070="", "", IF(AND($B2070&gt;='Client Report'!$BA$3, $B2070&lt;='Client Report'!$BA$4), "X", ""))</f>
        <v/>
      </c>
      <c r="AC2070" s="25" t="str">
        <f>IF($O2070="", "", IF('Client Report'!$AG$3="", "X", IF(Expenses!$C2070='Client Report'!$AG$3, "X", "")))</f>
        <v/>
      </c>
      <c r="AD2070" s="66" t="str">
        <f t="shared" si="361"/>
        <v/>
      </c>
      <c r="AE2070" s="25" t="str">
        <f>IF($AD2070="", "", COUNTIF($AD$11:$AD$2510, "&lt;"&amp;$AD2070)+1+COUNTIF($AD$11:$AD2070, $AD2070)-1)</f>
        <v/>
      </c>
      <c r="AF2070" s="25" t="str">
        <f t="shared" si="362"/>
        <v/>
      </c>
    </row>
    <row r="2071" spans="1:32" x14ac:dyDescent="0.25">
      <c r="A2071" s="21"/>
      <c r="B2071" s="80"/>
      <c r="C2071" s="81"/>
      <c r="D2071" s="82"/>
      <c r="E2071" s="83"/>
      <c r="F2071" s="83"/>
      <c r="G2071" s="84"/>
      <c r="H2071" s="85"/>
      <c r="I2071" s="21"/>
      <c r="J2071" s="39" t="str">
        <f t="shared" si="352"/>
        <v/>
      </c>
      <c r="K2071" s="21"/>
      <c r="O2071" s="25" t="str">
        <f t="shared" si="353"/>
        <v/>
      </c>
      <c r="P2071" s="25" t="str">
        <f t="shared" si="354"/>
        <v/>
      </c>
      <c r="Q2071" s="25" t="str">
        <f t="shared" si="355"/>
        <v/>
      </c>
      <c r="R2071" s="25" t="str">
        <f>IF(COUNTIF($Q$11:$Q2071, $Q2071)&gt;1, "", $Q2071)</f>
        <v/>
      </c>
      <c r="S2071" s="58" t="str">
        <f t="shared" si="356"/>
        <v/>
      </c>
      <c r="T2071" s="61" t="str">
        <f t="shared" si="357"/>
        <v/>
      </c>
      <c r="U2071" s="58" t="str">
        <f t="shared" si="358"/>
        <v/>
      </c>
      <c r="W2071" s="25" t="str">
        <f>IF(OR($P2071="", NOT($U2071="")), "", IF(COUNTIF($P$11:$P2071, $P2071)&gt;1, "", "X"))</f>
        <v/>
      </c>
      <c r="X2071" s="25" t="str">
        <f t="shared" si="359"/>
        <v/>
      </c>
      <c r="Z2071" s="25" t="str">
        <f t="shared" si="360"/>
        <v/>
      </c>
      <c r="AB2071" s="25" t="str">
        <f>IF($B2071="", "", IF(AND($B2071&gt;='Client Report'!$BA$3, $B2071&lt;='Client Report'!$BA$4), "X", ""))</f>
        <v/>
      </c>
      <c r="AC2071" s="25" t="str">
        <f>IF($O2071="", "", IF('Client Report'!$AG$3="", "X", IF(Expenses!$C2071='Client Report'!$AG$3, "X", "")))</f>
        <v/>
      </c>
      <c r="AD2071" s="66" t="str">
        <f t="shared" si="361"/>
        <v/>
      </c>
      <c r="AE2071" s="25" t="str">
        <f>IF($AD2071="", "", COUNTIF($AD$11:$AD$2510, "&lt;"&amp;$AD2071)+1+COUNTIF($AD$11:$AD2071, $AD2071)-1)</f>
        <v/>
      </c>
      <c r="AF2071" s="25" t="str">
        <f t="shared" si="362"/>
        <v/>
      </c>
    </row>
    <row r="2072" spans="1:32" x14ac:dyDescent="0.25">
      <c r="A2072" s="21"/>
      <c r="B2072" s="80"/>
      <c r="C2072" s="81"/>
      <c r="D2072" s="82"/>
      <c r="E2072" s="83"/>
      <c r="F2072" s="83"/>
      <c r="G2072" s="84"/>
      <c r="H2072" s="85"/>
      <c r="I2072" s="21"/>
      <c r="J2072" s="39" t="str">
        <f t="shared" si="352"/>
        <v/>
      </c>
      <c r="K2072" s="21"/>
      <c r="O2072" s="25" t="str">
        <f t="shared" si="353"/>
        <v/>
      </c>
      <c r="P2072" s="25" t="str">
        <f t="shared" si="354"/>
        <v/>
      </c>
      <c r="Q2072" s="25" t="str">
        <f t="shared" si="355"/>
        <v/>
      </c>
      <c r="R2072" s="25" t="str">
        <f>IF(COUNTIF($Q$11:$Q2072, $Q2072)&gt;1, "", $Q2072)</f>
        <v/>
      </c>
      <c r="S2072" s="58" t="str">
        <f t="shared" si="356"/>
        <v/>
      </c>
      <c r="T2072" s="61" t="str">
        <f t="shared" si="357"/>
        <v/>
      </c>
      <c r="U2072" s="58" t="str">
        <f t="shared" si="358"/>
        <v/>
      </c>
      <c r="W2072" s="25" t="str">
        <f>IF(OR($P2072="", NOT($U2072="")), "", IF(COUNTIF($P$11:$P2072, $P2072)&gt;1, "", "X"))</f>
        <v/>
      </c>
      <c r="X2072" s="25" t="str">
        <f t="shared" si="359"/>
        <v/>
      </c>
      <c r="Z2072" s="25" t="str">
        <f t="shared" si="360"/>
        <v/>
      </c>
      <c r="AB2072" s="25" t="str">
        <f>IF($B2072="", "", IF(AND($B2072&gt;='Client Report'!$BA$3, $B2072&lt;='Client Report'!$BA$4), "X", ""))</f>
        <v/>
      </c>
      <c r="AC2072" s="25" t="str">
        <f>IF($O2072="", "", IF('Client Report'!$AG$3="", "X", IF(Expenses!$C2072='Client Report'!$AG$3, "X", "")))</f>
        <v/>
      </c>
      <c r="AD2072" s="66" t="str">
        <f t="shared" si="361"/>
        <v/>
      </c>
      <c r="AE2072" s="25" t="str">
        <f>IF($AD2072="", "", COUNTIF($AD$11:$AD$2510, "&lt;"&amp;$AD2072)+1+COUNTIF($AD$11:$AD2072, $AD2072)-1)</f>
        <v/>
      </c>
      <c r="AF2072" s="25" t="str">
        <f t="shared" si="362"/>
        <v/>
      </c>
    </row>
    <row r="2073" spans="1:32" x14ac:dyDescent="0.25">
      <c r="A2073" s="21"/>
      <c r="B2073" s="80"/>
      <c r="C2073" s="81"/>
      <c r="D2073" s="82"/>
      <c r="E2073" s="83"/>
      <c r="F2073" s="83"/>
      <c r="G2073" s="84"/>
      <c r="H2073" s="85"/>
      <c r="I2073" s="21"/>
      <c r="J2073" s="39" t="str">
        <f t="shared" si="352"/>
        <v/>
      </c>
      <c r="K2073" s="21"/>
      <c r="O2073" s="25" t="str">
        <f t="shared" si="353"/>
        <v/>
      </c>
      <c r="P2073" s="25" t="str">
        <f t="shared" si="354"/>
        <v/>
      </c>
      <c r="Q2073" s="25" t="str">
        <f t="shared" si="355"/>
        <v/>
      </c>
      <c r="R2073" s="25" t="str">
        <f>IF(COUNTIF($Q$11:$Q2073, $Q2073)&gt;1, "", $Q2073)</f>
        <v/>
      </c>
      <c r="S2073" s="58" t="str">
        <f t="shared" si="356"/>
        <v/>
      </c>
      <c r="T2073" s="61" t="str">
        <f t="shared" si="357"/>
        <v/>
      </c>
      <c r="U2073" s="58" t="str">
        <f t="shared" si="358"/>
        <v/>
      </c>
      <c r="W2073" s="25" t="str">
        <f>IF(OR($P2073="", NOT($U2073="")), "", IF(COUNTIF($P$11:$P2073, $P2073)&gt;1, "", "X"))</f>
        <v/>
      </c>
      <c r="X2073" s="25" t="str">
        <f t="shared" si="359"/>
        <v/>
      </c>
      <c r="Z2073" s="25" t="str">
        <f t="shared" si="360"/>
        <v/>
      </c>
      <c r="AB2073" s="25" t="str">
        <f>IF($B2073="", "", IF(AND($B2073&gt;='Client Report'!$BA$3, $B2073&lt;='Client Report'!$BA$4), "X", ""))</f>
        <v/>
      </c>
      <c r="AC2073" s="25" t="str">
        <f>IF($O2073="", "", IF('Client Report'!$AG$3="", "X", IF(Expenses!$C2073='Client Report'!$AG$3, "X", "")))</f>
        <v/>
      </c>
      <c r="AD2073" s="66" t="str">
        <f t="shared" si="361"/>
        <v/>
      </c>
      <c r="AE2073" s="25" t="str">
        <f>IF($AD2073="", "", COUNTIF($AD$11:$AD$2510, "&lt;"&amp;$AD2073)+1+COUNTIF($AD$11:$AD2073, $AD2073)-1)</f>
        <v/>
      </c>
      <c r="AF2073" s="25" t="str">
        <f t="shared" si="362"/>
        <v/>
      </c>
    </row>
    <row r="2074" spans="1:32" x14ac:dyDescent="0.25">
      <c r="A2074" s="21"/>
      <c r="B2074" s="80"/>
      <c r="C2074" s="81"/>
      <c r="D2074" s="82"/>
      <c r="E2074" s="83"/>
      <c r="F2074" s="83"/>
      <c r="G2074" s="84"/>
      <c r="H2074" s="85"/>
      <c r="I2074" s="21"/>
      <c r="J2074" s="39" t="str">
        <f t="shared" si="352"/>
        <v/>
      </c>
      <c r="K2074" s="21"/>
      <c r="O2074" s="25" t="str">
        <f t="shared" si="353"/>
        <v/>
      </c>
      <c r="P2074" s="25" t="str">
        <f t="shared" si="354"/>
        <v/>
      </c>
      <c r="Q2074" s="25" t="str">
        <f t="shared" si="355"/>
        <v/>
      </c>
      <c r="R2074" s="25" t="str">
        <f>IF(COUNTIF($Q$11:$Q2074, $Q2074)&gt;1, "", $Q2074)</f>
        <v/>
      </c>
      <c r="S2074" s="58" t="str">
        <f t="shared" si="356"/>
        <v/>
      </c>
      <c r="T2074" s="61" t="str">
        <f t="shared" si="357"/>
        <v/>
      </c>
      <c r="U2074" s="58" t="str">
        <f t="shared" si="358"/>
        <v/>
      </c>
      <c r="W2074" s="25" t="str">
        <f>IF(OR($P2074="", NOT($U2074="")), "", IF(COUNTIF($P$11:$P2074, $P2074)&gt;1, "", "X"))</f>
        <v/>
      </c>
      <c r="X2074" s="25" t="str">
        <f t="shared" si="359"/>
        <v/>
      </c>
      <c r="Z2074" s="25" t="str">
        <f t="shared" si="360"/>
        <v/>
      </c>
      <c r="AB2074" s="25" t="str">
        <f>IF($B2074="", "", IF(AND($B2074&gt;='Client Report'!$BA$3, $B2074&lt;='Client Report'!$BA$4), "X", ""))</f>
        <v/>
      </c>
      <c r="AC2074" s="25" t="str">
        <f>IF($O2074="", "", IF('Client Report'!$AG$3="", "X", IF(Expenses!$C2074='Client Report'!$AG$3, "X", "")))</f>
        <v/>
      </c>
      <c r="AD2074" s="66" t="str">
        <f t="shared" si="361"/>
        <v/>
      </c>
      <c r="AE2074" s="25" t="str">
        <f>IF($AD2074="", "", COUNTIF($AD$11:$AD$2510, "&lt;"&amp;$AD2074)+1+COUNTIF($AD$11:$AD2074, $AD2074)-1)</f>
        <v/>
      </c>
      <c r="AF2074" s="25" t="str">
        <f t="shared" si="362"/>
        <v/>
      </c>
    </row>
    <row r="2075" spans="1:32" x14ac:dyDescent="0.25">
      <c r="A2075" s="21"/>
      <c r="B2075" s="80"/>
      <c r="C2075" s="81"/>
      <c r="D2075" s="82"/>
      <c r="E2075" s="83"/>
      <c r="F2075" s="83"/>
      <c r="G2075" s="84"/>
      <c r="H2075" s="85"/>
      <c r="I2075" s="21"/>
      <c r="J2075" s="39" t="str">
        <f t="shared" si="352"/>
        <v/>
      </c>
      <c r="K2075" s="21"/>
      <c r="O2075" s="25" t="str">
        <f t="shared" si="353"/>
        <v/>
      </c>
      <c r="P2075" s="25" t="str">
        <f t="shared" si="354"/>
        <v/>
      </c>
      <c r="Q2075" s="25" t="str">
        <f t="shared" si="355"/>
        <v/>
      </c>
      <c r="R2075" s="25" t="str">
        <f>IF(COUNTIF($Q$11:$Q2075, $Q2075)&gt;1, "", $Q2075)</f>
        <v/>
      </c>
      <c r="S2075" s="58" t="str">
        <f t="shared" si="356"/>
        <v/>
      </c>
      <c r="T2075" s="61" t="str">
        <f t="shared" si="357"/>
        <v/>
      </c>
      <c r="U2075" s="58" t="str">
        <f t="shared" si="358"/>
        <v/>
      </c>
      <c r="W2075" s="25" t="str">
        <f>IF(OR($P2075="", NOT($U2075="")), "", IF(COUNTIF($P$11:$P2075, $P2075)&gt;1, "", "X"))</f>
        <v/>
      </c>
      <c r="X2075" s="25" t="str">
        <f t="shared" si="359"/>
        <v/>
      </c>
      <c r="Z2075" s="25" t="str">
        <f t="shared" si="360"/>
        <v/>
      </c>
      <c r="AB2075" s="25" t="str">
        <f>IF($B2075="", "", IF(AND($B2075&gt;='Client Report'!$BA$3, $B2075&lt;='Client Report'!$BA$4), "X", ""))</f>
        <v/>
      </c>
      <c r="AC2075" s="25" t="str">
        <f>IF($O2075="", "", IF('Client Report'!$AG$3="", "X", IF(Expenses!$C2075='Client Report'!$AG$3, "X", "")))</f>
        <v/>
      </c>
      <c r="AD2075" s="66" t="str">
        <f t="shared" si="361"/>
        <v/>
      </c>
      <c r="AE2075" s="25" t="str">
        <f>IF($AD2075="", "", COUNTIF($AD$11:$AD$2510, "&lt;"&amp;$AD2075)+1+COUNTIF($AD$11:$AD2075, $AD2075)-1)</f>
        <v/>
      </c>
      <c r="AF2075" s="25" t="str">
        <f t="shared" si="362"/>
        <v/>
      </c>
    </row>
    <row r="2076" spans="1:32" x14ac:dyDescent="0.25">
      <c r="A2076" s="21"/>
      <c r="B2076" s="80"/>
      <c r="C2076" s="81"/>
      <c r="D2076" s="82"/>
      <c r="E2076" s="83"/>
      <c r="F2076" s="83"/>
      <c r="G2076" s="84"/>
      <c r="H2076" s="85"/>
      <c r="I2076" s="21"/>
      <c r="J2076" s="39" t="str">
        <f t="shared" si="352"/>
        <v/>
      </c>
      <c r="K2076" s="21"/>
      <c r="O2076" s="25" t="str">
        <f t="shared" si="353"/>
        <v/>
      </c>
      <c r="P2076" s="25" t="str">
        <f t="shared" si="354"/>
        <v/>
      </c>
      <c r="Q2076" s="25" t="str">
        <f t="shared" si="355"/>
        <v/>
      </c>
      <c r="R2076" s="25" t="str">
        <f>IF(COUNTIF($Q$11:$Q2076, $Q2076)&gt;1, "", $Q2076)</f>
        <v/>
      </c>
      <c r="S2076" s="58" t="str">
        <f t="shared" si="356"/>
        <v/>
      </c>
      <c r="T2076" s="61" t="str">
        <f t="shared" si="357"/>
        <v/>
      </c>
      <c r="U2076" s="58" t="str">
        <f t="shared" si="358"/>
        <v/>
      </c>
      <c r="W2076" s="25" t="str">
        <f>IF(OR($P2076="", NOT($U2076="")), "", IF(COUNTIF($P$11:$P2076, $P2076)&gt;1, "", "X"))</f>
        <v/>
      </c>
      <c r="X2076" s="25" t="str">
        <f t="shared" si="359"/>
        <v/>
      </c>
      <c r="Z2076" s="25" t="str">
        <f t="shared" si="360"/>
        <v/>
      </c>
      <c r="AB2076" s="25" t="str">
        <f>IF($B2076="", "", IF(AND($B2076&gt;='Client Report'!$BA$3, $B2076&lt;='Client Report'!$BA$4), "X", ""))</f>
        <v/>
      </c>
      <c r="AC2076" s="25" t="str">
        <f>IF($O2076="", "", IF('Client Report'!$AG$3="", "X", IF(Expenses!$C2076='Client Report'!$AG$3, "X", "")))</f>
        <v/>
      </c>
      <c r="AD2076" s="66" t="str">
        <f t="shared" si="361"/>
        <v/>
      </c>
      <c r="AE2076" s="25" t="str">
        <f>IF($AD2076="", "", COUNTIF($AD$11:$AD$2510, "&lt;"&amp;$AD2076)+1+COUNTIF($AD$11:$AD2076, $AD2076)-1)</f>
        <v/>
      </c>
      <c r="AF2076" s="25" t="str">
        <f t="shared" si="362"/>
        <v/>
      </c>
    </row>
    <row r="2077" spans="1:32" x14ac:dyDescent="0.25">
      <c r="A2077" s="21"/>
      <c r="B2077" s="80"/>
      <c r="C2077" s="81"/>
      <c r="D2077" s="82"/>
      <c r="E2077" s="83"/>
      <c r="F2077" s="83"/>
      <c r="G2077" s="84"/>
      <c r="H2077" s="85"/>
      <c r="I2077" s="21"/>
      <c r="J2077" s="39" t="str">
        <f t="shared" si="352"/>
        <v/>
      </c>
      <c r="K2077" s="21"/>
      <c r="O2077" s="25" t="str">
        <f t="shared" si="353"/>
        <v/>
      </c>
      <c r="P2077" s="25" t="str">
        <f t="shared" si="354"/>
        <v/>
      </c>
      <c r="Q2077" s="25" t="str">
        <f t="shared" si="355"/>
        <v/>
      </c>
      <c r="R2077" s="25" t="str">
        <f>IF(COUNTIF($Q$11:$Q2077, $Q2077)&gt;1, "", $Q2077)</f>
        <v/>
      </c>
      <c r="S2077" s="58" t="str">
        <f t="shared" si="356"/>
        <v/>
      </c>
      <c r="T2077" s="61" t="str">
        <f t="shared" si="357"/>
        <v/>
      </c>
      <c r="U2077" s="58" t="str">
        <f t="shared" si="358"/>
        <v/>
      </c>
      <c r="W2077" s="25" t="str">
        <f>IF(OR($P2077="", NOT($U2077="")), "", IF(COUNTIF($P$11:$P2077, $P2077)&gt;1, "", "X"))</f>
        <v/>
      </c>
      <c r="X2077" s="25" t="str">
        <f t="shared" si="359"/>
        <v/>
      </c>
      <c r="Z2077" s="25" t="str">
        <f t="shared" si="360"/>
        <v/>
      </c>
      <c r="AB2077" s="25" t="str">
        <f>IF($B2077="", "", IF(AND($B2077&gt;='Client Report'!$BA$3, $B2077&lt;='Client Report'!$BA$4), "X", ""))</f>
        <v/>
      </c>
      <c r="AC2077" s="25" t="str">
        <f>IF($O2077="", "", IF('Client Report'!$AG$3="", "X", IF(Expenses!$C2077='Client Report'!$AG$3, "X", "")))</f>
        <v/>
      </c>
      <c r="AD2077" s="66" t="str">
        <f t="shared" si="361"/>
        <v/>
      </c>
      <c r="AE2077" s="25" t="str">
        <f>IF($AD2077="", "", COUNTIF($AD$11:$AD$2510, "&lt;"&amp;$AD2077)+1+COUNTIF($AD$11:$AD2077, $AD2077)-1)</f>
        <v/>
      </c>
      <c r="AF2077" s="25" t="str">
        <f t="shared" si="362"/>
        <v/>
      </c>
    </row>
    <row r="2078" spans="1:32" x14ac:dyDescent="0.25">
      <c r="A2078" s="21"/>
      <c r="B2078" s="80"/>
      <c r="C2078" s="81"/>
      <c r="D2078" s="82"/>
      <c r="E2078" s="83"/>
      <c r="F2078" s="83"/>
      <c r="G2078" s="84"/>
      <c r="H2078" s="85"/>
      <c r="I2078" s="21"/>
      <c r="J2078" s="39" t="str">
        <f t="shared" si="352"/>
        <v/>
      </c>
      <c r="K2078" s="21"/>
      <c r="O2078" s="25" t="str">
        <f t="shared" si="353"/>
        <v/>
      </c>
      <c r="P2078" s="25" t="str">
        <f t="shared" si="354"/>
        <v/>
      </c>
      <c r="Q2078" s="25" t="str">
        <f t="shared" si="355"/>
        <v/>
      </c>
      <c r="R2078" s="25" t="str">
        <f>IF(COUNTIF($Q$11:$Q2078, $Q2078)&gt;1, "", $Q2078)</f>
        <v/>
      </c>
      <c r="S2078" s="58" t="str">
        <f t="shared" si="356"/>
        <v/>
      </c>
      <c r="T2078" s="61" t="str">
        <f t="shared" si="357"/>
        <v/>
      </c>
      <c r="U2078" s="58" t="str">
        <f t="shared" si="358"/>
        <v/>
      </c>
      <c r="W2078" s="25" t="str">
        <f>IF(OR($P2078="", NOT($U2078="")), "", IF(COUNTIF($P$11:$P2078, $P2078)&gt;1, "", "X"))</f>
        <v/>
      </c>
      <c r="X2078" s="25" t="str">
        <f t="shared" si="359"/>
        <v/>
      </c>
      <c r="Z2078" s="25" t="str">
        <f t="shared" si="360"/>
        <v/>
      </c>
      <c r="AB2078" s="25" t="str">
        <f>IF($B2078="", "", IF(AND($B2078&gt;='Client Report'!$BA$3, $B2078&lt;='Client Report'!$BA$4), "X", ""))</f>
        <v/>
      </c>
      <c r="AC2078" s="25" t="str">
        <f>IF($O2078="", "", IF('Client Report'!$AG$3="", "X", IF(Expenses!$C2078='Client Report'!$AG$3, "X", "")))</f>
        <v/>
      </c>
      <c r="AD2078" s="66" t="str">
        <f t="shared" si="361"/>
        <v/>
      </c>
      <c r="AE2078" s="25" t="str">
        <f>IF($AD2078="", "", COUNTIF($AD$11:$AD$2510, "&lt;"&amp;$AD2078)+1+COUNTIF($AD$11:$AD2078, $AD2078)-1)</f>
        <v/>
      </c>
      <c r="AF2078" s="25" t="str">
        <f t="shared" si="362"/>
        <v/>
      </c>
    </row>
    <row r="2079" spans="1:32" x14ac:dyDescent="0.25">
      <c r="A2079" s="21"/>
      <c r="B2079" s="80"/>
      <c r="C2079" s="81"/>
      <c r="D2079" s="82"/>
      <c r="E2079" s="83"/>
      <c r="F2079" s="83"/>
      <c r="G2079" s="84"/>
      <c r="H2079" s="85"/>
      <c r="I2079" s="21"/>
      <c r="J2079" s="39" t="str">
        <f t="shared" si="352"/>
        <v/>
      </c>
      <c r="K2079" s="21"/>
      <c r="O2079" s="25" t="str">
        <f t="shared" si="353"/>
        <v/>
      </c>
      <c r="P2079" s="25" t="str">
        <f t="shared" si="354"/>
        <v/>
      </c>
      <c r="Q2079" s="25" t="str">
        <f t="shared" si="355"/>
        <v/>
      </c>
      <c r="R2079" s="25" t="str">
        <f>IF(COUNTIF($Q$11:$Q2079, $Q2079)&gt;1, "", $Q2079)</f>
        <v/>
      </c>
      <c r="S2079" s="58" t="str">
        <f t="shared" si="356"/>
        <v/>
      </c>
      <c r="T2079" s="61" t="str">
        <f t="shared" si="357"/>
        <v/>
      </c>
      <c r="U2079" s="58" t="str">
        <f t="shared" si="358"/>
        <v/>
      </c>
      <c r="W2079" s="25" t="str">
        <f>IF(OR($P2079="", NOT($U2079="")), "", IF(COUNTIF($P$11:$P2079, $P2079)&gt;1, "", "X"))</f>
        <v/>
      </c>
      <c r="X2079" s="25" t="str">
        <f t="shared" si="359"/>
        <v/>
      </c>
      <c r="Z2079" s="25" t="str">
        <f t="shared" si="360"/>
        <v/>
      </c>
      <c r="AB2079" s="25" t="str">
        <f>IF($B2079="", "", IF(AND($B2079&gt;='Client Report'!$BA$3, $B2079&lt;='Client Report'!$BA$4), "X", ""))</f>
        <v/>
      </c>
      <c r="AC2079" s="25" t="str">
        <f>IF($O2079="", "", IF('Client Report'!$AG$3="", "X", IF(Expenses!$C2079='Client Report'!$AG$3, "X", "")))</f>
        <v/>
      </c>
      <c r="AD2079" s="66" t="str">
        <f t="shared" si="361"/>
        <v/>
      </c>
      <c r="AE2079" s="25" t="str">
        <f>IF($AD2079="", "", COUNTIF($AD$11:$AD$2510, "&lt;"&amp;$AD2079)+1+COUNTIF($AD$11:$AD2079, $AD2079)-1)</f>
        <v/>
      </c>
      <c r="AF2079" s="25" t="str">
        <f t="shared" si="362"/>
        <v/>
      </c>
    </row>
    <row r="2080" spans="1:32" x14ac:dyDescent="0.25">
      <c r="A2080" s="21"/>
      <c r="B2080" s="80"/>
      <c r="C2080" s="81"/>
      <c r="D2080" s="82"/>
      <c r="E2080" s="83"/>
      <c r="F2080" s="83"/>
      <c r="G2080" s="84"/>
      <c r="H2080" s="85"/>
      <c r="I2080" s="21"/>
      <c r="J2080" s="39" t="str">
        <f t="shared" si="352"/>
        <v/>
      </c>
      <c r="K2080" s="21"/>
      <c r="O2080" s="25" t="str">
        <f t="shared" si="353"/>
        <v/>
      </c>
      <c r="P2080" s="25" t="str">
        <f t="shared" si="354"/>
        <v/>
      </c>
      <c r="Q2080" s="25" t="str">
        <f t="shared" si="355"/>
        <v/>
      </c>
      <c r="R2080" s="25" t="str">
        <f>IF(COUNTIF($Q$11:$Q2080, $Q2080)&gt;1, "", $Q2080)</f>
        <v/>
      </c>
      <c r="S2080" s="58" t="str">
        <f t="shared" si="356"/>
        <v/>
      </c>
      <c r="T2080" s="61" t="str">
        <f t="shared" si="357"/>
        <v/>
      </c>
      <c r="U2080" s="58" t="str">
        <f t="shared" si="358"/>
        <v/>
      </c>
      <c r="W2080" s="25" t="str">
        <f>IF(OR($P2080="", NOT($U2080="")), "", IF(COUNTIF($P$11:$P2080, $P2080)&gt;1, "", "X"))</f>
        <v/>
      </c>
      <c r="X2080" s="25" t="str">
        <f t="shared" si="359"/>
        <v/>
      </c>
      <c r="Z2080" s="25" t="str">
        <f t="shared" si="360"/>
        <v/>
      </c>
      <c r="AB2080" s="25" t="str">
        <f>IF($B2080="", "", IF(AND($B2080&gt;='Client Report'!$BA$3, $B2080&lt;='Client Report'!$BA$4), "X", ""))</f>
        <v/>
      </c>
      <c r="AC2080" s="25" t="str">
        <f>IF($O2080="", "", IF('Client Report'!$AG$3="", "X", IF(Expenses!$C2080='Client Report'!$AG$3, "X", "")))</f>
        <v/>
      </c>
      <c r="AD2080" s="66" t="str">
        <f t="shared" si="361"/>
        <v/>
      </c>
      <c r="AE2080" s="25" t="str">
        <f>IF($AD2080="", "", COUNTIF($AD$11:$AD$2510, "&lt;"&amp;$AD2080)+1+COUNTIF($AD$11:$AD2080, $AD2080)-1)</f>
        <v/>
      </c>
      <c r="AF2080" s="25" t="str">
        <f t="shared" si="362"/>
        <v/>
      </c>
    </row>
    <row r="2081" spans="1:32" x14ac:dyDescent="0.25">
      <c r="A2081" s="21"/>
      <c r="B2081" s="80"/>
      <c r="C2081" s="81"/>
      <c r="D2081" s="82"/>
      <c r="E2081" s="83"/>
      <c r="F2081" s="83"/>
      <c r="G2081" s="84"/>
      <c r="H2081" s="85"/>
      <c r="I2081" s="21"/>
      <c r="J2081" s="39" t="str">
        <f t="shared" si="352"/>
        <v/>
      </c>
      <c r="K2081" s="21"/>
      <c r="O2081" s="25" t="str">
        <f t="shared" si="353"/>
        <v/>
      </c>
      <c r="P2081" s="25" t="str">
        <f t="shared" si="354"/>
        <v/>
      </c>
      <c r="Q2081" s="25" t="str">
        <f t="shared" si="355"/>
        <v/>
      </c>
      <c r="R2081" s="25" t="str">
        <f>IF(COUNTIF($Q$11:$Q2081, $Q2081)&gt;1, "", $Q2081)</f>
        <v/>
      </c>
      <c r="S2081" s="58" t="str">
        <f t="shared" si="356"/>
        <v/>
      </c>
      <c r="T2081" s="61" t="str">
        <f t="shared" si="357"/>
        <v/>
      </c>
      <c r="U2081" s="58" t="str">
        <f t="shared" si="358"/>
        <v/>
      </c>
      <c r="W2081" s="25" t="str">
        <f>IF(OR($P2081="", NOT($U2081="")), "", IF(COUNTIF($P$11:$P2081, $P2081)&gt;1, "", "X"))</f>
        <v/>
      </c>
      <c r="X2081" s="25" t="str">
        <f t="shared" si="359"/>
        <v/>
      </c>
      <c r="Z2081" s="25" t="str">
        <f t="shared" si="360"/>
        <v/>
      </c>
      <c r="AB2081" s="25" t="str">
        <f>IF($B2081="", "", IF(AND($B2081&gt;='Client Report'!$BA$3, $B2081&lt;='Client Report'!$BA$4), "X", ""))</f>
        <v/>
      </c>
      <c r="AC2081" s="25" t="str">
        <f>IF($O2081="", "", IF('Client Report'!$AG$3="", "X", IF(Expenses!$C2081='Client Report'!$AG$3, "X", "")))</f>
        <v/>
      </c>
      <c r="AD2081" s="66" t="str">
        <f t="shared" si="361"/>
        <v/>
      </c>
      <c r="AE2081" s="25" t="str">
        <f>IF($AD2081="", "", COUNTIF($AD$11:$AD$2510, "&lt;"&amp;$AD2081)+1+COUNTIF($AD$11:$AD2081, $AD2081)-1)</f>
        <v/>
      </c>
      <c r="AF2081" s="25" t="str">
        <f t="shared" si="362"/>
        <v/>
      </c>
    </row>
    <row r="2082" spans="1:32" x14ac:dyDescent="0.25">
      <c r="A2082" s="21"/>
      <c r="B2082" s="80"/>
      <c r="C2082" s="81"/>
      <c r="D2082" s="82"/>
      <c r="E2082" s="83"/>
      <c r="F2082" s="83"/>
      <c r="G2082" s="84"/>
      <c r="H2082" s="85"/>
      <c r="I2082" s="21"/>
      <c r="J2082" s="39" t="str">
        <f t="shared" si="352"/>
        <v/>
      </c>
      <c r="K2082" s="21"/>
      <c r="O2082" s="25" t="str">
        <f t="shared" si="353"/>
        <v/>
      </c>
      <c r="P2082" s="25" t="str">
        <f t="shared" si="354"/>
        <v/>
      </c>
      <c r="Q2082" s="25" t="str">
        <f t="shared" si="355"/>
        <v/>
      </c>
      <c r="R2082" s="25" t="str">
        <f>IF(COUNTIF($Q$11:$Q2082, $Q2082)&gt;1, "", $Q2082)</f>
        <v/>
      </c>
      <c r="S2082" s="58" t="str">
        <f t="shared" si="356"/>
        <v/>
      </c>
      <c r="T2082" s="61" t="str">
        <f t="shared" si="357"/>
        <v/>
      </c>
      <c r="U2082" s="58" t="str">
        <f t="shared" si="358"/>
        <v/>
      </c>
      <c r="W2082" s="25" t="str">
        <f>IF(OR($P2082="", NOT($U2082="")), "", IF(COUNTIF($P$11:$P2082, $P2082)&gt;1, "", "X"))</f>
        <v/>
      </c>
      <c r="X2082" s="25" t="str">
        <f t="shared" si="359"/>
        <v/>
      </c>
      <c r="Z2082" s="25" t="str">
        <f t="shared" si="360"/>
        <v/>
      </c>
      <c r="AB2082" s="25" t="str">
        <f>IF($B2082="", "", IF(AND($B2082&gt;='Client Report'!$BA$3, $B2082&lt;='Client Report'!$BA$4), "X", ""))</f>
        <v/>
      </c>
      <c r="AC2082" s="25" t="str">
        <f>IF($O2082="", "", IF('Client Report'!$AG$3="", "X", IF(Expenses!$C2082='Client Report'!$AG$3, "X", "")))</f>
        <v/>
      </c>
      <c r="AD2082" s="66" t="str">
        <f t="shared" si="361"/>
        <v/>
      </c>
      <c r="AE2082" s="25" t="str">
        <f>IF($AD2082="", "", COUNTIF($AD$11:$AD$2510, "&lt;"&amp;$AD2082)+1+COUNTIF($AD$11:$AD2082, $AD2082)-1)</f>
        <v/>
      </c>
      <c r="AF2082" s="25" t="str">
        <f t="shared" si="362"/>
        <v/>
      </c>
    </row>
    <row r="2083" spans="1:32" x14ac:dyDescent="0.25">
      <c r="A2083" s="21"/>
      <c r="B2083" s="80"/>
      <c r="C2083" s="81"/>
      <c r="D2083" s="82"/>
      <c r="E2083" s="83"/>
      <c r="F2083" s="83"/>
      <c r="G2083" s="84"/>
      <c r="H2083" s="85"/>
      <c r="I2083" s="21"/>
      <c r="J2083" s="39" t="str">
        <f t="shared" si="352"/>
        <v/>
      </c>
      <c r="K2083" s="21"/>
      <c r="O2083" s="25" t="str">
        <f t="shared" si="353"/>
        <v/>
      </c>
      <c r="P2083" s="25" t="str">
        <f t="shared" si="354"/>
        <v/>
      </c>
      <c r="Q2083" s="25" t="str">
        <f t="shared" si="355"/>
        <v/>
      </c>
      <c r="R2083" s="25" t="str">
        <f>IF(COUNTIF($Q$11:$Q2083, $Q2083)&gt;1, "", $Q2083)</f>
        <v/>
      </c>
      <c r="S2083" s="58" t="str">
        <f t="shared" si="356"/>
        <v/>
      </c>
      <c r="T2083" s="61" t="str">
        <f t="shared" si="357"/>
        <v/>
      </c>
      <c r="U2083" s="58" t="str">
        <f t="shared" si="358"/>
        <v/>
      </c>
      <c r="W2083" s="25" t="str">
        <f>IF(OR($P2083="", NOT($U2083="")), "", IF(COUNTIF($P$11:$P2083, $P2083)&gt;1, "", "X"))</f>
        <v/>
      </c>
      <c r="X2083" s="25" t="str">
        <f t="shared" si="359"/>
        <v/>
      </c>
      <c r="Z2083" s="25" t="str">
        <f t="shared" si="360"/>
        <v/>
      </c>
      <c r="AB2083" s="25" t="str">
        <f>IF($B2083="", "", IF(AND($B2083&gt;='Client Report'!$BA$3, $B2083&lt;='Client Report'!$BA$4), "X", ""))</f>
        <v/>
      </c>
      <c r="AC2083" s="25" t="str">
        <f>IF($O2083="", "", IF('Client Report'!$AG$3="", "X", IF(Expenses!$C2083='Client Report'!$AG$3, "X", "")))</f>
        <v/>
      </c>
      <c r="AD2083" s="66" t="str">
        <f t="shared" si="361"/>
        <v/>
      </c>
      <c r="AE2083" s="25" t="str">
        <f>IF($AD2083="", "", COUNTIF($AD$11:$AD$2510, "&lt;"&amp;$AD2083)+1+COUNTIF($AD$11:$AD2083, $AD2083)-1)</f>
        <v/>
      </c>
      <c r="AF2083" s="25" t="str">
        <f t="shared" si="362"/>
        <v/>
      </c>
    </row>
    <row r="2084" spans="1:32" x14ac:dyDescent="0.25">
      <c r="A2084" s="21"/>
      <c r="B2084" s="80"/>
      <c r="C2084" s="81"/>
      <c r="D2084" s="82"/>
      <c r="E2084" s="83"/>
      <c r="F2084" s="83"/>
      <c r="G2084" s="84"/>
      <c r="H2084" s="85"/>
      <c r="I2084" s="21"/>
      <c r="J2084" s="39" t="str">
        <f t="shared" si="352"/>
        <v/>
      </c>
      <c r="K2084" s="21"/>
      <c r="O2084" s="25" t="str">
        <f t="shared" si="353"/>
        <v/>
      </c>
      <c r="P2084" s="25" t="str">
        <f t="shared" si="354"/>
        <v/>
      </c>
      <c r="Q2084" s="25" t="str">
        <f t="shared" si="355"/>
        <v/>
      </c>
      <c r="R2084" s="25" t="str">
        <f>IF(COUNTIF($Q$11:$Q2084, $Q2084)&gt;1, "", $Q2084)</f>
        <v/>
      </c>
      <c r="S2084" s="58" t="str">
        <f t="shared" si="356"/>
        <v/>
      </c>
      <c r="T2084" s="61" t="str">
        <f t="shared" si="357"/>
        <v/>
      </c>
      <c r="U2084" s="58" t="str">
        <f t="shared" si="358"/>
        <v/>
      </c>
      <c r="W2084" s="25" t="str">
        <f>IF(OR($P2084="", NOT($U2084="")), "", IF(COUNTIF($P$11:$P2084, $P2084)&gt;1, "", "X"))</f>
        <v/>
      </c>
      <c r="X2084" s="25" t="str">
        <f t="shared" si="359"/>
        <v/>
      </c>
      <c r="Z2084" s="25" t="str">
        <f t="shared" si="360"/>
        <v/>
      </c>
      <c r="AB2084" s="25" t="str">
        <f>IF($B2084="", "", IF(AND($B2084&gt;='Client Report'!$BA$3, $B2084&lt;='Client Report'!$BA$4), "X", ""))</f>
        <v/>
      </c>
      <c r="AC2084" s="25" t="str">
        <f>IF($O2084="", "", IF('Client Report'!$AG$3="", "X", IF(Expenses!$C2084='Client Report'!$AG$3, "X", "")))</f>
        <v/>
      </c>
      <c r="AD2084" s="66" t="str">
        <f t="shared" si="361"/>
        <v/>
      </c>
      <c r="AE2084" s="25" t="str">
        <f>IF($AD2084="", "", COUNTIF($AD$11:$AD$2510, "&lt;"&amp;$AD2084)+1+COUNTIF($AD$11:$AD2084, $AD2084)-1)</f>
        <v/>
      </c>
      <c r="AF2084" s="25" t="str">
        <f t="shared" si="362"/>
        <v/>
      </c>
    </row>
    <row r="2085" spans="1:32" x14ac:dyDescent="0.25">
      <c r="A2085" s="21"/>
      <c r="B2085" s="80"/>
      <c r="C2085" s="81"/>
      <c r="D2085" s="82"/>
      <c r="E2085" s="83"/>
      <c r="F2085" s="83"/>
      <c r="G2085" s="84"/>
      <c r="H2085" s="85"/>
      <c r="I2085" s="21"/>
      <c r="J2085" s="39" t="str">
        <f t="shared" si="352"/>
        <v/>
      </c>
      <c r="K2085" s="21"/>
      <c r="O2085" s="25" t="str">
        <f t="shared" si="353"/>
        <v/>
      </c>
      <c r="P2085" s="25" t="str">
        <f t="shared" si="354"/>
        <v/>
      </c>
      <c r="Q2085" s="25" t="str">
        <f t="shared" si="355"/>
        <v/>
      </c>
      <c r="R2085" s="25" t="str">
        <f>IF(COUNTIF($Q$11:$Q2085, $Q2085)&gt;1, "", $Q2085)</f>
        <v/>
      </c>
      <c r="S2085" s="58" t="str">
        <f t="shared" si="356"/>
        <v/>
      </c>
      <c r="T2085" s="61" t="str">
        <f t="shared" si="357"/>
        <v/>
      </c>
      <c r="U2085" s="58" t="str">
        <f t="shared" si="358"/>
        <v/>
      </c>
      <c r="W2085" s="25" t="str">
        <f>IF(OR($P2085="", NOT($U2085="")), "", IF(COUNTIF($P$11:$P2085, $P2085)&gt;1, "", "X"))</f>
        <v/>
      </c>
      <c r="X2085" s="25" t="str">
        <f t="shared" si="359"/>
        <v/>
      </c>
      <c r="Z2085" s="25" t="str">
        <f t="shared" si="360"/>
        <v/>
      </c>
      <c r="AB2085" s="25" t="str">
        <f>IF($B2085="", "", IF(AND($B2085&gt;='Client Report'!$BA$3, $B2085&lt;='Client Report'!$BA$4), "X", ""))</f>
        <v/>
      </c>
      <c r="AC2085" s="25" t="str">
        <f>IF($O2085="", "", IF('Client Report'!$AG$3="", "X", IF(Expenses!$C2085='Client Report'!$AG$3, "X", "")))</f>
        <v/>
      </c>
      <c r="AD2085" s="66" t="str">
        <f t="shared" si="361"/>
        <v/>
      </c>
      <c r="AE2085" s="25" t="str">
        <f>IF($AD2085="", "", COUNTIF($AD$11:$AD$2510, "&lt;"&amp;$AD2085)+1+COUNTIF($AD$11:$AD2085, $AD2085)-1)</f>
        <v/>
      </c>
      <c r="AF2085" s="25" t="str">
        <f t="shared" si="362"/>
        <v/>
      </c>
    </row>
    <row r="2086" spans="1:32" x14ac:dyDescent="0.25">
      <c r="A2086" s="21"/>
      <c r="B2086" s="80"/>
      <c r="C2086" s="81"/>
      <c r="D2086" s="82"/>
      <c r="E2086" s="83"/>
      <c r="F2086" s="83"/>
      <c r="G2086" s="84"/>
      <c r="H2086" s="85"/>
      <c r="I2086" s="21"/>
      <c r="J2086" s="39" t="str">
        <f t="shared" si="352"/>
        <v/>
      </c>
      <c r="K2086" s="21"/>
      <c r="O2086" s="25" t="str">
        <f t="shared" si="353"/>
        <v/>
      </c>
      <c r="P2086" s="25" t="str">
        <f t="shared" si="354"/>
        <v/>
      </c>
      <c r="Q2086" s="25" t="str">
        <f t="shared" si="355"/>
        <v/>
      </c>
      <c r="R2086" s="25" t="str">
        <f>IF(COUNTIF($Q$11:$Q2086, $Q2086)&gt;1, "", $Q2086)</f>
        <v/>
      </c>
      <c r="S2086" s="58" t="str">
        <f t="shared" si="356"/>
        <v/>
      </c>
      <c r="T2086" s="61" t="str">
        <f t="shared" si="357"/>
        <v/>
      </c>
      <c r="U2086" s="58" t="str">
        <f t="shared" si="358"/>
        <v/>
      </c>
      <c r="W2086" s="25" t="str">
        <f>IF(OR($P2086="", NOT($U2086="")), "", IF(COUNTIF($P$11:$P2086, $P2086)&gt;1, "", "X"))</f>
        <v/>
      </c>
      <c r="X2086" s="25" t="str">
        <f t="shared" si="359"/>
        <v/>
      </c>
      <c r="Z2086" s="25" t="str">
        <f t="shared" si="360"/>
        <v/>
      </c>
      <c r="AB2086" s="25" t="str">
        <f>IF($B2086="", "", IF(AND($B2086&gt;='Client Report'!$BA$3, $B2086&lt;='Client Report'!$BA$4), "X", ""))</f>
        <v/>
      </c>
      <c r="AC2086" s="25" t="str">
        <f>IF($O2086="", "", IF('Client Report'!$AG$3="", "X", IF(Expenses!$C2086='Client Report'!$AG$3, "X", "")))</f>
        <v/>
      </c>
      <c r="AD2086" s="66" t="str">
        <f t="shared" si="361"/>
        <v/>
      </c>
      <c r="AE2086" s="25" t="str">
        <f>IF($AD2086="", "", COUNTIF($AD$11:$AD$2510, "&lt;"&amp;$AD2086)+1+COUNTIF($AD$11:$AD2086, $AD2086)-1)</f>
        <v/>
      </c>
      <c r="AF2086" s="25" t="str">
        <f t="shared" si="362"/>
        <v/>
      </c>
    </row>
    <row r="2087" spans="1:32" x14ac:dyDescent="0.25">
      <c r="A2087" s="21"/>
      <c r="B2087" s="80"/>
      <c r="C2087" s="81"/>
      <c r="D2087" s="82"/>
      <c r="E2087" s="83"/>
      <c r="F2087" s="83"/>
      <c r="G2087" s="84"/>
      <c r="H2087" s="85"/>
      <c r="I2087" s="21"/>
      <c r="J2087" s="39" t="str">
        <f t="shared" si="352"/>
        <v/>
      </c>
      <c r="K2087" s="21"/>
      <c r="O2087" s="25" t="str">
        <f t="shared" si="353"/>
        <v/>
      </c>
      <c r="P2087" s="25" t="str">
        <f t="shared" si="354"/>
        <v/>
      </c>
      <c r="Q2087" s="25" t="str">
        <f t="shared" si="355"/>
        <v/>
      </c>
      <c r="R2087" s="25" t="str">
        <f>IF(COUNTIF($Q$11:$Q2087, $Q2087)&gt;1, "", $Q2087)</f>
        <v/>
      </c>
      <c r="S2087" s="58" t="str">
        <f t="shared" si="356"/>
        <v/>
      </c>
      <c r="T2087" s="61" t="str">
        <f t="shared" si="357"/>
        <v/>
      </c>
      <c r="U2087" s="58" t="str">
        <f t="shared" si="358"/>
        <v/>
      </c>
      <c r="W2087" s="25" t="str">
        <f>IF(OR($P2087="", NOT($U2087="")), "", IF(COUNTIF($P$11:$P2087, $P2087)&gt;1, "", "X"))</f>
        <v/>
      </c>
      <c r="X2087" s="25" t="str">
        <f t="shared" si="359"/>
        <v/>
      </c>
      <c r="Z2087" s="25" t="str">
        <f t="shared" si="360"/>
        <v/>
      </c>
      <c r="AB2087" s="25" t="str">
        <f>IF($B2087="", "", IF(AND($B2087&gt;='Client Report'!$BA$3, $B2087&lt;='Client Report'!$BA$4), "X", ""))</f>
        <v/>
      </c>
      <c r="AC2087" s="25" t="str">
        <f>IF($O2087="", "", IF('Client Report'!$AG$3="", "X", IF(Expenses!$C2087='Client Report'!$AG$3, "X", "")))</f>
        <v/>
      </c>
      <c r="AD2087" s="66" t="str">
        <f t="shared" si="361"/>
        <v/>
      </c>
      <c r="AE2087" s="25" t="str">
        <f>IF($AD2087="", "", COUNTIF($AD$11:$AD$2510, "&lt;"&amp;$AD2087)+1+COUNTIF($AD$11:$AD2087, $AD2087)-1)</f>
        <v/>
      </c>
      <c r="AF2087" s="25" t="str">
        <f t="shared" si="362"/>
        <v/>
      </c>
    </row>
    <row r="2088" spans="1:32" x14ac:dyDescent="0.25">
      <c r="A2088" s="21"/>
      <c r="B2088" s="80"/>
      <c r="C2088" s="81"/>
      <c r="D2088" s="82"/>
      <c r="E2088" s="83"/>
      <c r="F2088" s="83"/>
      <c r="G2088" s="84"/>
      <c r="H2088" s="85"/>
      <c r="I2088" s="21"/>
      <c r="J2088" s="39" t="str">
        <f t="shared" si="352"/>
        <v/>
      </c>
      <c r="K2088" s="21"/>
      <c r="O2088" s="25" t="str">
        <f t="shared" si="353"/>
        <v/>
      </c>
      <c r="P2088" s="25" t="str">
        <f t="shared" si="354"/>
        <v/>
      </c>
      <c r="Q2088" s="25" t="str">
        <f t="shared" si="355"/>
        <v/>
      </c>
      <c r="R2088" s="25" t="str">
        <f>IF(COUNTIF($Q$11:$Q2088, $Q2088)&gt;1, "", $Q2088)</f>
        <v/>
      </c>
      <c r="S2088" s="58" t="str">
        <f t="shared" si="356"/>
        <v/>
      </c>
      <c r="T2088" s="61" t="str">
        <f t="shared" si="357"/>
        <v/>
      </c>
      <c r="U2088" s="58" t="str">
        <f t="shared" si="358"/>
        <v/>
      </c>
      <c r="W2088" s="25" t="str">
        <f>IF(OR($P2088="", NOT($U2088="")), "", IF(COUNTIF($P$11:$P2088, $P2088)&gt;1, "", "X"))</f>
        <v/>
      </c>
      <c r="X2088" s="25" t="str">
        <f t="shared" si="359"/>
        <v/>
      </c>
      <c r="Z2088" s="25" t="str">
        <f t="shared" si="360"/>
        <v/>
      </c>
      <c r="AB2088" s="25" t="str">
        <f>IF($B2088="", "", IF(AND($B2088&gt;='Client Report'!$BA$3, $B2088&lt;='Client Report'!$BA$4), "X", ""))</f>
        <v/>
      </c>
      <c r="AC2088" s="25" t="str">
        <f>IF($O2088="", "", IF('Client Report'!$AG$3="", "X", IF(Expenses!$C2088='Client Report'!$AG$3, "X", "")))</f>
        <v/>
      </c>
      <c r="AD2088" s="66" t="str">
        <f t="shared" si="361"/>
        <v/>
      </c>
      <c r="AE2088" s="25" t="str">
        <f>IF($AD2088="", "", COUNTIF($AD$11:$AD$2510, "&lt;"&amp;$AD2088)+1+COUNTIF($AD$11:$AD2088, $AD2088)-1)</f>
        <v/>
      </c>
      <c r="AF2088" s="25" t="str">
        <f t="shared" si="362"/>
        <v/>
      </c>
    </row>
    <row r="2089" spans="1:32" x14ac:dyDescent="0.25">
      <c r="A2089" s="21"/>
      <c r="B2089" s="80"/>
      <c r="C2089" s="81"/>
      <c r="D2089" s="82"/>
      <c r="E2089" s="83"/>
      <c r="F2089" s="83"/>
      <c r="G2089" s="84"/>
      <c r="H2089" s="85"/>
      <c r="I2089" s="21"/>
      <c r="J2089" s="39" t="str">
        <f t="shared" si="352"/>
        <v/>
      </c>
      <c r="K2089" s="21"/>
      <c r="O2089" s="25" t="str">
        <f t="shared" si="353"/>
        <v/>
      </c>
      <c r="P2089" s="25" t="str">
        <f t="shared" si="354"/>
        <v/>
      </c>
      <c r="Q2089" s="25" t="str">
        <f t="shared" si="355"/>
        <v/>
      </c>
      <c r="R2089" s="25" t="str">
        <f>IF(COUNTIF($Q$11:$Q2089, $Q2089)&gt;1, "", $Q2089)</f>
        <v/>
      </c>
      <c r="S2089" s="58" t="str">
        <f t="shared" si="356"/>
        <v/>
      </c>
      <c r="T2089" s="61" t="str">
        <f t="shared" si="357"/>
        <v/>
      </c>
      <c r="U2089" s="58" t="str">
        <f t="shared" si="358"/>
        <v/>
      </c>
      <c r="W2089" s="25" t="str">
        <f>IF(OR($P2089="", NOT($U2089="")), "", IF(COUNTIF($P$11:$P2089, $P2089)&gt;1, "", "X"))</f>
        <v/>
      </c>
      <c r="X2089" s="25" t="str">
        <f t="shared" si="359"/>
        <v/>
      </c>
      <c r="Z2089" s="25" t="str">
        <f t="shared" si="360"/>
        <v/>
      </c>
      <c r="AB2089" s="25" t="str">
        <f>IF($B2089="", "", IF(AND($B2089&gt;='Client Report'!$BA$3, $B2089&lt;='Client Report'!$BA$4), "X", ""))</f>
        <v/>
      </c>
      <c r="AC2089" s="25" t="str">
        <f>IF($O2089="", "", IF('Client Report'!$AG$3="", "X", IF(Expenses!$C2089='Client Report'!$AG$3, "X", "")))</f>
        <v/>
      </c>
      <c r="AD2089" s="66" t="str">
        <f t="shared" si="361"/>
        <v/>
      </c>
      <c r="AE2089" s="25" t="str">
        <f>IF($AD2089="", "", COUNTIF($AD$11:$AD$2510, "&lt;"&amp;$AD2089)+1+COUNTIF($AD$11:$AD2089, $AD2089)-1)</f>
        <v/>
      </c>
      <c r="AF2089" s="25" t="str">
        <f t="shared" si="362"/>
        <v/>
      </c>
    </row>
    <row r="2090" spans="1:32" x14ac:dyDescent="0.25">
      <c r="A2090" s="21"/>
      <c r="B2090" s="80"/>
      <c r="C2090" s="81"/>
      <c r="D2090" s="82"/>
      <c r="E2090" s="83"/>
      <c r="F2090" s="83"/>
      <c r="G2090" s="84"/>
      <c r="H2090" s="85"/>
      <c r="I2090" s="21"/>
      <c r="J2090" s="39" t="str">
        <f t="shared" si="352"/>
        <v/>
      </c>
      <c r="K2090" s="21"/>
      <c r="O2090" s="25" t="str">
        <f t="shared" si="353"/>
        <v/>
      </c>
      <c r="P2090" s="25" t="str">
        <f t="shared" si="354"/>
        <v/>
      </c>
      <c r="Q2090" s="25" t="str">
        <f t="shared" si="355"/>
        <v/>
      </c>
      <c r="R2090" s="25" t="str">
        <f>IF(COUNTIF($Q$11:$Q2090, $Q2090)&gt;1, "", $Q2090)</f>
        <v/>
      </c>
      <c r="S2090" s="58" t="str">
        <f t="shared" si="356"/>
        <v/>
      </c>
      <c r="T2090" s="61" t="str">
        <f t="shared" si="357"/>
        <v/>
      </c>
      <c r="U2090" s="58" t="str">
        <f t="shared" si="358"/>
        <v/>
      </c>
      <c r="W2090" s="25" t="str">
        <f>IF(OR($P2090="", NOT($U2090="")), "", IF(COUNTIF($P$11:$P2090, $P2090)&gt;1, "", "X"))</f>
        <v/>
      </c>
      <c r="X2090" s="25" t="str">
        <f t="shared" si="359"/>
        <v/>
      </c>
      <c r="Z2090" s="25" t="str">
        <f t="shared" si="360"/>
        <v/>
      </c>
      <c r="AB2090" s="25" t="str">
        <f>IF($B2090="", "", IF(AND($B2090&gt;='Client Report'!$BA$3, $B2090&lt;='Client Report'!$BA$4), "X", ""))</f>
        <v/>
      </c>
      <c r="AC2090" s="25" t="str">
        <f>IF($O2090="", "", IF('Client Report'!$AG$3="", "X", IF(Expenses!$C2090='Client Report'!$AG$3, "X", "")))</f>
        <v/>
      </c>
      <c r="AD2090" s="66" t="str">
        <f t="shared" si="361"/>
        <v/>
      </c>
      <c r="AE2090" s="25" t="str">
        <f>IF($AD2090="", "", COUNTIF($AD$11:$AD$2510, "&lt;"&amp;$AD2090)+1+COUNTIF($AD$11:$AD2090, $AD2090)-1)</f>
        <v/>
      </c>
      <c r="AF2090" s="25" t="str">
        <f t="shared" si="362"/>
        <v/>
      </c>
    </row>
    <row r="2091" spans="1:32" x14ac:dyDescent="0.25">
      <c r="A2091" s="21"/>
      <c r="B2091" s="80"/>
      <c r="C2091" s="81"/>
      <c r="D2091" s="82"/>
      <c r="E2091" s="83"/>
      <c r="F2091" s="83"/>
      <c r="G2091" s="84"/>
      <c r="H2091" s="85"/>
      <c r="I2091" s="21"/>
      <c r="J2091" s="39" t="str">
        <f t="shared" si="352"/>
        <v/>
      </c>
      <c r="K2091" s="21"/>
      <c r="O2091" s="25" t="str">
        <f t="shared" si="353"/>
        <v/>
      </c>
      <c r="P2091" s="25" t="str">
        <f t="shared" si="354"/>
        <v/>
      </c>
      <c r="Q2091" s="25" t="str">
        <f t="shared" si="355"/>
        <v/>
      </c>
      <c r="R2091" s="25" t="str">
        <f>IF(COUNTIF($Q$11:$Q2091, $Q2091)&gt;1, "", $Q2091)</f>
        <v/>
      </c>
      <c r="S2091" s="58" t="str">
        <f t="shared" si="356"/>
        <v/>
      </c>
      <c r="T2091" s="61" t="str">
        <f t="shared" si="357"/>
        <v/>
      </c>
      <c r="U2091" s="58" t="str">
        <f t="shared" si="358"/>
        <v/>
      </c>
      <c r="W2091" s="25" t="str">
        <f>IF(OR($P2091="", NOT($U2091="")), "", IF(COUNTIF($P$11:$P2091, $P2091)&gt;1, "", "X"))</f>
        <v/>
      </c>
      <c r="X2091" s="25" t="str">
        <f t="shared" si="359"/>
        <v/>
      </c>
      <c r="Z2091" s="25" t="str">
        <f t="shared" si="360"/>
        <v/>
      </c>
      <c r="AB2091" s="25" t="str">
        <f>IF($B2091="", "", IF(AND($B2091&gt;='Client Report'!$BA$3, $B2091&lt;='Client Report'!$BA$4), "X", ""))</f>
        <v/>
      </c>
      <c r="AC2091" s="25" t="str">
        <f>IF($O2091="", "", IF('Client Report'!$AG$3="", "X", IF(Expenses!$C2091='Client Report'!$AG$3, "X", "")))</f>
        <v/>
      </c>
      <c r="AD2091" s="66" t="str">
        <f t="shared" si="361"/>
        <v/>
      </c>
      <c r="AE2091" s="25" t="str">
        <f>IF($AD2091="", "", COUNTIF($AD$11:$AD$2510, "&lt;"&amp;$AD2091)+1+COUNTIF($AD$11:$AD2091, $AD2091)-1)</f>
        <v/>
      </c>
      <c r="AF2091" s="25" t="str">
        <f t="shared" si="362"/>
        <v/>
      </c>
    </row>
    <row r="2092" spans="1:32" x14ac:dyDescent="0.25">
      <c r="A2092" s="21"/>
      <c r="B2092" s="80"/>
      <c r="C2092" s="81"/>
      <c r="D2092" s="82"/>
      <c r="E2092" s="83"/>
      <c r="F2092" s="83"/>
      <c r="G2092" s="84"/>
      <c r="H2092" s="85"/>
      <c r="I2092" s="21"/>
      <c r="J2092" s="39" t="str">
        <f t="shared" si="352"/>
        <v/>
      </c>
      <c r="K2092" s="21"/>
      <c r="O2092" s="25" t="str">
        <f t="shared" si="353"/>
        <v/>
      </c>
      <c r="P2092" s="25" t="str">
        <f t="shared" si="354"/>
        <v/>
      </c>
      <c r="Q2092" s="25" t="str">
        <f t="shared" si="355"/>
        <v/>
      </c>
      <c r="R2092" s="25" t="str">
        <f>IF(COUNTIF($Q$11:$Q2092, $Q2092)&gt;1, "", $Q2092)</f>
        <v/>
      </c>
      <c r="S2092" s="58" t="str">
        <f t="shared" si="356"/>
        <v/>
      </c>
      <c r="T2092" s="61" t="str">
        <f t="shared" si="357"/>
        <v/>
      </c>
      <c r="U2092" s="58" t="str">
        <f t="shared" si="358"/>
        <v/>
      </c>
      <c r="W2092" s="25" t="str">
        <f>IF(OR($P2092="", NOT($U2092="")), "", IF(COUNTIF($P$11:$P2092, $P2092)&gt;1, "", "X"))</f>
        <v/>
      </c>
      <c r="X2092" s="25" t="str">
        <f t="shared" si="359"/>
        <v/>
      </c>
      <c r="Z2092" s="25" t="str">
        <f t="shared" si="360"/>
        <v/>
      </c>
      <c r="AB2092" s="25" t="str">
        <f>IF($B2092="", "", IF(AND($B2092&gt;='Client Report'!$BA$3, $B2092&lt;='Client Report'!$BA$4), "X", ""))</f>
        <v/>
      </c>
      <c r="AC2092" s="25" t="str">
        <f>IF($O2092="", "", IF('Client Report'!$AG$3="", "X", IF(Expenses!$C2092='Client Report'!$AG$3, "X", "")))</f>
        <v/>
      </c>
      <c r="AD2092" s="66" t="str">
        <f t="shared" si="361"/>
        <v/>
      </c>
      <c r="AE2092" s="25" t="str">
        <f>IF($AD2092="", "", COUNTIF($AD$11:$AD$2510, "&lt;"&amp;$AD2092)+1+COUNTIF($AD$11:$AD2092, $AD2092)-1)</f>
        <v/>
      </c>
      <c r="AF2092" s="25" t="str">
        <f t="shared" si="362"/>
        <v/>
      </c>
    </row>
    <row r="2093" spans="1:32" x14ac:dyDescent="0.25">
      <c r="A2093" s="21"/>
      <c r="B2093" s="80"/>
      <c r="C2093" s="81"/>
      <c r="D2093" s="82"/>
      <c r="E2093" s="83"/>
      <c r="F2093" s="83"/>
      <c r="G2093" s="84"/>
      <c r="H2093" s="85"/>
      <c r="I2093" s="21"/>
      <c r="J2093" s="39" t="str">
        <f t="shared" si="352"/>
        <v/>
      </c>
      <c r="K2093" s="21"/>
      <c r="O2093" s="25" t="str">
        <f t="shared" si="353"/>
        <v/>
      </c>
      <c r="P2093" s="25" t="str">
        <f t="shared" si="354"/>
        <v/>
      </c>
      <c r="Q2093" s="25" t="str">
        <f t="shared" si="355"/>
        <v/>
      </c>
      <c r="R2093" s="25" t="str">
        <f>IF(COUNTIF($Q$11:$Q2093, $Q2093)&gt;1, "", $Q2093)</f>
        <v/>
      </c>
      <c r="S2093" s="58" t="str">
        <f t="shared" si="356"/>
        <v/>
      </c>
      <c r="T2093" s="61" t="str">
        <f t="shared" si="357"/>
        <v/>
      </c>
      <c r="U2093" s="58" t="str">
        <f t="shared" si="358"/>
        <v/>
      </c>
      <c r="W2093" s="25" t="str">
        <f>IF(OR($P2093="", NOT($U2093="")), "", IF(COUNTIF($P$11:$P2093, $P2093)&gt;1, "", "X"))</f>
        <v/>
      </c>
      <c r="X2093" s="25" t="str">
        <f t="shared" si="359"/>
        <v/>
      </c>
      <c r="Z2093" s="25" t="str">
        <f t="shared" si="360"/>
        <v/>
      </c>
      <c r="AB2093" s="25" t="str">
        <f>IF($B2093="", "", IF(AND($B2093&gt;='Client Report'!$BA$3, $B2093&lt;='Client Report'!$BA$4), "X", ""))</f>
        <v/>
      </c>
      <c r="AC2093" s="25" t="str">
        <f>IF($O2093="", "", IF('Client Report'!$AG$3="", "X", IF(Expenses!$C2093='Client Report'!$AG$3, "X", "")))</f>
        <v/>
      </c>
      <c r="AD2093" s="66" t="str">
        <f t="shared" si="361"/>
        <v/>
      </c>
      <c r="AE2093" s="25" t="str">
        <f>IF($AD2093="", "", COUNTIF($AD$11:$AD$2510, "&lt;"&amp;$AD2093)+1+COUNTIF($AD$11:$AD2093, $AD2093)-1)</f>
        <v/>
      </c>
      <c r="AF2093" s="25" t="str">
        <f t="shared" si="362"/>
        <v/>
      </c>
    </row>
    <row r="2094" spans="1:32" x14ac:dyDescent="0.25">
      <c r="A2094" s="21"/>
      <c r="B2094" s="80"/>
      <c r="C2094" s="81"/>
      <c r="D2094" s="82"/>
      <c r="E2094" s="83"/>
      <c r="F2094" s="83"/>
      <c r="G2094" s="84"/>
      <c r="H2094" s="85"/>
      <c r="I2094" s="21"/>
      <c r="J2094" s="39" t="str">
        <f t="shared" si="352"/>
        <v/>
      </c>
      <c r="K2094" s="21"/>
      <c r="O2094" s="25" t="str">
        <f t="shared" si="353"/>
        <v/>
      </c>
      <c r="P2094" s="25" t="str">
        <f t="shared" si="354"/>
        <v/>
      </c>
      <c r="Q2094" s="25" t="str">
        <f t="shared" si="355"/>
        <v/>
      </c>
      <c r="R2094" s="25" t="str">
        <f>IF(COUNTIF($Q$11:$Q2094, $Q2094)&gt;1, "", $Q2094)</f>
        <v/>
      </c>
      <c r="S2094" s="58" t="str">
        <f t="shared" si="356"/>
        <v/>
      </c>
      <c r="T2094" s="61" t="str">
        <f t="shared" si="357"/>
        <v/>
      </c>
      <c r="U2094" s="58" t="str">
        <f t="shared" si="358"/>
        <v/>
      </c>
      <c r="W2094" s="25" t="str">
        <f>IF(OR($P2094="", NOT($U2094="")), "", IF(COUNTIF($P$11:$P2094, $P2094)&gt;1, "", "X"))</f>
        <v/>
      </c>
      <c r="X2094" s="25" t="str">
        <f t="shared" si="359"/>
        <v/>
      </c>
      <c r="Z2094" s="25" t="str">
        <f t="shared" si="360"/>
        <v/>
      </c>
      <c r="AB2094" s="25" t="str">
        <f>IF($B2094="", "", IF(AND($B2094&gt;='Client Report'!$BA$3, $B2094&lt;='Client Report'!$BA$4), "X", ""))</f>
        <v/>
      </c>
      <c r="AC2094" s="25" t="str">
        <f>IF($O2094="", "", IF('Client Report'!$AG$3="", "X", IF(Expenses!$C2094='Client Report'!$AG$3, "X", "")))</f>
        <v/>
      </c>
      <c r="AD2094" s="66" t="str">
        <f t="shared" si="361"/>
        <v/>
      </c>
      <c r="AE2094" s="25" t="str">
        <f>IF($AD2094="", "", COUNTIF($AD$11:$AD$2510, "&lt;"&amp;$AD2094)+1+COUNTIF($AD$11:$AD2094, $AD2094)-1)</f>
        <v/>
      </c>
      <c r="AF2094" s="25" t="str">
        <f t="shared" si="362"/>
        <v/>
      </c>
    </row>
    <row r="2095" spans="1:32" x14ac:dyDescent="0.25">
      <c r="A2095" s="21"/>
      <c r="B2095" s="80"/>
      <c r="C2095" s="81"/>
      <c r="D2095" s="82"/>
      <c r="E2095" s="83"/>
      <c r="F2095" s="83"/>
      <c r="G2095" s="84"/>
      <c r="H2095" s="85"/>
      <c r="I2095" s="21"/>
      <c r="J2095" s="39" t="str">
        <f t="shared" si="352"/>
        <v/>
      </c>
      <c r="K2095" s="21"/>
      <c r="O2095" s="25" t="str">
        <f t="shared" si="353"/>
        <v/>
      </c>
      <c r="P2095" s="25" t="str">
        <f t="shared" si="354"/>
        <v/>
      </c>
      <c r="Q2095" s="25" t="str">
        <f t="shared" si="355"/>
        <v/>
      </c>
      <c r="R2095" s="25" t="str">
        <f>IF(COUNTIF($Q$11:$Q2095, $Q2095)&gt;1, "", $Q2095)</f>
        <v/>
      </c>
      <c r="S2095" s="58" t="str">
        <f t="shared" si="356"/>
        <v/>
      </c>
      <c r="T2095" s="61" t="str">
        <f t="shared" si="357"/>
        <v/>
      </c>
      <c r="U2095" s="58" t="str">
        <f t="shared" si="358"/>
        <v/>
      </c>
      <c r="W2095" s="25" t="str">
        <f>IF(OR($P2095="", NOT($U2095="")), "", IF(COUNTIF($P$11:$P2095, $P2095)&gt;1, "", "X"))</f>
        <v/>
      </c>
      <c r="X2095" s="25" t="str">
        <f t="shared" si="359"/>
        <v/>
      </c>
      <c r="Z2095" s="25" t="str">
        <f t="shared" si="360"/>
        <v/>
      </c>
      <c r="AB2095" s="25" t="str">
        <f>IF($B2095="", "", IF(AND($B2095&gt;='Client Report'!$BA$3, $B2095&lt;='Client Report'!$BA$4), "X", ""))</f>
        <v/>
      </c>
      <c r="AC2095" s="25" t="str">
        <f>IF($O2095="", "", IF('Client Report'!$AG$3="", "X", IF(Expenses!$C2095='Client Report'!$AG$3, "X", "")))</f>
        <v/>
      </c>
      <c r="AD2095" s="66" t="str">
        <f t="shared" si="361"/>
        <v/>
      </c>
      <c r="AE2095" s="25" t="str">
        <f>IF($AD2095="", "", COUNTIF($AD$11:$AD$2510, "&lt;"&amp;$AD2095)+1+COUNTIF($AD$11:$AD2095, $AD2095)-1)</f>
        <v/>
      </c>
      <c r="AF2095" s="25" t="str">
        <f t="shared" si="362"/>
        <v/>
      </c>
    </row>
    <row r="2096" spans="1:32" x14ac:dyDescent="0.25">
      <c r="A2096" s="21"/>
      <c r="B2096" s="80"/>
      <c r="C2096" s="81"/>
      <c r="D2096" s="82"/>
      <c r="E2096" s="83"/>
      <c r="F2096" s="83"/>
      <c r="G2096" s="84"/>
      <c r="H2096" s="85"/>
      <c r="I2096" s="21"/>
      <c r="J2096" s="39" t="str">
        <f t="shared" si="352"/>
        <v/>
      </c>
      <c r="K2096" s="21"/>
      <c r="O2096" s="25" t="str">
        <f t="shared" si="353"/>
        <v/>
      </c>
      <c r="P2096" s="25" t="str">
        <f t="shared" si="354"/>
        <v/>
      </c>
      <c r="Q2096" s="25" t="str">
        <f t="shared" si="355"/>
        <v/>
      </c>
      <c r="R2096" s="25" t="str">
        <f>IF(COUNTIF($Q$11:$Q2096, $Q2096)&gt;1, "", $Q2096)</f>
        <v/>
      </c>
      <c r="S2096" s="58" t="str">
        <f t="shared" si="356"/>
        <v/>
      </c>
      <c r="T2096" s="61" t="str">
        <f t="shared" si="357"/>
        <v/>
      </c>
      <c r="U2096" s="58" t="str">
        <f t="shared" si="358"/>
        <v/>
      </c>
      <c r="W2096" s="25" t="str">
        <f>IF(OR($P2096="", NOT($U2096="")), "", IF(COUNTIF($P$11:$P2096, $P2096)&gt;1, "", "X"))</f>
        <v/>
      </c>
      <c r="X2096" s="25" t="str">
        <f t="shared" si="359"/>
        <v/>
      </c>
      <c r="Z2096" s="25" t="str">
        <f t="shared" si="360"/>
        <v/>
      </c>
      <c r="AB2096" s="25" t="str">
        <f>IF($B2096="", "", IF(AND($B2096&gt;='Client Report'!$BA$3, $B2096&lt;='Client Report'!$BA$4), "X", ""))</f>
        <v/>
      </c>
      <c r="AC2096" s="25" t="str">
        <f>IF($O2096="", "", IF('Client Report'!$AG$3="", "X", IF(Expenses!$C2096='Client Report'!$AG$3, "X", "")))</f>
        <v/>
      </c>
      <c r="AD2096" s="66" t="str">
        <f t="shared" si="361"/>
        <v/>
      </c>
      <c r="AE2096" s="25" t="str">
        <f>IF($AD2096="", "", COUNTIF($AD$11:$AD$2510, "&lt;"&amp;$AD2096)+1+COUNTIF($AD$11:$AD2096, $AD2096)-1)</f>
        <v/>
      </c>
      <c r="AF2096" s="25" t="str">
        <f t="shared" si="362"/>
        <v/>
      </c>
    </row>
    <row r="2097" spans="1:32" x14ac:dyDescent="0.25">
      <c r="A2097" s="21"/>
      <c r="B2097" s="80"/>
      <c r="C2097" s="81"/>
      <c r="D2097" s="82"/>
      <c r="E2097" s="83"/>
      <c r="F2097" s="83"/>
      <c r="G2097" s="84"/>
      <c r="H2097" s="85"/>
      <c r="I2097" s="21"/>
      <c r="J2097" s="39" t="str">
        <f t="shared" si="352"/>
        <v/>
      </c>
      <c r="K2097" s="21"/>
      <c r="O2097" s="25" t="str">
        <f t="shared" si="353"/>
        <v/>
      </c>
      <c r="P2097" s="25" t="str">
        <f t="shared" si="354"/>
        <v/>
      </c>
      <c r="Q2097" s="25" t="str">
        <f t="shared" si="355"/>
        <v/>
      </c>
      <c r="R2097" s="25" t="str">
        <f>IF(COUNTIF($Q$11:$Q2097, $Q2097)&gt;1, "", $Q2097)</f>
        <v/>
      </c>
      <c r="S2097" s="58" t="str">
        <f t="shared" si="356"/>
        <v/>
      </c>
      <c r="T2097" s="61" t="str">
        <f t="shared" si="357"/>
        <v/>
      </c>
      <c r="U2097" s="58" t="str">
        <f t="shared" si="358"/>
        <v/>
      </c>
      <c r="W2097" s="25" t="str">
        <f>IF(OR($P2097="", NOT($U2097="")), "", IF(COUNTIF($P$11:$P2097, $P2097)&gt;1, "", "X"))</f>
        <v/>
      </c>
      <c r="X2097" s="25" t="str">
        <f t="shared" si="359"/>
        <v/>
      </c>
      <c r="Z2097" s="25" t="str">
        <f t="shared" si="360"/>
        <v/>
      </c>
      <c r="AB2097" s="25" t="str">
        <f>IF($B2097="", "", IF(AND($B2097&gt;='Client Report'!$BA$3, $B2097&lt;='Client Report'!$BA$4), "X", ""))</f>
        <v/>
      </c>
      <c r="AC2097" s="25" t="str">
        <f>IF($O2097="", "", IF('Client Report'!$AG$3="", "X", IF(Expenses!$C2097='Client Report'!$AG$3, "X", "")))</f>
        <v/>
      </c>
      <c r="AD2097" s="66" t="str">
        <f t="shared" si="361"/>
        <v/>
      </c>
      <c r="AE2097" s="25" t="str">
        <f>IF($AD2097="", "", COUNTIF($AD$11:$AD$2510, "&lt;"&amp;$AD2097)+1+COUNTIF($AD$11:$AD2097, $AD2097)-1)</f>
        <v/>
      </c>
      <c r="AF2097" s="25" t="str">
        <f t="shared" si="362"/>
        <v/>
      </c>
    </row>
    <row r="2098" spans="1:32" x14ac:dyDescent="0.25">
      <c r="A2098" s="21"/>
      <c r="B2098" s="80"/>
      <c r="C2098" s="81"/>
      <c r="D2098" s="82"/>
      <c r="E2098" s="83"/>
      <c r="F2098" s="83"/>
      <c r="G2098" s="84"/>
      <c r="H2098" s="85"/>
      <c r="I2098" s="21"/>
      <c r="J2098" s="39" t="str">
        <f t="shared" si="352"/>
        <v/>
      </c>
      <c r="K2098" s="21"/>
      <c r="O2098" s="25" t="str">
        <f t="shared" si="353"/>
        <v/>
      </c>
      <c r="P2098" s="25" t="str">
        <f t="shared" si="354"/>
        <v/>
      </c>
      <c r="Q2098" s="25" t="str">
        <f t="shared" si="355"/>
        <v/>
      </c>
      <c r="R2098" s="25" t="str">
        <f>IF(COUNTIF($Q$11:$Q2098, $Q2098)&gt;1, "", $Q2098)</f>
        <v/>
      </c>
      <c r="S2098" s="58" t="str">
        <f t="shared" si="356"/>
        <v/>
      </c>
      <c r="T2098" s="61" t="str">
        <f t="shared" si="357"/>
        <v/>
      </c>
      <c r="U2098" s="58" t="str">
        <f t="shared" si="358"/>
        <v/>
      </c>
      <c r="W2098" s="25" t="str">
        <f>IF(OR($P2098="", NOT($U2098="")), "", IF(COUNTIF($P$11:$P2098, $P2098)&gt;1, "", "X"))</f>
        <v/>
      </c>
      <c r="X2098" s="25" t="str">
        <f t="shared" si="359"/>
        <v/>
      </c>
      <c r="Z2098" s="25" t="str">
        <f t="shared" si="360"/>
        <v/>
      </c>
      <c r="AB2098" s="25" t="str">
        <f>IF($B2098="", "", IF(AND($B2098&gt;='Client Report'!$BA$3, $B2098&lt;='Client Report'!$BA$4), "X", ""))</f>
        <v/>
      </c>
      <c r="AC2098" s="25" t="str">
        <f>IF($O2098="", "", IF('Client Report'!$AG$3="", "X", IF(Expenses!$C2098='Client Report'!$AG$3, "X", "")))</f>
        <v/>
      </c>
      <c r="AD2098" s="66" t="str">
        <f t="shared" si="361"/>
        <v/>
      </c>
      <c r="AE2098" s="25" t="str">
        <f>IF($AD2098="", "", COUNTIF($AD$11:$AD$2510, "&lt;"&amp;$AD2098)+1+COUNTIF($AD$11:$AD2098, $AD2098)-1)</f>
        <v/>
      </c>
      <c r="AF2098" s="25" t="str">
        <f t="shared" si="362"/>
        <v/>
      </c>
    </row>
    <row r="2099" spans="1:32" x14ac:dyDescent="0.25">
      <c r="A2099" s="21"/>
      <c r="B2099" s="80"/>
      <c r="C2099" s="81"/>
      <c r="D2099" s="82"/>
      <c r="E2099" s="83"/>
      <c r="F2099" s="83"/>
      <c r="G2099" s="84"/>
      <c r="H2099" s="85"/>
      <c r="I2099" s="21"/>
      <c r="J2099" s="39" t="str">
        <f t="shared" si="352"/>
        <v/>
      </c>
      <c r="K2099" s="21"/>
      <c r="O2099" s="25" t="str">
        <f t="shared" si="353"/>
        <v/>
      </c>
      <c r="P2099" s="25" t="str">
        <f t="shared" si="354"/>
        <v/>
      </c>
      <c r="Q2099" s="25" t="str">
        <f t="shared" si="355"/>
        <v/>
      </c>
      <c r="R2099" s="25" t="str">
        <f>IF(COUNTIF($Q$11:$Q2099, $Q2099)&gt;1, "", $Q2099)</f>
        <v/>
      </c>
      <c r="S2099" s="58" t="str">
        <f t="shared" si="356"/>
        <v/>
      </c>
      <c r="T2099" s="61" t="str">
        <f t="shared" si="357"/>
        <v/>
      </c>
      <c r="U2099" s="58" t="str">
        <f t="shared" si="358"/>
        <v/>
      </c>
      <c r="W2099" s="25" t="str">
        <f>IF(OR($P2099="", NOT($U2099="")), "", IF(COUNTIF($P$11:$P2099, $P2099)&gt;1, "", "X"))</f>
        <v/>
      </c>
      <c r="X2099" s="25" t="str">
        <f t="shared" si="359"/>
        <v/>
      </c>
      <c r="Z2099" s="25" t="str">
        <f t="shared" si="360"/>
        <v/>
      </c>
      <c r="AB2099" s="25" t="str">
        <f>IF($B2099="", "", IF(AND($B2099&gt;='Client Report'!$BA$3, $B2099&lt;='Client Report'!$BA$4), "X", ""))</f>
        <v/>
      </c>
      <c r="AC2099" s="25" t="str">
        <f>IF($O2099="", "", IF('Client Report'!$AG$3="", "X", IF(Expenses!$C2099='Client Report'!$AG$3, "X", "")))</f>
        <v/>
      </c>
      <c r="AD2099" s="66" t="str">
        <f t="shared" si="361"/>
        <v/>
      </c>
      <c r="AE2099" s="25" t="str">
        <f>IF($AD2099="", "", COUNTIF($AD$11:$AD$2510, "&lt;"&amp;$AD2099)+1+COUNTIF($AD$11:$AD2099, $AD2099)-1)</f>
        <v/>
      </c>
      <c r="AF2099" s="25" t="str">
        <f t="shared" si="362"/>
        <v/>
      </c>
    </row>
    <row r="2100" spans="1:32" x14ac:dyDescent="0.25">
      <c r="A2100" s="21"/>
      <c r="B2100" s="80"/>
      <c r="C2100" s="81"/>
      <c r="D2100" s="82"/>
      <c r="E2100" s="83"/>
      <c r="F2100" s="83"/>
      <c r="G2100" s="84"/>
      <c r="H2100" s="85"/>
      <c r="I2100" s="21"/>
      <c r="J2100" s="39" t="str">
        <f t="shared" si="352"/>
        <v/>
      </c>
      <c r="K2100" s="21"/>
      <c r="O2100" s="25" t="str">
        <f t="shared" si="353"/>
        <v/>
      </c>
      <c r="P2100" s="25" t="str">
        <f t="shared" si="354"/>
        <v/>
      </c>
      <c r="Q2100" s="25" t="str">
        <f t="shared" si="355"/>
        <v/>
      </c>
      <c r="R2100" s="25" t="str">
        <f>IF(COUNTIF($Q$11:$Q2100, $Q2100)&gt;1, "", $Q2100)</f>
        <v/>
      </c>
      <c r="S2100" s="58" t="str">
        <f t="shared" si="356"/>
        <v/>
      </c>
      <c r="T2100" s="61" t="str">
        <f t="shared" si="357"/>
        <v/>
      </c>
      <c r="U2100" s="58" t="str">
        <f t="shared" si="358"/>
        <v/>
      </c>
      <c r="W2100" s="25" t="str">
        <f>IF(OR($P2100="", NOT($U2100="")), "", IF(COUNTIF($P$11:$P2100, $P2100)&gt;1, "", "X"))</f>
        <v/>
      </c>
      <c r="X2100" s="25" t="str">
        <f t="shared" si="359"/>
        <v/>
      </c>
      <c r="Z2100" s="25" t="str">
        <f t="shared" si="360"/>
        <v/>
      </c>
      <c r="AB2100" s="25" t="str">
        <f>IF($B2100="", "", IF(AND($B2100&gt;='Client Report'!$BA$3, $B2100&lt;='Client Report'!$BA$4), "X", ""))</f>
        <v/>
      </c>
      <c r="AC2100" s="25" t="str">
        <f>IF($O2100="", "", IF('Client Report'!$AG$3="", "X", IF(Expenses!$C2100='Client Report'!$AG$3, "X", "")))</f>
        <v/>
      </c>
      <c r="AD2100" s="66" t="str">
        <f t="shared" si="361"/>
        <v/>
      </c>
      <c r="AE2100" s="25" t="str">
        <f>IF($AD2100="", "", COUNTIF($AD$11:$AD$2510, "&lt;"&amp;$AD2100)+1+COUNTIF($AD$11:$AD2100, $AD2100)-1)</f>
        <v/>
      </c>
      <c r="AF2100" s="25" t="str">
        <f t="shared" si="362"/>
        <v/>
      </c>
    </row>
    <row r="2101" spans="1:32" x14ac:dyDescent="0.25">
      <c r="A2101" s="21"/>
      <c r="B2101" s="80"/>
      <c r="C2101" s="81"/>
      <c r="D2101" s="82"/>
      <c r="E2101" s="83"/>
      <c r="F2101" s="83"/>
      <c r="G2101" s="84"/>
      <c r="H2101" s="85"/>
      <c r="I2101" s="21"/>
      <c r="J2101" s="39" t="str">
        <f t="shared" si="352"/>
        <v/>
      </c>
      <c r="K2101" s="21"/>
      <c r="O2101" s="25" t="str">
        <f t="shared" si="353"/>
        <v/>
      </c>
      <c r="P2101" s="25" t="str">
        <f t="shared" si="354"/>
        <v/>
      </c>
      <c r="Q2101" s="25" t="str">
        <f t="shared" si="355"/>
        <v/>
      </c>
      <c r="R2101" s="25" t="str">
        <f>IF(COUNTIF($Q$11:$Q2101, $Q2101)&gt;1, "", $Q2101)</f>
        <v/>
      </c>
      <c r="S2101" s="58" t="str">
        <f t="shared" si="356"/>
        <v/>
      </c>
      <c r="T2101" s="61" t="str">
        <f t="shared" si="357"/>
        <v/>
      </c>
      <c r="U2101" s="58" t="str">
        <f t="shared" si="358"/>
        <v/>
      </c>
      <c r="W2101" s="25" t="str">
        <f>IF(OR($P2101="", NOT($U2101="")), "", IF(COUNTIF($P$11:$P2101, $P2101)&gt;1, "", "X"))</f>
        <v/>
      </c>
      <c r="X2101" s="25" t="str">
        <f t="shared" si="359"/>
        <v/>
      </c>
      <c r="Z2101" s="25" t="str">
        <f t="shared" si="360"/>
        <v/>
      </c>
      <c r="AB2101" s="25" t="str">
        <f>IF($B2101="", "", IF(AND($B2101&gt;='Client Report'!$BA$3, $B2101&lt;='Client Report'!$BA$4), "X", ""))</f>
        <v/>
      </c>
      <c r="AC2101" s="25" t="str">
        <f>IF($O2101="", "", IF('Client Report'!$AG$3="", "X", IF(Expenses!$C2101='Client Report'!$AG$3, "X", "")))</f>
        <v/>
      </c>
      <c r="AD2101" s="66" t="str">
        <f t="shared" si="361"/>
        <v/>
      </c>
      <c r="AE2101" s="25" t="str">
        <f>IF($AD2101="", "", COUNTIF($AD$11:$AD$2510, "&lt;"&amp;$AD2101)+1+COUNTIF($AD$11:$AD2101, $AD2101)-1)</f>
        <v/>
      </c>
      <c r="AF2101" s="25" t="str">
        <f t="shared" si="362"/>
        <v/>
      </c>
    </row>
    <row r="2102" spans="1:32" x14ac:dyDescent="0.25">
      <c r="A2102" s="21"/>
      <c r="B2102" s="80"/>
      <c r="C2102" s="81"/>
      <c r="D2102" s="82"/>
      <c r="E2102" s="83"/>
      <c r="F2102" s="83"/>
      <c r="G2102" s="84"/>
      <c r="H2102" s="85"/>
      <c r="I2102" s="21"/>
      <c r="J2102" s="39" t="str">
        <f t="shared" si="352"/>
        <v/>
      </c>
      <c r="K2102" s="21"/>
      <c r="O2102" s="25" t="str">
        <f t="shared" si="353"/>
        <v/>
      </c>
      <c r="P2102" s="25" t="str">
        <f t="shared" si="354"/>
        <v/>
      </c>
      <c r="Q2102" s="25" t="str">
        <f t="shared" si="355"/>
        <v/>
      </c>
      <c r="R2102" s="25" t="str">
        <f>IF(COUNTIF($Q$11:$Q2102, $Q2102)&gt;1, "", $Q2102)</f>
        <v/>
      </c>
      <c r="S2102" s="58" t="str">
        <f t="shared" si="356"/>
        <v/>
      </c>
      <c r="T2102" s="61" t="str">
        <f t="shared" si="357"/>
        <v/>
      </c>
      <c r="U2102" s="58" t="str">
        <f t="shared" si="358"/>
        <v/>
      </c>
      <c r="W2102" s="25" t="str">
        <f>IF(OR($P2102="", NOT($U2102="")), "", IF(COUNTIF($P$11:$P2102, $P2102)&gt;1, "", "X"))</f>
        <v/>
      </c>
      <c r="X2102" s="25" t="str">
        <f t="shared" si="359"/>
        <v/>
      </c>
      <c r="Z2102" s="25" t="str">
        <f t="shared" si="360"/>
        <v/>
      </c>
      <c r="AB2102" s="25" t="str">
        <f>IF($B2102="", "", IF(AND($B2102&gt;='Client Report'!$BA$3, $B2102&lt;='Client Report'!$BA$4), "X", ""))</f>
        <v/>
      </c>
      <c r="AC2102" s="25" t="str">
        <f>IF($O2102="", "", IF('Client Report'!$AG$3="", "X", IF(Expenses!$C2102='Client Report'!$AG$3, "X", "")))</f>
        <v/>
      </c>
      <c r="AD2102" s="66" t="str">
        <f t="shared" si="361"/>
        <v/>
      </c>
      <c r="AE2102" s="25" t="str">
        <f>IF($AD2102="", "", COUNTIF($AD$11:$AD$2510, "&lt;"&amp;$AD2102)+1+COUNTIF($AD$11:$AD2102, $AD2102)-1)</f>
        <v/>
      </c>
      <c r="AF2102" s="25" t="str">
        <f t="shared" si="362"/>
        <v/>
      </c>
    </row>
    <row r="2103" spans="1:32" x14ac:dyDescent="0.25">
      <c r="A2103" s="21"/>
      <c r="B2103" s="80"/>
      <c r="C2103" s="81"/>
      <c r="D2103" s="82"/>
      <c r="E2103" s="83"/>
      <c r="F2103" s="83"/>
      <c r="G2103" s="84"/>
      <c r="H2103" s="85"/>
      <c r="I2103" s="21"/>
      <c r="J2103" s="39" t="str">
        <f t="shared" si="352"/>
        <v/>
      </c>
      <c r="K2103" s="21"/>
      <c r="O2103" s="25" t="str">
        <f t="shared" si="353"/>
        <v/>
      </c>
      <c r="P2103" s="25" t="str">
        <f t="shared" si="354"/>
        <v/>
      </c>
      <c r="Q2103" s="25" t="str">
        <f t="shared" si="355"/>
        <v/>
      </c>
      <c r="R2103" s="25" t="str">
        <f>IF(COUNTIF($Q$11:$Q2103, $Q2103)&gt;1, "", $Q2103)</f>
        <v/>
      </c>
      <c r="S2103" s="58" t="str">
        <f t="shared" si="356"/>
        <v/>
      </c>
      <c r="T2103" s="61" t="str">
        <f t="shared" si="357"/>
        <v/>
      </c>
      <c r="U2103" s="58" t="str">
        <f t="shared" si="358"/>
        <v/>
      </c>
      <c r="W2103" s="25" t="str">
        <f>IF(OR($P2103="", NOT($U2103="")), "", IF(COUNTIF($P$11:$P2103, $P2103)&gt;1, "", "X"))</f>
        <v/>
      </c>
      <c r="X2103" s="25" t="str">
        <f t="shared" si="359"/>
        <v/>
      </c>
      <c r="Z2103" s="25" t="str">
        <f t="shared" si="360"/>
        <v/>
      </c>
      <c r="AB2103" s="25" t="str">
        <f>IF($B2103="", "", IF(AND($B2103&gt;='Client Report'!$BA$3, $B2103&lt;='Client Report'!$BA$4), "X", ""))</f>
        <v/>
      </c>
      <c r="AC2103" s="25" t="str">
        <f>IF($O2103="", "", IF('Client Report'!$AG$3="", "X", IF(Expenses!$C2103='Client Report'!$AG$3, "X", "")))</f>
        <v/>
      </c>
      <c r="AD2103" s="66" t="str">
        <f t="shared" si="361"/>
        <v/>
      </c>
      <c r="AE2103" s="25" t="str">
        <f>IF($AD2103="", "", COUNTIF($AD$11:$AD$2510, "&lt;"&amp;$AD2103)+1+COUNTIF($AD$11:$AD2103, $AD2103)-1)</f>
        <v/>
      </c>
      <c r="AF2103" s="25" t="str">
        <f t="shared" si="362"/>
        <v/>
      </c>
    </row>
    <row r="2104" spans="1:32" x14ac:dyDescent="0.25">
      <c r="A2104" s="21"/>
      <c r="B2104" s="80"/>
      <c r="C2104" s="81"/>
      <c r="D2104" s="82"/>
      <c r="E2104" s="83"/>
      <c r="F2104" s="83"/>
      <c r="G2104" s="84"/>
      <c r="H2104" s="85"/>
      <c r="I2104" s="21"/>
      <c r="J2104" s="39" t="str">
        <f t="shared" si="352"/>
        <v/>
      </c>
      <c r="K2104" s="21"/>
      <c r="O2104" s="25" t="str">
        <f t="shared" si="353"/>
        <v/>
      </c>
      <c r="P2104" s="25" t="str">
        <f t="shared" si="354"/>
        <v/>
      </c>
      <c r="Q2104" s="25" t="str">
        <f t="shared" si="355"/>
        <v/>
      </c>
      <c r="R2104" s="25" t="str">
        <f>IF(COUNTIF($Q$11:$Q2104, $Q2104)&gt;1, "", $Q2104)</f>
        <v/>
      </c>
      <c r="S2104" s="58" t="str">
        <f t="shared" si="356"/>
        <v/>
      </c>
      <c r="T2104" s="61" t="str">
        <f t="shared" si="357"/>
        <v/>
      </c>
      <c r="U2104" s="58" t="str">
        <f t="shared" si="358"/>
        <v/>
      </c>
      <c r="W2104" s="25" t="str">
        <f>IF(OR($P2104="", NOT($U2104="")), "", IF(COUNTIF($P$11:$P2104, $P2104)&gt;1, "", "X"))</f>
        <v/>
      </c>
      <c r="X2104" s="25" t="str">
        <f t="shared" si="359"/>
        <v/>
      </c>
      <c r="Z2104" s="25" t="str">
        <f t="shared" si="360"/>
        <v/>
      </c>
      <c r="AB2104" s="25" t="str">
        <f>IF($B2104="", "", IF(AND($B2104&gt;='Client Report'!$BA$3, $B2104&lt;='Client Report'!$BA$4), "X", ""))</f>
        <v/>
      </c>
      <c r="AC2104" s="25" t="str">
        <f>IF($O2104="", "", IF('Client Report'!$AG$3="", "X", IF(Expenses!$C2104='Client Report'!$AG$3, "X", "")))</f>
        <v/>
      </c>
      <c r="AD2104" s="66" t="str">
        <f t="shared" si="361"/>
        <v/>
      </c>
      <c r="AE2104" s="25" t="str">
        <f>IF($AD2104="", "", COUNTIF($AD$11:$AD$2510, "&lt;"&amp;$AD2104)+1+COUNTIF($AD$11:$AD2104, $AD2104)-1)</f>
        <v/>
      </c>
      <c r="AF2104" s="25" t="str">
        <f t="shared" si="362"/>
        <v/>
      </c>
    </row>
    <row r="2105" spans="1:32" x14ac:dyDescent="0.25">
      <c r="A2105" s="21"/>
      <c r="B2105" s="80"/>
      <c r="C2105" s="81"/>
      <c r="D2105" s="82"/>
      <c r="E2105" s="83"/>
      <c r="F2105" s="83"/>
      <c r="G2105" s="84"/>
      <c r="H2105" s="85"/>
      <c r="I2105" s="21"/>
      <c r="J2105" s="39" t="str">
        <f t="shared" si="352"/>
        <v/>
      </c>
      <c r="K2105" s="21"/>
      <c r="O2105" s="25" t="str">
        <f t="shared" si="353"/>
        <v/>
      </c>
      <c r="P2105" s="25" t="str">
        <f t="shared" si="354"/>
        <v/>
      </c>
      <c r="Q2105" s="25" t="str">
        <f t="shared" si="355"/>
        <v/>
      </c>
      <c r="R2105" s="25" t="str">
        <f>IF(COUNTIF($Q$11:$Q2105, $Q2105)&gt;1, "", $Q2105)</f>
        <v/>
      </c>
      <c r="S2105" s="58" t="str">
        <f t="shared" si="356"/>
        <v/>
      </c>
      <c r="T2105" s="61" t="str">
        <f t="shared" si="357"/>
        <v/>
      </c>
      <c r="U2105" s="58" t="str">
        <f t="shared" si="358"/>
        <v/>
      </c>
      <c r="W2105" s="25" t="str">
        <f>IF(OR($P2105="", NOT($U2105="")), "", IF(COUNTIF($P$11:$P2105, $P2105)&gt;1, "", "X"))</f>
        <v/>
      </c>
      <c r="X2105" s="25" t="str">
        <f t="shared" si="359"/>
        <v/>
      </c>
      <c r="Z2105" s="25" t="str">
        <f t="shared" si="360"/>
        <v/>
      </c>
      <c r="AB2105" s="25" t="str">
        <f>IF($B2105="", "", IF(AND($B2105&gt;='Client Report'!$BA$3, $B2105&lt;='Client Report'!$BA$4), "X", ""))</f>
        <v/>
      </c>
      <c r="AC2105" s="25" t="str">
        <f>IF($O2105="", "", IF('Client Report'!$AG$3="", "X", IF(Expenses!$C2105='Client Report'!$AG$3, "X", "")))</f>
        <v/>
      </c>
      <c r="AD2105" s="66" t="str">
        <f t="shared" si="361"/>
        <v/>
      </c>
      <c r="AE2105" s="25" t="str">
        <f>IF($AD2105="", "", COUNTIF($AD$11:$AD$2510, "&lt;"&amp;$AD2105)+1+COUNTIF($AD$11:$AD2105, $AD2105)-1)</f>
        <v/>
      </c>
      <c r="AF2105" s="25" t="str">
        <f t="shared" si="362"/>
        <v/>
      </c>
    </row>
    <row r="2106" spans="1:32" x14ac:dyDescent="0.25">
      <c r="A2106" s="21"/>
      <c r="B2106" s="80"/>
      <c r="C2106" s="81"/>
      <c r="D2106" s="82"/>
      <c r="E2106" s="83"/>
      <c r="F2106" s="83"/>
      <c r="G2106" s="84"/>
      <c r="H2106" s="85"/>
      <c r="I2106" s="21"/>
      <c r="J2106" s="39" t="str">
        <f t="shared" si="352"/>
        <v/>
      </c>
      <c r="K2106" s="21"/>
      <c r="O2106" s="25" t="str">
        <f t="shared" si="353"/>
        <v/>
      </c>
      <c r="P2106" s="25" t="str">
        <f t="shared" si="354"/>
        <v/>
      </c>
      <c r="Q2106" s="25" t="str">
        <f t="shared" si="355"/>
        <v/>
      </c>
      <c r="R2106" s="25" t="str">
        <f>IF(COUNTIF($Q$11:$Q2106, $Q2106)&gt;1, "", $Q2106)</f>
        <v/>
      </c>
      <c r="S2106" s="58" t="str">
        <f t="shared" si="356"/>
        <v/>
      </c>
      <c r="T2106" s="61" t="str">
        <f t="shared" si="357"/>
        <v/>
      </c>
      <c r="U2106" s="58" t="str">
        <f t="shared" si="358"/>
        <v/>
      </c>
      <c r="W2106" s="25" t="str">
        <f>IF(OR($P2106="", NOT($U2106="")), "", IF(COUNTIF($P$11:$P2106, $P2106)&gt;1, "", "X"))</f>
        <v/>
      </c>
      <c r="X2106" s="25" t="str">
        <f t="shared" si="359"/>
        <v/>
      </c>
      <c r="Z2106" s="25" t="str">
        <f t="shared" si="360"/>
        <v/>
      </c>
      <c r="AB2106" s="25" t="str">
        <f>IF($B2106="", "", IF(AND($B2106&gt;='Client Report'!$BA$3, $B2106&lt;='Client Report'!$BA$4), "X", ""))</f>
        <v/>
      </c>
      <c r="AC2106" s="25" t="str">
        <f>IF($O2106="", "", IF('Client Report'!$AG$3="", "X", IF(Expenses!$C2106='Client Report'!$AG$3, "X", "")))</f>
        <v/>
      </c>
      <c r="AD2106" s="66" t="str">
        <f t="shared" si="361"/>
        <v/>
      </c>
      <c r="AE2106" s="25" t="str">
        <f>IF($AD2106="", "", COUNTIF($AD$11:$AD$2510, "&lt;"&amp;$AD2106)+1+COUNTIF($AD$11:$AD2106, $AD2106)-1)</f>
        <v/>
      </c>
      <c r="AF2106" s="25" t="str">
        <f t="shared" si="362"/>
        <v/>
      </c>
    </row>
    <row r="2107" spans="1:32" x14ac:dyDescent="0.25">
      <c r="A2107" s="21"/>
      <c r="B2107" s="80"/>
      <c r="C2107" s="81"/>
      <c r="D2107" s="82"/>
      <c r="E2107" s="83"/>
      <c r="F2107" s="83"/>
      <c r="G2107" s="84"/>
      <c r="H2107" s="85"/>
      <c r="I2107" s="21"/>
      <c r="J2107" s="39" t="str">
        <f t="shared" si="352"/>
        <v/>
      </c>
      <c r="K2107" s="21"/>
      <c r="O2107" s="25" t="str">
        <f t="shared" si="353"/>
        <v/>
      </c>
      <c r="P2107" s="25" t="str">
        <f t="shared" si="354"/>
        <v/>
      </c>
      <c r="Q2107" s="25" t="str">
        <f t="shared" si="355"/>
        <v/>
      </c>
      <c r="R2107" s="25" t="str">
        <f>IF(COUNTIF($Q$11:$Q2107, $Q2107)&gt;1, "", $Q2107)</f>
        <v/>
      </c>
      <c r="S2107" s="58" t="str">
        <f t="shared" si="356"/>
        <v/>
      </c>
      <c r="T2107" s="61" t="str">
        <f t="shared" si="357"/>
        <v/>
      </c>
      <c r="U2107" s="58" t="str">
        <f t="shared" si="358"/>
        <v/>
      </c>
      <c r="W2107" s="25" t="str">
        <f>IF(OR($P2107="", NOT($U2107="")), "", IF(COUNTIF($P$11:$P2107, $P2107)&gt;1, "", "X"))</f>
        <v/>
      </c>
      <c r="X2107" s="25" t="str">
        <f t="shared" si="359"/>
        <v/>
      </c>
      <c r="Z2107" s="25" t="str">
        <f t="shared" si="360"/>
        <v/>
      </c>
      <c r="AB2107" s="25" t="str">
        <f>IF($B2107="", "", IF(AND($B2107&gt;='Client Report'!$BA$3, $B2107&lt;='Client Report'!$BA$4), "X", ""))</f>
        <v/>
      </c>
      <c r="AC2107" s="25" t="str">
        <f>IF($O2107="", "", IF('Client Report'!$AG$3="", "X", IF(Expenses!$C2107='Client Report'!$AG$3, "X", "")))</f>
        <v/>
      </c>
      <c r="AD2107" s="66" t="str">
        <f t="shared" si="361"/>
        <v/>
      </c>
      <c r="AE2107" s="25" t="str">
        <f>IF($AD2107="", "", COUNTIF($AD$11:$AD$2510, "&lt;"&amp;$AD2107)+1+COUNTIF($AD$11:$AD2107, $AD2107)-1)</f>
        <v/>
      </c>
      <c r="AF2107" s="25" t="str">
        <f t="shared" si="362"/>
        <v/>
      </c>
    </row>
    <row r="2108" spans="1:32" x14ac:dyDescent="0.25">
      <c r="A2108" s="21"/>
      <c r="B2108" s="80"/>
      <c r="C2108" s="81"/>
      <c r="D2108" s="82"/>
      <c r="E2108" s="83"/>
      <c r="F2108" s="83"/>
      <c r="G2108" s="84"/>
      <c r="H2108" s="85"/>
      <c r="I2108" s="21"/>
      <c r="J2108" s="39" t="str">
        <f t="shared" si="352"/>
        <v/>
      </c>
      <c r="K2108" s="21"/>
      <c r="O2108" s="25" t="str">
        <f t="shared" si="353"/>
        <v/>
      </c>
      <c r="P2108" s="25" t="str">
        <f t="shared" si="354"/>
        <v/>
      </c>
      <c r="Q2108" s="25" t="str">
        <f t="shared" si="355"/>
        <v/>
      </c>
      <c r="R2108" s="25" t="str">
        <f>IF(COUNTIF($Q$11:$Q2108, $Q2108)&gt;1, "", $Q2108)</f>
        <v/>
      </c>
      <c r="S2108" s="58" t="str">
        <f t="shared" si="356"/>
        <v/>
      </c>
      <c r="T2108" s="61" t="str">
        <f t="shared" si="357"/>
        <v/>
      </c>
      <c r="U2108" s="58" t="str">
        <f t="shared" si="358"/>
        <v/>
      </c>
      <c r="W2108" s="25" t="str">
        <f>IF(OR($P2108="", NOT($U2108="")), "", IF(COUNTIF($P$11:$P2108, $P2108)&gt;1, "", "X"))</f>
        <v/>
      </c>
      <c r="X2108" s="25" t="str">
        <f t="shared" si="359"/>
        <v/>
      </c>
      <c r="Z2108" s="25" t="str">
        <f t="shared" si="360"/>
        <v/>
      </c>
      <c r="AB2108" s="25" t="str">
        <f>IF($B2108="", "", IF(AND($B2108&gt;='Client Report'!$BA$3, $B2108&lt;='Client Report'!$BA$4), "X", ""))</f>
        <v/>
      </c>
      <c r="AC2108" s="25" t="str">
        <f>IF($O2108="", "", IF('Client Report'!$AG$3="", "X", IF(Expenses!$C2108='Client Report'!$AG$3, "X", "")))</f>
        <v/>
      </c>
      <c r="AD2108" s="66" t="str">
        <f t="shared" si="361"/>
        <v/>
      </c>
      <c r="AE2108" s="25" t="str">
        <f>IF($AD2108="", "", COUNTIF($AD$11:$AD$2510, "&lt;"&amp;$AD2108)+1+COUNTIF($AD$11:$AD2108, $AD2108)-1)</f>
        <v/>
      </c>
      <c r="AF2108" s="25" t="str">
        <f t="shared" si="362"/>
        <v/>
      </c>
    </row>
    <row r="2109" spans="1:32" x14ac:dyDescent="0.25">
      <c r="A2109" s="21"/>
      <c r="B2109" s="80"/>
      <c r="C2109" s="81"/>
      <c r="D2109" s="82"/>
      <c r="E2109" s="83"/>
      <c r="F2109" s="83"/>
      <c r="G2109" s="84"/>
      <c r="H2109" s="85"/>
      <c r="I2109" s="21"/>
      <c r="J2109" s="39" t="str">
        <f t="shared" si="352"/>
        <v/>
      </c>
      <c r="K2109" s="21"/>
      <c r="O2109" s="25" t="str">
        <f t="shared" si="353"/>
        <v/>
      </c>
      <c r="P2109" s="25" t="str">
        <f t="shared" si="354"/>
        <v/>
      </c>
      <c r="Q2109" s="25" t="str">
        <f t="shared" si="355"/>
        <v/>
      </c>
      <c r="R2109" s="25" t="str">
        <f>IF(COUNTIF($Q$11:$Q2109, $Q2109)&gt;1, "", $Q2109)</f>
        <v/>
      </c>
      <c r="S2109" s="58" t="str">
        <f t="shared" si="356"/>
        <v/>
      </c>
      <c r="T2109" s="61" t="str">
        <f t="shared" si="357"/>
        <v/>
      </c>
      <c r="U2109" s="58" t="str">
        <f t="shared" si="358"/>
        <v/>
      </c>
      <c r="W2109" s="25" t="str">
        <f>IF(OR($P2109="", NOT($U2109="")), "", IF(COUNTIF($P$11:$P2109, $P2109)&gt;1, "", "X"))</f>
        <v/>
      </c>
      <c r="X2109" s="25" t="str">
        <f t="shared" si="359"/>
        <v/>
      </c>
      <c r="Z2109" s="25" t="str">
        <f t="shared" si="360"/>
        <v/>
      </c>
      <c r="AB2109" s="25" t="str">
        <f>IF($B2109="", "", IF(AND($B2109&gt;='Client Report'!$BA$3, $B2109&lt;='Client Report'!$BA$4), "X", ""))</f>
        <v/>
      </c>
      <c r="AC2109" s="25" t="str">
        <f>IF($O2109="", "", IF('Client Report'!$AG$3="", "X", IF(Expenses!$C2109='Client Report'!$AG$3, "X", "")))</f>
        <v/>
      </c>
      <c r="AD2109" s="66" t="str">
        <f t="shared" si="361"/>
        <v/>
      </c>
      <c r="AE2109" s="25" t="str">
        <f>IF($AD2109="", "", COUNTIF($AD$11:$AD$2510, "&lt;"&amp;$AD2109)+1+COUNTIF($AD$11:$AD2109, $AD2109)-1)</f>
        <v/>
      </c>
      <c r="AF2109" s="25" t="str">
        <f t="shared" si="362"/>
        <v/>
      </c>
    </row>
    <row r="2110" spans="1:32" x14ac:dyDescent="0.25">
      <c r="A2110" s="21"/>
      <c r="B2110" s="80"/>
      <c r="C2110" s="81"/>
      <c r="D2110" s="82"/>
      <c r="E2110" s="83"/>
      <c r="F2110" s="83"/>
      <c r="G2110" s="84"/>
      <c r="H2110" s="85"/>
      <c r="I2110" s="21"/>
      <c r="J2110" s="39" t="str">
        <f t="shared" si="352"/>
        <v/>
      </c>
      <c r="K2110" s="21"/>
      <c r="O2110" s="25" t="str">
        <f t="shared" si="353"/>
        <v/>
      </c>
      <c r="P2110" s="25" t="str">
        <f t="shared" si="354"/>
        <v/>
      </c>
      <c r="Q2110" s="25" t="str">
        <f t="shared" si="355"/>
        <v/>
      </c>
      <c r="R2110" s="25" t="str">
        <f>IF(COUNTIF($Q$11:$Q2110, $Q2110)&gt;1, "", $Q2110)</f>
        <v/>
      </c>
      <c r="S2110" s="58" t="str">
        <f t="shared" si="356"/>
        <v/>
      </c>
      <c r="T2110" s="61" t="str">
        <f t="shared" si="357"/>
        <v/>
      </c>
      <c r="U2110" s="58" t="str">
        <f t="shared" si="358"/>
        <v/>
      </c>
      <c r="W2110" s="25" t="str">
        <f>IF(OR($P2110="", NOT($U2110="")), "", IF(COUNTIF($P$11:$P2110, $P2110)&gt;1, "", "X"))</f>
        <v/>
      </c>
      <c r="X2110" s="25" t="str">
        <f t="shared" si="359"/>
        <v/>
      </c>
      <c r="Z2110" s="25" t="str">
        <f t="shared" si="360"/>
        <v/>
      </c>
      <c r="AB2110" s="25" t="str">
        <f>IF($B2110="", "", IF(AND($B2110&gt;='Client Report'!$BA$3, $B2110&lt;='Client Report'!$BA$4), "X", ""))</f>
        <v/>
      </c>
      <c r="AC2110" s="25" t="str">
        <f>IF($O2110="", "", IF('Client Report'!$AG$3="", "X", IF(Expenses!$C2110='Client Report'!$AG$3, "X", "")))</f>
        <v/>
      </c>
      <c r="AD2110" s="66" t="str">
        <f t="shared" si="361"/>
        <v/>
      </c>
      <c r="AE2110" s="25" t="str">
        <f>IF($AD2110="", "", COUNTIF($AD$11:$AD$2510, "&lt;"&amp;$AD2110)+1+COUNTIF($AD$11:$AD2110, $AD2110)-1)</f>
        <v/>
      </c>
      <c r="AF2110" s="25" t="str">
        <f t="shared" si="362"/>
        <v/>
      </c>
    </row>
    <row r="2111" spans="1:32" x14ac:dyDescent="0.25">
      <c r="A2111" s="21"/>
      <c r="B2111" s="80"/>
      <c r="C2111" s="81"/>
      <c r="D2111" s="82"/>
      <c r="E2111" s="83"/>
      <c r="F2111" s="83"/>
      <c r="G2111" s="84"/>
      <c r="H2111" s="85"/>
      <c r="I2111" s="21"/>
      <c r="J2111" s="39" t="str">
        <f t="shared" si="352"/>
        <v/>
      </c>
      <c r="K2111" s="21"/>
      <c r="O2111" s="25" t="str">
        <f t="shared" si="353"/>
        <v/>
      </c>
      <c r="P2111" s="25" t="str">
        <f t="shared" si="354"/>
        <v/>
      </c>
      <c r="Q2111" s="25" t="str">
        <f t="shared" si="355"/>
        <v/>
      </c>
      <c r="R2111" s="25" t="str">
        <f>IF(COUNTIF($Q$11:$Q2111, $Q2111)&gt;1, "", $Q2111)</f>
        <v/>
      </c>
      <c r="S2111" s="58" t="str">
        <f t="shared" si="356"/>
        <v/>
      </c>
      <c r="T2111" s="61" t="str">
        <f t="shared" si="357"/>
        <v/>
      </c>
      <c r="U2111" s="58" t="str">
        <f t="shared" si="358"/>
        <v/>
      </c>
      <c r="W2111" s="25" t="str">
        <f>IF(OR($P2111="", NOT($U2111="")), "", IF(COUNTIF($P$11:$P2111, $P2111)&gt;1, "", "X"))</f>
        <v/>
      </c>
      <c r="X2111" s="25" t="str">
        <f t="shared" si="359"/>
        <v/>
      </c>
      <c r="Z2111" s="25" t="str">
        <f t="shared" si="360"/>
        <v/>
      </c>
      <c r="AB2111" s="25" t="str">
        <f>IF($B2111="", "", IF(AND($B2111&gt;='Client Report'!$BA$3, $B2111&lt;='Client Report'!$BA$4), "X", ""))</f>
        <v/>
      </c>
      <c r="AC2111" s="25" t="str">
        <f>IF($O2111="", "", IF('Client Report'!$AG$3="", "X", IF(Expenses!$C2111='Client Report'!$AG$3, "X", "")))</f>
        <v/>
      </c>
      <c r="AD2111" s="66" t="str">
        <f t="shared" si="361"/>
        <v/>
      </c>
      <c r="AE2111" s="25" t="str">
        <f>IF($AD2111="", "", COUNTIF($AD$11:$AD$2510, "&lt;"&amp;$AD2111)+1+COUNTIF($AD$11:$AD2111, $AD2111)-1)</f>
        <v/>
      </c>
      <c r="AF2111" s="25" t="str">
        <f t="shared" si="362"/>
        <v/>
      </c>
    </row>
    <row r="2112" spans="1:32" x14ac:dyDescent="0.25">
      <c r="A2112" s="21"/>
      <c r="B2112" s="80"/>
      <c r="C2112" s="81"/>
      <c r="D2112" s="82"/>
      <c r="E2112" s="83"/>
      <c r="F2112" s="83"/>
      <c r="G2112" s="84"/>
      <c r="H2112" s="85"/>
      <c r="I2112" s="21"/>
      <c r="J2112" s="39" t="str">
        <f t="shared" si="352"/>
        <v/>
      </c>
      <c r="K2112" s="21"/>
      <c r="O2112" s="25" t="str">
        <f t="shared" si="353"/>
        <v/>
      </c>
      <c r="P2112" s="25" t="str">
        <f t="shared" si="354"/>
        <v/>
      </c>
      <c r="Q2112" s="25" t="str">
        <f t="shared" si="355"/>
        <v/>
      </c>
      <c r="R2112" s="25" t="str">
        <f>IF(COUNTIF($Q$11:$Q2112, $Q2112)&gt;1, "", $Q2112)</f>
        <v/>
      </c>
      <c r="S2112" s="58" t="str">
        <f t="shared" si="356"/>
        <v/>
      </c>
      <c r="T2112" s="61" t="str">
        <f t="shared" si="357"/>
        <v/>
      </c>
      <c r="U2112" s="58" t="str">
        <f t="shared" si="358"/>
        <v/>
      </c>
      <c r="W2112" s="25" t="str">
        <f>IF(OR($P2112="", NOT($U2112="")), "", IF(COUNTIF($P$11:$P2112, $P2112)&gt;1, "", "X"))</f>
        <v/>
      </c>
      <c r="X2112" s="25" t="str">
        <f t="shared" si="359"/>
        <v/>
      </c>
      <c r="Z2112" s="25" t="str">
        <f t="shared" si="360"/>
        <v/>
      </c>
      <c r="AB2112" s="25" t="str">
        <f>IF($B2112="", "", IF(AND($B2112&gt;='Client Report'!$BA$3, $B2112&lt;='Client Report'!$BA$4), "X", ""))</f>
        <v/>
      </c>
      <c r="AC2112" s="25" t="str">
        <f>IF($O2112="", "", IF('Client Report'!$AG$3="", "X", IF(Expenses!$C2112='Client Report'!$AG$3, "X", "")))</f>
        <v/>
      </c>
      <c r="AD2112" s="66" t="str">
        <f t="shared" si="361"/>
        <v/>
      </c>
      <c r="AE2112" s="25" t="str">
        <f>IF($AD2112="", "", COUNTIF($AD$11:$AD$2510, "&lt;"&amp;$AD2112)+1+COUNTIF($AD$11:$AD2112, $AD2112)-1)</f>
        <v/>
      </c>
      <c r="AF2112" s="25" t="str">
        <f t="shared" si="362"/>
        <v/>
      </c>
    </row>
    <row r="2113" spans="1:32" x14ac:dyDescent="0.25">
      <c r="A2113" s="21"/>
      <c r="B2113" s="80"/>
      <c r="C2113" s="81"/>
      <c r="D2113" s="82"/>
      <c r="E2113" s="83"/>
      <c r="F2113" s="83"/>
      <c r="G2113" s="84"/>
      <c r="H2113" s="85"/>
      <c r="I2113" s="21"/>
      <c r="J2113" s="39" t="str">
        <f t="shared" si="352"/>
        <v/>
      </c>
      <c r="K2113" s="21"/>
      <c r="O2113" s="25" t="str">
        <f t="shared" si="353"/>
        <v/>
      </c>
      <c r="P2113" s="25" t="str">
        <f t="shared" si="354"/>
        <v/>
      </c>
      <c r="Q2113" s="25" t="str">
        <f t="shared" si="355"/>
        <v/>
      </c>
      <c r="R2113" s="25" t="str">
        <f>IF(COUNTIF($Q$11:$Q2113, $Q2113)&gt;1, "", $Q2113)</f>
        <v/>
      </c>
      <c r="S2113" s="58" t="str">
        <f t="shared" si="356"/>
        <v/>
      </c>
      <c r="T2113" s="61" t="str">
        <f t="shared" si="357"/>
        <v/>
      </c>
      <c r="U2113" s="58" t="str">
        <f t="shared" si="358"/>
        <v/>
      </c>
      <c r="W2113" s="25" t="str">
        <f>IF(OR($P2113="", NOT($U2113="")), "", IF(COUNTIF($P$11:$P2113, $P2113)&gt;1, "", "X"))</f>
        <v/>
      </c>
      <c r="X2113" s="25" t="str">
        <f t="shared" si="359"/>
        <v/>
      </c>
      <c r="Z2113" s="25" t="str">
        <f t="shared" si="360"/>
        <v/>
      </c>
      <c r="AB2113" s="25" t="str">
        <f>IF($B2113="", "", IF(AND($B2113&gt;='Client Report'!$BA$3, $B2113&lt;='Client Report'!$BA$4), "X", ""))</f>
        <v/>
      </c>
      <c r="AC2113" s="25" t="str">
        <f>IF($O2113="", "", IF('Client Report'!$AG$3="", "X", IF(Expenses!$C2113='Client Report'!$AG$3, "X", "")))</f>
        <v/>
      </c>
      <c r="AD2113" s="66" t="str">
        <f t="shared" si="361"/>
        <v/>
      </c>
      <c r="AE2113" s="25" t="str">
        <f>IF($AD2113="", "", COUNTIF($AD$11:$AD$2510, "&lt;"&amp;$AD2113)+1+COUNTIF($AD$11:$AD2113, $AD2113)-1)</f>
        <v/>
      </c>
      <c r="AF2113" s="25" t="str">
        <f t="shared" si="362"/>
        <v/>
      </c>
    </row>
    <row r="2114" spans="1:32" x14ac:dyDescent="0.25">
      <c r="A2114" s="21"/>
      <c r="B2114" s="80"/>
      <c r="C2114" s="81"/>
      <c r="D2114" s="82"/>
      <c r="E2114" s="83"/>
      <c r="F2114" s="83"/>
      <c r="G2114" s="84"/>
      <c r="H2114" s="85"/>
      <c r="I2114" s="21"/>
      <c r="J2114" s="39" t="str">
        <f t="shared" si="352"/>
        <v/>
      </c>
      <c r="K2114" s="21"/>
      <c r="O2114" s="25" t="str">
        <f t="shared" si="353"/>
        <v/>
      </c>
      <c r="P2114" s="25" t="str">
        <f t="shared" si="354"/>
        <v/>
      </c>
      <c r="Q2114" s="25" t="str">
        <f t="shared" si="355"/>
        <v/>
      </c>
      <c r="R2114" s="25" t="str">
        <f>IF(COUNTIF($Q$11:$Q2114, $Q2114)&gt;1, "", $Q2114)</f>
        <v/>
      </c>
      <c r="S2114" s="58" t="str">
        <f t="shared" si="356"/>
        <v/>
      </c>
      <c r="T2114" s="61" t="str">
        <f t="shared" si="357"/>
        <v/>
      </c>
      <c r="U2114" s="58" t="str">
        <f t="shared" si="358"/>
        <v/>
      </c>
      <c r="W2114" s="25" t="str">
        <f>IF(OR($P2114="", NOT($U2114="")), "", IF(COUNTIF($P$11:$P2114, $P2114)&gt;1, "", "X"))</f>
        <v/>
      </c>
      <c r="X2114" s="25" t="str">
        <f t="shared" si="359"/>
        <v/>
      </c>
      <c r="Z2114" s="25" t="str">
        <f t="shared" si="360"/>
        <v/>
      </c>
      <c r="AB2114" s="25" t="str">
        <f>IF($B2114="", "", IF(AND($B2114&gt;='Client Report'!$BA$3, $B2114&lt;='Client Report'!$BA$4), "X", ""))</f>
        <v/>
      </c>
      <c r="AC2114" s="25" t="str">
        <f>IF($O2114="", "", IF('Client Report'!$AG$3="", "X", IF(Expenses!$C2114='Client Report'!$AG$3, "X", "")))</f>
        <v/>
      </c>
      <c r="AD2114" s="66" t="str">
        <f t="shared" si="361"/>
        <v/>
      </c>
      <c r="AE2114" s="25" t="str">
        <f>IF($AD2114="", "", COUNTIF($AD$11:$AD$2510, "&lt;"&amp;$AD2114)+1+COUNTIF($AD$11:$AD2114, $AD2114)-1)</f>
        <v/>
      </c>
      <c r="AF2114" s="25" t="str">
        <f t="shared" si="362"/>
        <v/>
      </c>
    </row>
    <row r="2115" spans="1:32" x14ac:dyDescent="0.25">
      <c r="A2115" s="21"/>
      <c r="B2115" s="80"/>
      <c r="C2115" s="81"/>
      <c r="D2115" s="82"/>
      <c r="E2115" s="83"/>
      <c r="F2115" s="83"/>
      <c r="G2115" s="84"/>
      <c r="H2115" s="85"/>
      <c r="I2115" s="21"/>
      <c r="J2115" s="39" t="str">
        <f t="shared" si="352"/>
        <v/>
      </c>
      <c r="K2115" s="21"/>
      <c r="O2115" s="25" t="str">
        <f t="shared" si="353"/>
        <v/>
      </c>
      <c r="P2115" s="25" t="str">
        <f t="shared" si="354"/>
        <v/>
      </c>
      <c r="Q2115" s="25" t="str">
        <f t="shared" si="355"/>
        <v/>
      </c>
      <c r="R2115" s="25" t="str">
        <f>IF(COUNTIF($Q$11:$Q2115, $Q2115)&gt;1, "", $Q2115)</f>
        <v/>
      </c>
      <c r="S2115" s="58" t="str">
        <f t="shared" si="356"/>
        <v/>
      </c>
      <c r="T2115" s="61" t="str">
        <f t="shared" si="357"/>
        <v/>
      </c>
      <c r="U2115" s="58" t="str">
        <f t="shared" si="358"/>
        <v/>
      </c>
      <c r="W2115" s="25" t="str">
        <f>IF(OR($P2115="", NOT($U2115="")), "", IF(COUNTIF($P$11:$P2115, $P2115)&gt;1, "", "X"))</f>
        <v/>
      </c>
      <c r="X2115" s="25" t="str">
        <f t="shared" si="359"/>
        <v/>
      </c>
      <c r="Z2115" s="25" t="str">
        <f t="shared" si="360"/>
        <v/>
      </c>
      <c r="AB2115" s="25" t="str">
        <f>IF($B2115="", "", IF(AND($B2115&gt;='Client Report'!$BA$3, $B2115&lt;='Client Report'!$BA$4), "X", ""))</f>
        <v/>
      </c>
      <c r="AC2115" s="25" t="str">
        <f>IF($O2115="", "", IF('Client Report'!$AG$3="", "X", IF(Expenses!$C2115='Client Report'!$AG$3, "X", "")))</f>
        <v/>
      </c>
      <c r="AD2115" s="66" t="str">
        <f t="shared" si="361"/>
        <v/>
      </c>
      <c r="AE2115" s="25" t="str">
        <f>IF($AD2115="", "", COUNTIF($AD$11:$AD$2510, "&lt;"&amp;$AD2115)+1+COUNTIF($AD$11:$AD2115, $AD2115)-1)</f>
        <v/>
      </c>
      <c r="AF2115" s="25" t="str">
        <f t="shared" si="362"/>
        <v/>
      </c>
    </row>
    <row r="2116" spans="1:32" x14ac:dyDescent="0.25">
      <c r="A2116" s="21"/>
      <c r="B2116" s="80"/>
      <c r="C2116" s="81"/>
      <c r="D2116" s="82"/>
      <c r="E2116" s="83"/>
      <c r="F2116" s="83"/>
      <c r="G2116" s="84"/>
      <c r="H2116" s="85"/>
      <c r="I2116" s="21"/>
      <c r="J2116" s="39" t="str">
        <f t="shared" si="352"/>
        <v/>
      </c>
      <c r="K2116" s="21"/>
      <c r="O2116" s="25" t="str">
        <f t="shared" si="353"/>
        <v/>
      </c>
      <c r="P2116" s="25" t="str">
        <f t="shared" si="354"/>
        <v/>
      </c>
      <c r="Q2116" s="25" t="str">
        <f t="shared" si="355"/>
        <v/>
      </c>
      <c r="R2116" s="25" t="str">
        <f>IF(COUNTIF($Q$11:$Q2116, $Q2116)&gt;1, "", $Q2116)</f>
        <v/>
      </c>
      <c r="S2116" s="58" t="str">
        <f t="shared" si="356"/>
        <v/>
      </c>
      <c r="T2116" s="61" t="str">
        <f t="shared" si="357"/>
        <v/>
      </c>
      <c r="U2116" s="58" t="str">
        <f t="shared" si="358"/>
        <v/>
      </c>
      <c r="W2116" s="25" t="str">
        <f>IF(OR($P2116="", NOT($U2116="")), "", IF(COUNTIF($P$11:$P2116, $P2116)&gt;1, "", "X"))</f>
        <v/>
      </c>
      <c r="X2116" s="25" t="str">
        <f t="shared" si="359"/>
        <v/>
      </c>
      <c r="Z2116" s="25" t="str">
        <f t="shared" si="360"/>
        <v/>
      </c>
      <c r="AB2116" s="25" t="str">
        <f>IF($B2116="", "", IF(AND($B2116&gt;='Client Report'!$BA$3, $B2116&lt;='Client Report'!$BA$4), "X", ""))</f>
        <v/>
      </c>
      <c r="AC2116" s="25" t="str">
        <f>IF($O2116="", "", IF('Client Report'!$AG$3="", "X", IF(Expenses!$C2116='Client Report'!$AG$3, "X", "")))</f>
        <v/>
      </c>
      <c r="AD2116" s="66" t="str">
        <f t="shared" si="361"/>
        <v/>
      </c>
      <c r="AE2116" s="25" t="str">
        <f>IF($AD2116="", "", COUNTIF($AD$11:$AD$2510, "&lt;"&amp;$AD2116)+1+COUNTIF($AD$11:$AD2116, $AD2116)-1)</f>
        <v/>
      </c>
      <c r="AF2116" s="25" t="str">
        <f t="shared" si="362"/>
        <v/>
      </c>
    </row>
    <row r="2117" spans="1:32" x14ac:dyDescent="0.25">
      <c r="A2117" s="21"/>
      <c r="B2117" s="80"/>
      <c r="C2117" s="81"/>
      <c r="D2117" s="82"/>
      <c r="E2117" s="83"/>
      <c r="F2117" s="83"/>
      <c r="G2117" s="84"/>
      <c r="H2117" s="85"/>
      <c r="I2117" s="21"/>
      <c r="J2117" s="39" t="str">
        <f t="shared" si="352"/>
        <v/>
      </c>
      <c r="K2117" s="21"/>
      <c r="O2117" s="25" t="str">
        <f t="shared" si="353"/>
        <v/>
      </c>
      <c r="P2117" s="25" t="str">
        <f t="shared" si="354"/>
        <v/>
      </c>
      <c r="Q2117" s="25" t="str">
        <f t="shared" si="355"/>
        <v/>
      </c>
      <c r="R2117" s="25" t="str">
        <f>IF(COUNTIF($Q$11:$Q2117, $Q2117)&gt;1, "", $Q2117)</f>
        <v/>
      </c>
      <c r="S2117" s="58" t="str">
        <f t="shared" si="356"/>
        <v/>
      </c>
      <c r="T2117" s="61" t="str">
        <f t="shared" si="357"/>
        <v/>
      </c>
      <c r="U2117" s="58" t="str">
        <f t="shared" si="358"/>
        <v/>
      </c>
      <c r="W2117" s="25" t="str">
        <f>IF(OR($P2117="", NOT($U2117="")), "", IF(COUNTIF($P$11:$P2117, $P2117)&gt;1, "", "X"))</f>
        <v/>
      </c>
      <c r="X2117" s="25" t="str">
        <f t="shared" si="359"/>
        <v/>
      </c>
      <c r="Z2117" s="25" t="str">
        <f t="shared" si="360"/>
        <v/>
      </c>
      <c r="AB2117" s="25" t="str">
        <f>IF($B2117="", "", IF(AND($B2117&gt;='Client Report'!$BA$3, $B2117&lt;='Client Report'!$BA$4), "X", ""))</f>
        <v/>
      </c>
      <c r="AC2117" s="25" t="str">
        <f>IF($O2117="", "", IF('Client Report'!$AG$3="", "X", IF(Expenses!$C2117='Client Report'!$AG$3, "X", "")))</f>
        <v/>
      </c>
      <c r="AD2117" s="66" t="str">
        <f t="shared" si="361"/>
        <v/>
      </c>
      <c r="AE2117" s="25" t="str">
        <f>IF($AD2117="", "", COUNTIF($AD$11:$AD$2510, "&lt;"&amp;$AD2117)+1+COUNTIF($AD$11:$AD2117, $AD2117)-1)</f>
        <v/>
      </c>
      <c r="AF2117" s="25" t="str">
        <f t="shared" si="362"/>
        <v/>
      </c>
    </row>
    <row r="2118" spans="1:32" x14ac:dyDescent="0.25">
      <c r="A2118" s="21"/>
      <c r="B2118" s="80"/>
      <c r="C2118" s="81"/>
      <c r="D2118" s="82"/>
      <c r="E2118" s="83"/>
      <c r="F2118" s="83"/>
      <c r="G2118" s="84"/>
      <c r="H2118" s="85"/>
      <c r="I2118" s="21"/>
      <c r="J2118" s="39" t="str">
        <f t="shared" si="352"/>
        <v/>
      </c>
      <c r="K2118" s="21"/>
      <c r="O2118" s="25" t="str">
        <f t="shared" si="353"/>
        <v/>
      </c>
      <c r="P2118" s="25" t="str">
        <f t="shared" si="354"/>
        <v/>
      </c>
      <c r="Q2118" s="25" t="str">
        <f t="shared" si="355"/>
        <v/>
      </c>
      <c r="R2118" s="25" t="str">
        <f>IF(COUNTIF($Q$11:$Q2118, $Q2118)&gt;1, "", $Q2118)</f>
        <v/>
      </c>
      <c r="S2118" s="58" t="str">
        <f t="shared" si="356"/>
        <v/>
      </c>
      <c r="T2118" s="61" t="str">
        <f t="shared" si="357"/>
        <v/>
      </c>
      <c r="U2118" s="58" t="str">
        <f t="shared" si="358"/>
        <v/>
      </c>
      <c r="W2118" s="25" t="str">
        <f>IF(OR($P2118="", NOT($U2118="")), "", IF(COUNTIF($P$11:$P2118, $P2118)&gt;1, "", "X"))</f>
        <v/>
      </c>
      <c r="X2118" s="25" t="str">
        <f t="shared" si="359"/>
        <v/>
      </c>
      <c r="Z2118" s="25" t="str">
        <f t="shared" si="360"/>
        <v/>
      </c>
      <c r="AB2118" s="25" t="str">
        <f>IF($B2118="", "", IF(AND($B2118&gt;='Client Report'!$BA$3, $B2118&lt;='Client Report'!$BA$4), "X", ""))</f>
        <v/>
      </c>
      <c r="AC2118" s="25" t="str">
        <f>IF($O2118="", "", IF('Client Report'!$AG$3="", "X", IF(Expenses!$C2118='Client Report'!$AG$3, "X", "")))</f>
        <v/>
      </c>
      <c r="AD2118" s="66" t="str">
        <f t="shared" si="361"/>
        <v/>
      </c>
      <c r="AE2118" s="25" t="str">
        <f>IF($AD2118="", "", COUNTIF($AD$11:$AD$2510, "&lt;"&amp;$AD2118)+1+COUNTIF($AD$11:$AD2118, $AD2118)-1)</f>
        <v/>
      </c>
      <c r="AF2118" s="25" t="str">
        <f t="shared" si="362"/>
        <v/>
      </c>
    </row>
    <row r="2119" spans="1:32" x14ac:dyDescent="0.25">
      <c r="A2119" s="21"/>
      <c r="B2119" s="80"/>
      <c r="C2119" s="81"/>
      <c r="D2119" s="82"/>
      <c r="E2119" s="83"/>
      <c r="F2119" s="83"/>
      <c r="G2119" s="84"/>
      <c r="H2119" s="85"/>
      <c r="I2119" s="21"/>
      <c r="J2119" s="39" t="str">
        <f t="shared" si="352"/>
        <v/>
      </c>
      <c r="K2119" s="21"/>
      <c r="O2119" s="25" t="str">
        <f t="shared" si="353"/>
        <v/>
      </c>
      <c r="P2119" s="25" t="str">
        <f t="shared" si="354"/>
        <v/>
      </c>
      <c r="Q2119" s="25" t="str">
        <f t="shared" si="355"/>
        <v/>
      </c>
      <c r="R2119" s="25" t="str">
        <f>IF(COUNTIF($Q$11:$Q2119, $Q2119)&gt;1, "", $Q2119)</f>
        <v/>
      </c>
      <c r="S2119" s="58" t="str">
        <f t="shared" si="356"/>
        <v/>
      </c>
      <c r="T2119" s="61" t="str">
        <f t="shared" si="357"/>
        <v/>
      </c>
      <c r="U2119" s="58" t="str">
        <f t="shared" si="358"/>
        <v/>
      </c>
      <c r="W2119" s="25" t="str">
        <f>IF(OR($P2119="", NOT($U2119="")), "", IF(COUNTIF($P$11:$P2119, $P2119)&gt;1, "", "X"))</f>
        <v/>
      </c>
      <c r="X2119" s="25" t="str">
        <f t="shared" si="359"/>
        <v/>
      </c>
      <c r="Z2119" s="25" t="str">
        <f t="shared" si="360"/>
        <v/>
      </c>
      <c r="AB2119" s="25" t="str">
        <f>IF($B2119="", "", IF(AND($B2119&gt;='Client Report'!$BA$3, $B2119&lt;='Client Report'!$BA$4), "X", ""))</f>
        <v/>
      </c>
      <c r="AC2119" s="25" t="str">
        <f>IF($O2119="", "", IF('Client Report'!$AG$3="", "X", IF(Expenses!$C2119='Client Report'!$AG$3, "X", "")))</f>
        <v/>
      </c>
      <c r="AD2119" s="66" t="str">
        <f t="shared" si="361"/>
        <v/>
      </c>
      <c r="AE2119" s="25" t="str">
        <f>IF($AD2119="", "", COUNTIF($AD$11:$AD$2510, "&lt;"&amp;$AD2119)+1+COUNTIF($AD$11:$AD2119, $AD2119)-1)</f>
        <v/>
      </c>
      <c r="AF2119" s="25" t="str">
        <f t="shared" si="362"/>
        <v/>
      </c>
    </row>
    <row r="2120" spans="1:32" x14ac:dyDescent="0.25">
      <c r="A2120" s="21"/>
      <c r="B2120" s="80"/>
      <c r="C2120" s="81"/>
      <c r="D2120" s="82"/>
      <c r="E2120" s="83"/>
      <c r="F2120" s="83"/>
      <c r="G2120" s="84"/>
      <c r="H2120" s="85"/>
      <c r="I2120" s="21"/>
      <c r="J2120" s="39" t="str">
        <f t="shared" si="352"/>
        <v/>
      </c>
      <c r="K2120" s="21"/>
      <c r="O2120" s="25" t="str">
        <f t="shared" si="353"/>
        <v/>
      </c>
      <c r="P2120" s="25" t="str">
        <f t="shared" si="354"/>
        <v/>
      </c>
      <c r="Q2120" s="25" t="str">
        <f t="shared" si="355"/>
        <v/>
      </c>
      <c r="R2120" s="25" t="str">
        <f>IF(COUNTIF($Q$11:$Q2120, $Q2120)&gt;1, "", $Q2120)</f>
        <v/>
      </c>
      <c r="S2120" s="58" t="str">
        <f t="shared" si="356"/>
        <v/>
      </c>
      <c r="T2120" s="61" t="str">
        <f t="shared" si="357"/>
        <v/>
      </c>
      <c r="U2120" s="58" t="str">
        <f t="shared" si="358"/>
        <v/>
      </c>
      <c r="W2120" s="25" t="str">
        <f>IF(OR($P2120="", NOT($U2120="")), "", IF(COUNTIF($P$11:$P2120, $P2120)&gt;1, "", "X"))</f>
        <v/>
      </c>
      <c r="X2120" s="25" t="str">
        <f t="shared" si="359"/>
        <v/>
      </c>
      <c r="Z2120" s="25" t="str">
        <f t="shared" si="360"/>
        <v/>
      </c>
      <c r="AB2120" s="25" t="str">
        <f>IF($B2120="", "", IF(AND($B2120&gt;='Client Report'!$BA$3, $B2120&lt;='Client Report'!$BA$4), "X", ""))</f>
        <v/>
      </c>
      <c r="AC2120" s="25" t="str">
        <f>IF($O2120="", "", IF('Client Report'!$AG$3="", "X", IF(Expenses!$C2120='Client Report'!$AG$3, "X", "")))</f>
        <v/>
      </c>
      <c r="AD2120" s="66" t="str">
        <f t="shared" si="361"/>
        <v/>
      </c>
      <c r="AE2120" s="25" t="str">
        <f>IF($AD2120="", "", COUNTIF($AD$11:$AD$2510, "&lt;"&amp;$AD2120)+1+COUNTIF($AD$11:$AD2120, $AD2120)-1)</f>
        <v/>
      </c>
      <c r="AF2120" s="25" t="str">
        <f t="shared" si="362"/>
        <v/>
      </c>
    </row>
    <row r="2121" spans="1:32" x14ac:dyDescent="0.25">
      <c r="A2121" s="21"/>
      <c r="B2121" s="80"/>
      <c r="C2121" s="81"/>
      <c r="D2121" s="82"/>
      <c r="E2121" s="83"/>
      <c r="F2121" s="83"/>
      <c r="G2121" s="84"/>
      <c r="H2121" s="85"/>
      <c r="I2121" s="21"/>
      <c r="J2121" s="39" t="str">
        <f t="shared" si="352"/>
        <v/>
      </c>
      <c r="K2121" s="21"/>
      <c r="O2121" s="25" t="str">
        <f t="shared" si="353"/>
        <v/>
      </c>
      <c r="P2121" s="25" t="str">
        <f t="shared" si="354"/>
        <v/>
      </c>
      <c r="Q2121" s="25" t="str">
        <f t="shared" si="355"/>
        <v/>
      </c>
      <c r="R2121" s="25" t="str">
        <f>IF(COUNTIF($Q$11:$Q2121, $Q2121)&gt;1, "", $Q2121)</f>
        <v/>
      </c>
      <c r="S2121" s="58" t="str">
        <f t="shared" si="356"/>
        <v/>
      </c>
      <c r="T2121" s="61" t="str">
        <f t="shared" si="357"/>
        <v/>
      </c>
      <c r="U2121" s="58" t="str">
        <f t="shared" si="358"/>
        <v/>
      </c>
      <c r="W2121" s="25" t="str">
        <f>IF(OR($P2121="", NOT($U2121="")), "", IF(COUNTIF($P$11:$P2121, $P2121)&gt;1, "", "X"))</f>
        <v/>
      </c>
      <c r="X2121" s="25" t="str">
        <f t="shared" si="359"/>
        <v/>
      </c>
      <c r="Z2121" s="25" t="str">
        <f t="shared" si="360"/>
        <v/>
      </c>
      <c r="AB2121" s="25" t="str">
        <f>IF($B2121="", "", IF(AND($B2121&gt;='Client Report'!$BA$3, $B2121&lt;='Client Report'!$BA$4), "X", ""))</f>
        <v/>
      </c>
      <c r="AC2121" s="25" t="str">
        <f>IF($O2121="", "", IF('Client Report'!$AG$3="", "X", IF(Expenses!$C2121='Client Report'!$AG$3, "X", "")))</f>
        <v/>
      </c>
      <c r="AD2121" s="66" t="str">
        <f t="shared" si="361"/>
        <v/>
      </c>
      <c r="AE2121" s="25" t="str">
        <f>IF($AD2121="", "", COUNTIF($AD$11:$AD$2510, "&lt;"&amp;$AD2121)+1+COUNTIF($AD$11:$AD2121, $AD2121)-1)</f>
        <v/>
      </c>
      <c r="AF2121" s="25" t="str">
        <f t="shared" si="362"/>
        <v/>
      </c>
    </row>
    <row r="2122" spans="1:32" x14ac:dyDescent="0.25">
      <c r="A2122" s="21"/>
      <c r="B2122" s="80"/>
      <c r="C2122" s="81"/>
      <c r="D2122" s="82"/>
      <c r="E2122" s="83"/>
      <c r="F2122" s="83"/>
      <c r="G2122" s="84"/>
      <c r="H2122" s="85"/>
      <c r="I2122" s="21"/>
      <c r="J2122" s="39" t="str">
        <f t="shared" si="352"/>
        <v/>
      </c>
      <c r="K2122" s="21"/>
      <c r="O2122" s="25" t="str">
        <f t="shared" si="353"/>
        <v/>
      </c>
      <c r="P2122" s="25" t="str">
        <f t="shared" si="354"/>
        <v/>
      </c>
      <c r="Q2122" s="25" t="str">
        <f t="shared" si="355"/>
        <v/>
      </c>
      <c r="R2122" s="25" t="str">
        <f>IF(COUNTIF($Q$11:$Q2122, $Q2122)&gt;1, "", $Q2122)</f>
        <v/>
      </c>
      <c r="S2122" s="58" t="str">
        <f t="shared" si="356"/>
        <v/>
      </c>
      <c r="T2122" s="61" t="str">
        <f t="shared" si="357"/>
        <v/>
      </c>
      <c r="U2122" s="58" t="str">
        <f t="shared" si="358"/>
        <v/>
      </c>
      <c r="W2122" s="25" t="str">
        <f>IF(OR($P2122="", NOT($U2122="")), "", IF(COUNTIF($P$11:$P2122, $P2122)&gt;1, "", "X"))</f>
        <v/>
      </c>
      <c r="X2122" s="25" t="str">
        <f t="shared" si="359"/>
        <v/>
      </c>
      <c r="Z2122" s="25" t="str">
        <f t="shared" si="360"/>
        <v/>
      </c>
      <c r="AB2122" s="25" t="str">
        <f>IF($B2122="", "", IF(AND($B2122&gt;='Client Report'!$BA$3, $B2122&lt;='Client Report'!$BA$4), "X", ""))</f>
        <v/>
      </c>
      <c r="AC2122" s="25" t="str">
        <f>IF($O2122="", "", IF('Client Report'!$AG$3="", "X", IF(Expenses!$C2122='Client Report'!$AG$3, "X", "")))</f>
        <v/>
      </c>
      <c r="AD2122" s="66" t="str">
        <f t="shared" si="361"/>
        <v/>
      </c>
      <c r="AE2122" s="25" t="str">
        <f>IF($AD2122="", "", COUNTIF($AD$11:$AD$2510, "&lt;"&amp;$AD2122)+1+COUNTIF($AD$11:$AD2122, $AD2122)-1)</f>
        <v/>
      </c>
      <c r="AF2122" s="25" t="str">
        <f t="shared" si="362"/>
        <v/>
      </c>
    </row>
    <row r="2123" spans="1:32" x14ac:dyDescent="0.25">
      <c r="A2123" s="21"/>
      <c r="B2123" s="80"/>
      <c r="C2123" s="81"/>
      <c r="D2123" s="82"/>
      <c r="E2123" s="83"/>
      <c r="F2123" s="83"/>
      <c r="G2123" s="84"/>
      <c r="H2123" s="85"/>
      <c r="I2123" s="21"/>
      <c r="J2123" s="39" t="str">
        <f t="shared" si="352"/>
        <v/>
      </c>
      <c r="K2123" s="21"/>
      <c r="O2123" s="25" t="str">
        <f t="shared" si="353"/>
        <v/>
      </c>
      <c r="P2123" s="25" t="str">
        <f t="shared" si="354"/>
        <v/>
      </c>
      <c r="Q2123" s="25" t="str">
        <f t="shared" si="355"/>
        <v/>
      </c>
      <c r="R2123" s="25" t="str">
        <f>IF(COUNTIF($Q$11:$Q2123, $Q2123)&gt;1, "", $Q2123)</f>
        <v/>
      </c>
      <c r="S2123" s="58" t="str">
        <f t="shared" si="356"/>
        <v/>
      </c>
      <c r="T2123" s="61" t="str">
        <f t="shared" si="357"/>
        <v/>
      </c>
      <c r="U2123" s="58" t="str">
        <f t="shared" si="358"/>
        <v/>
      </c>
      <c r="W2123" s="25" t="str">
        <f>IF(OR($P2123="", NOT($U2123="")), "", IF(COUNTIF($P$11:$P2123, $P2123)&gt;1, "", "X"))</f>
        <v/>
      </c>
      <c r="X2123" s="25" t="str">
        <f t="shared" si="359"/>
        <v/>
      </c>
      <c r="Z2123" s="25" t="str">
        <f t="shared" si="360"/>
        <v/>
      </c>
      <c r="AB2123" s="25" t="str">
        <f>IF($B2123="", "", IF(AND($B2123&gt;='Client Report'!$BA$3, $B2123&lt;='Client Report'!$BA$4), "X", ""))</f>
        <v/>
      </c>
      <c r="AC2123" s="25" t="str">
        <f>IF($O2123="", "", IF('Client Report'!$AG$3="", "X", IF(Expenses!$C2123='Client Report'!$AG$3, "X", "")))</f>
        <v/>
      </c>
      <c r="AD2123" s="66" t="str">
        <f t="shared" si="361"/>
        <v/>
      </c>
      <c r="AE2123" s="25" t="str">
        <f>IF($AD2123="", "", COUNTIF($AD$11:$AD$2510, "&lt;"&amp;$AD2123)+1+COUNTIF($AD$11:$AD2123, $AD2123)-1)</f>
        <v/>
      </c>
      <c r="AF2123" s="25" t="str">
        <f t="shared" si="362"/>
        <v/>
      </c>
    </row>
    <row r="2124" spans="1:32" x14ac:dyDescent="0.25">
      <c r="A2124" s="21"/>
      <c r="B2124" s="80"/>
      <c r="C2124" s="81"/>
      <c r="D2124" s="82"/>
      <c r="E2124" s="83"/>
      <c r="F2124" s="83"/>
      <c r="G2124" s="84"/>
      <c r="H2124" s="85"/>
      <c r="I2124" s="21"/>
      <c r="J2124" s="39" t="str">
        <f t="shared" ref="J2124:J2187" si="363">IFERROR(IF($G2124="", "", IF($F2124="", $G2124, ROUND($G2124*$U2124, 2))), "")</f>
        <v/>
      </c>
      <c r="K2124" s="21"/>
      <c r="O2124" s="25" t="str">
        <f t="shared" ref="O2124:O2187" si="364">IF(COUNTIF($B2124:$H2124, "")&lt;7, "X", "")</f>
        <v/>
      </c>
      <c r="P2124" s="25" t="str">
        <f t="shared" ref="P2124:P2187" si="365">IF(AND(NOT($B2124=""), NOT($F2124="")), _xlfn.CONCAT($B2124, " - ", $F2124), "")</f>
        <v/>
      </c>
      <c r="Q2124" s="25" t="str">
        <f t="shared" ref="Q2124:Q2187" si="366">IF(AND(NOT($B2124=""), NOT($F2124=""), NOT($H2124="")), _xlfn.CONCAT($B2124, " - ", $F2124), "")</f>
        <v/>
      </c>
      <c r="R2124" s="25" t="str">
        <f>IF(COUNTIF($Q$11:$Q2124, $Q2124)&gt;1, "", $Q2124)</f>
        <v/>
      </c>
      <c r="S2124" s="58" t="str">
        <f t="shared" ref="S2124:S2187" si="367">IF($R2124="", "", $H2124)</f>
        <v/>
      </c>
      <c r="T2124" s="61" t="str">
        <f t="shared" ref="T2124:T2187" si="368">IF(P2124="", "", IFERROR(INDEX($S$11:$S$2510, MATCH($P2124, $R$11:$R$2510, 0)), ""))</f>
        <v/>
      </c>
      <c r="U2124" s="58" t="str">
        <f t="shared" ref="U2124:U2187" si="369">IF($P2124="", "", IF($H2124="", $T2124, $H2124))</f>
        <v/>
      </c>
      <c r="W2124" s="25" t="str">
        <f>IF(OR($P2124="", NOT($U2124="")), "", IF(COUNTIF($P$11:$P2124, $P2124)&gt;1, "", "X"))</f>
        <v/>
      </c>
      <c r="X2124" s="25" t="str">
        <f t="shared" ref="X2124:X2187" si="370">IF(T2124=U2124, "", "X")</f>
        <v/>
      </c>
      <c r="Z2124" s="25" t="str">
        <f t="shared" ref="Z2124:Z2187" si="371">IF(OR($B2124="", $C2124=""), "", _xlfn.CONCAT($C2124, " - ", TEXT($B2124, "mmm yyyy")))</f>
        <v/>
      </c>
      <c r="AB2124" s="25" t="str">
        <f>IF($B2124="", "", IF(AND($B2124&gt;='Client Report'!$BA$3, $B2124&lt;='Client Report'!$BA$4), "X", ""))</f>
        <v/>
      </c>
      <c r="AC2124" s="25" t="str">
        <f>IF($O2124="", "", IF('Client Report'!$AG$3="", "X", IF(Expenses!$C2124='Client Report'!$AG$3, "X", "")))</f>
        <v/>
      </c>
      <c r="AD2124" s="66" t="str">
        <f t="shared" ref="AD2124:AD2187" si="372">IF(OR($AB2124="", $AC2124=""), "", $B2124)</f>
        <v/>
      </c>
      <c r="AE2124" s="25" t="str">
        <f>IF($AD2124="", "", COUNTIF($AD$11:$AD$2510, "&lt;"&amp;$AD2124)+1+COUNTIF($AD$11:$AD2124, $AD2124)-1)</f>
        <v/>
      </c>
      <c r="AF2124" s="25" t="str">
        <f t="shared" ref="AF2124:AF2187" si="373">IF($AE2124="", "", "X")</f>
        <v/>
      </c>
    </row>
    <row r="2125" spans="1:32" x14ac:dyDescent="0.25">
      <c r="A2125" s="21"/>
      <c r="B2125" s="80"/>
      <c r="C2125" s="81"/>
      <c r="D2125" s="82"/>
      <c r="E2125" s="83"/>
      <c r="F2125" s="83"/>
      <c r="G2125" s="84"/>
      <c r="H2125" s="85"/>
      <c r="I2125" s="21"/>
      <c r="J2125" s="39" t="str">
        <f t="shared" si="363"/>
        <v/>
      </c>
      <c r="K2125" s="21"/>
      <c r="O2125" s="25" t="str">
        <f t="shared" si="364"/>
        <v/>
      </c>
      <c r="P2125" s="25" t="str">
        <f t="shared" si="365"/>
        <v/>
      </c>
      <c r="Q2125" s="25" t="str">
        <f t="shared" si="366"/>
        <v/>
      </c>
      <c r="R2125" s="25" t="str">
        <f>IF(COUNTIF($Q$11:$Q2125, $Q2125)&gt;1, "", $Q2125)</f>
        <v/>
      </c>
      <c r="S2125" s="58" t="str">
        <f t="shared" si="367"/>
        <v/>
      </c>
      <c r="T2125" s="61" t="str">
        <f t="shared" si="368"/>
        <v/>
      </c>
      <c r="U2125" s="58" t="str">
        <f t="shared" si="369"/>
        <v/>
      </c>
      <c r="W2125" s="25" t="str">
        <f>IF(OR($P2125="", NOT($U2125="")), "", IF(COUNTIF($P$11:$P2125, $P2125)&gt;1, "", "X"))</f>
        <v/>
      </c>
      <c r="X2125" s="25" t="str">
        <f t="shared" si="370"/>
        <v/>
      </c>
      <c r="Z2125" s="25" t="str">
        <f t="shared" si="371"/>
        <v/>
      </c>
      <c r="AB2125" s="25" t="str">
        <f>IF($B2125="", "", IF(AND($B2125&gt;='Client Report'!$BA$3, $B2125&lt;='Client Report'!$BA$4), "X", ""))</f>
        <v/>
      </c>
      <c r="AC2125" s="25" t="str">
        <f>IF($O2125="", "", IF('Client Report'!$AG$3="", "X", IF(Expenses!$C2125='Client Report'!$AG$3, "X", "")))</f>
        <v/>
      </c>
      <c r="AD2125" s="66" t="str">
        <f t="shared" si="372"/>
        <v/>
      </c>
      <c r="AE2125" s="25" t="str">
        <f>IF($AD2125="", "", COUNTIF($AD$11:$AD$2510, "&lt;"&amp;$AD2125)+1+COUNTIF($AD$11:$AD2125, $AD2125)-1)</f>
        <v/>
      </c>
      <c r="AF2125" s="25" t="str">
        <f t="shared" si="373"/>
        <v/>
      </c>
    </row>
    <row r="2126" spans="1:32" x14ac:dyDescent="0.25">
      <c r="A2126" s="21"/>
      <c r="B2126" s="80"/>
      <c r="C2126" s="81"/>
      <c r="D2126" s="82"/>
      <c r="E2126" s="83"/>
      <c r="F2126" s="83"/>
      <c r="G2126" s="84"/>
      <c r="H2126" s="85"/>
      <c r="I2126" s="21"/>
      <c r="J2126" s="39" t="str">
        <f t="shared" si="363"/>
        <v/>
      </c>
      <c r="K2126" s="21"/>
      <c r="O2126" s="25" t="str">
        <f t="shared" si="364"/>
        <v/>
      </c>
      <c r="P2126" s="25" t="str">
        <f t="shared" si="365"/>
        <v/>
      </c>
      <c r="Q2126" s="25" t="str">
        <f t="shared" si="366"/>
        <v/>
      </c>
      <c r="R2126" s="25" t="str">
        <f>IF(COUNTIF($Q$11:$Q2126, $Q2126)&gt;1, "", $Q2126)</f>
        <v/>
      </c>
      <c r="S2126" s="58" t="str">
        <f t="shared" si="367"/>
        <v/>
      </c>
      <c r="T2126" s="61" t="str">
        <f t="shared" si="368"/>
        <v/>
      </c>
      <c r="U2126" s="58" t="str">
        <f t="shared" si="369"/>
        <v/>
      </c>
      <c r="W2126" s="25" t="str">
        <f>IF(OR($P2126="", NOT($U2126="")), "", IF(COUNTIF($P$11:$P2126, $P2126)&gt;1, "", "X"))</f>
        <v/>
      </c>
      <c r="X2126" s="25" t="str">
        <f t="shared" si="370"/>
        <v/>
      </c>
      <c r="Z2126" s="25" t="str">
        <f t="shared" si="371"/>
        <v/>
      </c>
      <c r="AB2126" s="25" t="str">
        <f>IF($B2126="", "", IF(AND($B2126&gt;='Client Report'!$BA$3, $B2126&lt;='Client Report'!$BA$4), "X", ""))</f>
        <v/>
      </c>
      <c r="AC2126" s="25" t="str">
        <f>IF($O2126="", "", IF('Client Report'!$AG$3="", "X", IF(Expenses!$C2126='Client Report'!$AG$3, "X", "")))</f>
        <v/>
      </c>
      <c r="AD2126" s="66" t="str">
        <f t="shared" si="372"/>
        <v/>
      </c>
      <c r="AE2126" s="25" t="str">
        <f>IF($AD2126="", "", COUNTIF($AD$11:$AD$2510, "&lt;"&amp;$AD2126)+1+COUNTIF($AD$11:$AD2126, $AD2126)-1)</f>
        <v/>
      </c>
      <c r="AF2126" s="25" t="str">
        <f t="shared" si="373"/>
        <v/>
      </c>
    </row>
    <row r="2127" spans="1:32" x14ac:dyDescent="0.25">
      <c r="A2127" s="21"/>
      <c r="B2127" s="80"/>
      <c r="C2127" s="81"/>
      <c r="D2127" s="82"/>
      <c r="E2127" s="83"/>
      <c r="F2127" s="83"/>
      <c r="G2127" s="84"/>
      <c r="H2127" s="85"/>
      <c r="I2127" s="21"/>
      <c r="J2127" s="39" t="str">
        <f t="shared" si="363"/>
        <v/>
      </c>
      <c r="K2127" s="21"/>
      <c r="O2127" s="25" t="str">
        <f t="shared" si="364"/>
        <v/>
      </c>
      <c r="P2127" s="25" t="str">
        <f t="shared" si="365"/>
        <v/>
      </c>
      <c r="Q2127" s="25" t="str">
        <f t="shared" si="366"/>
        <v/>
      </c>
      <c r="R2127" s="25" t="str">
        <f>IF(COUNTIF($Q$11:$Q2127, $Q2127)&gt;1, "", $Q2127)</f>
        <v/>
      </c>
      <c r="S2127" s="58" t="str">
        <f t="shared" si="367"/>
        <v/>
      </c>
      <c r="T2127" s="61" t="str">
        <f t="shared" si="368"/>
        <v/>
      </c>
      <c r="U2127" s="58" t="str">
        <f t="shared" si="369"/>
        <v/>
      </c>
      <c r="W2127" s="25" t="str">
        <f>IF(OR($P2127="", NOT($U2127="")), "", IF(COUNTIF($P$11:$P2127, $P2127)&gt;1, "", "X"))</f>
        <v/>
      </c>
      <c r="X2127" s="25" t="str">
        <f t="shared" si="370"/>
        <v/>
      </c>
      <c r="Z2127" s="25" t="str">
        <f t="shared" si="371"/>
        <v/>
      </c>
      <c r="AB2127" s="25" t="str">
        <f>IF($B2127="", "", IF(AND($B2127&gt;='Client Report'!$BA$3, $B2127&lt;='Client Report'!$BA$4), "X", ""))</f>
        <v/>
      </c>
      <c r="AC2127" s="25" t="str">
        <f>IF($O2127="", "", IF('Client Report'!$AG$3="", "X", IF(Expenses!$C2127='Client Report'!$AG$3, "X", "")))</f>
        <v/>
      </c>
      <c r="AD2127" s="66" t="str">
        <f t="shared" si="372"/>
        <v/>
      </c>
      <c r="AE2127" s="25" t="str">
        <f>IF($AD2127="", "", COUNTIF($AD$11:$AD$2510, "&lt;"&amp;$AD2127)+1+COUNTIF($AD$11:$AD2127, $AD2127)-1)</f>
        <v/>
      </c>
      <c r="AF2127" s="25" t="str">
        <f t="shared" si="373"/>
        <v/>
      </c>
    </row>
    <row r="2128" spans="1:32" x14ac:dyDescent="0.25">
      <c r="A2128" s="21"/>
      <c r="B2128" s="80"/>
      <c r="C2128" s="81"/>
      <c r="D2128" s="82"/>
      <c r="E2128" s="83"/>
      <c r="F2128" s="83"/>
      <c r="G2128" s="84"/>
      <c r="H2128" s="85"/>
      <c r="I2128" s="21"/>
      <c r="J2128" s="39" t="str">
        <f t="shared" si="363"/>
        <v/>
      </c>
      <c r="K2128" s="21"/>
      <c r="O2128" s="25" t="str">
        <f t="shared" si="364"/>
        <v/>
      </c>
      <c r="P2128" s="25" t="str">
        <f t="shared" si="365"/>
        <v/>
      </c>
      <c r="Q2128" s="25" t="str">
        <f t="shared" si="366"/>
        <v/>
      </c>
      <c r="R2128" s="25" t="str">
        <f>IF(COUNTIF($Q$11:$Q2128, $Q2128)&gt;1, "", $Q2128)</f>
        <v/>
      </c>
      <c r="S2128" s="58" t="str">
        <f t="shared" si="367"/>
        <v/>
      </c>
      <c r="T2128" s="61" t="str">
        <f t="shared" si="368"/>
        <v/>
      </c>
      <c r="U2128" s="58" t="str">
        <f t="shared" si="369"/>
        <v/>
      </c>
      <c r="W2128" s="25" t="str">
        <f>IF(OR($P2128="", NOT($U2128="")), "", IF(COUNTIF($P$11:$P2128, $P2128)&gt;1, "", "X"))</f>
        <v/>
      </c>
      <c r="X2128" s="25" t="str">
        <f t="shared" si="370"/>
        <v/>
      </c>
      <c r="Z2128" s="25" t="str">
        <f t="shared" si="371"/>
        <v/>
      </c>
      <c r="AB2128" s="25" t="str">
        <f>IF($B2128="", "", IF(AND($B2128&gt;='Client Report'!$BA$3, $B2128&lt;='Client Report'!$BA$4), "X", ""))</f>
        <v/>
      </c>
      <c r="AC2128" s="25" t="str">
        <f>IF($O2128="", "", IF('Client Report'!$AG$3="", "X", IF(Expenses!$C2128='Client Report'!$AG$3, "X", "")))</f>
        <v/>
      </c>
      <c r="AD2128" s="66" t="str">
        <f t="shared" si="372"/>
        <v/>
      </c>
      <c r="AE2128" s="25" t="str">
        <f>IF($AD2128="", "", COUNTIF($AD$11:$AD$2510, "&lt;"&amp;$AD2128)+1+COUNTIF($AD$11:$AD2128, $AD2128)-1)</f>
        <v/>
      </c>
      <c r="AF2128" s="25" t="str">
        <f t="shared" si="373"/>
        <v/>
      </c>
    </row>
    <row r="2129" spans="1:32" x14ac:dyDescent="0.25">
      <c r="A2129" s="21"/>
      <c r="B2129" s="80"/>
      <c r="C2129" s="81"/>
      <c r="D2129" s="82"/>
      <c r="E2129" s="83"/>
      <c r="F2129" s="83"/>
      <c r="G2129" s="84"/>
      <c r="H2129" s="85"/>
      <c r="I2129" s="21"/>
      <c r="J2129" s="39" t="str">
        <f t="shared" si="363"/>
        <v/>
      </c>
      <c r="K2129" s="21"/>
      <c r="O2129" s="25" t="str">
        <f t="shared" si="364"/>
        <v/>
      </c>
      <c r="P2129" s="25" t="str">
        <f t="shared" si="365"/>
        <v/>
      </c>
      <c r="Q2129" s="25" t="str">
        <f t="shared" si="366"/>
        <v/>
      </c>
      <c r="R2129" s="25" t="str">
        <f>IF(COUNTIF($Q$11:$Q2129, $Q2129)&gt;1, "", $Q2129)</f>
        <v/>
      </c>
      <c r="S2129" s="58" t="str">
        <f t="shared" si="367"/>
        <v/>
      </c>
      <c r="T2129" s="61" t="str">
        <f t="shared" si="368"/>
        <v/>
      </c>
      <c r="U2129" s="58" t="str">
        <f t="shared" si="369"/>
        <v/>
      </c>
      <c r="W2129" s="25" t="str">
        <f>IF(OR($P2129="", NOT($U2129="")), "", IF(COUNTIF($P$11:$P2129, $P2129)&gt;1, "", "X"))</f>
        <v/>
      </c>
      <c r="X2129" s="25" t="str">
        <f t="shared" si="370"/>
        <v/>
      </c>
      <c r="Z2129" s="25" t="str">
        <f t="shared" si="371"/>
        <v/>
      </c>
      <c r="AB2129" s="25" t="str">
        <f>IF($B2129="", "", IF(AND($B2129&gt;='Client Report'!$BA$3, $B2129&lt;='Client Report'!$BA$4), "X", ""))</f>
        <v/>
      </c>
      <c r="AC2129" s="25" t="str">
        <f>IF($O2129="", "", IF('Client Report'!$AG$3="", "X", IF(Expenses!$C2129='Client Report'!$AG$3, "X", "")))</f>
        <v/>
      </c>
      <c r="AD2129" s="66" t="str">
        <f t="shared" si="372"/>
        <v/>
      </c>
      <c r="AE2129" s="25" t="str">
        <f>IF($AD2129="", "", COUNTIF($AD$11:$AD$2510, "&lt;"&amp;$AD2129)+1+COUNTIF($AD$11:$AD2129, $AD2129)-1)</f>
        <v/>
      </c>
      <c r="AF2129" s="25" t="str">
        <f t="shared" si="373"/>
        <v/>
      </c>
    </row>
    <row r="2130" spans="1:32" x14ac:dyDescent="0.25">
      <c r="A2130" s="21"/>
      <c r="B2130" s="80"/>
      <c r="C2130" s="81"/>
      <c r="D2130" s="82"/>
      <c r="E2130" s="83"/>
      <c r="F2130" s="83"/>
      <c r="G2130" s="84"/>
      <c r="H2130" s="85"/>
      <c r="I2130" s="21"/>
      <c r="J2130" s="39" t="str">
        <f t="shared" si="363"/>
        <v/>
      </c>
      <c r="K2130" s="21"/>
      <c r="O2130" s="25" t="str">
        <f t="shared" si="364"/>
        <v/>
      </c>
      <c r="P2130" s="25" t="str">
        <f t="shared" si="365"/>
        <v/>
      </c>
      <c r="Q2130" s="25" t="str">
        <f t="shared" si="366"/>
        <v/>
      </c>
      <c r="R2130" s="25" t="str">
        <f>IF(COUNTIF($Q$11:$Q2130, $Q2130)&gt;1, "", $Q2130)</f>
        <v/>
      </c>
      <c r="S2130" s="58" t="str">
        <f t="shared" si="367"/>
        <v/>
      </c>
      <c r="T2130" s="61" t="str">
        <f t="shared" si="368"/>
        <v/>
      </c>
      <c r="U2130" s="58" t="str">
        <f t="shared" si="369"/>
        <v/>
      </c>
      <c r="W2130" s="25" t="str">
        <f>IF(OR($P2130="", NOT($U2130="")), "", IF(COUNTIF($P$11:$P2130, $P2130)&gt;1, "", "X"))</f>
        <v/>
      </c>
      <c r="X2130" s="25" t="str">
        <f t="shared" si="370"/>
        <v/>
      </c>
      <c r="Z2130" s="25" t="str">
        <f t="shared" si="371"/>
        <v/>
      </c>
      <c r="AB2130" s="25" t="str">
        <f>IF($B2130="", "", IF(AND($B2130&gt;='Client Report'!$BA$3, $B2130&lt;='Client Report'!$BA$4), "X", ""))</f>
        <v/>
      </c>
      <c r="AC2130" s="25" t="str">
        <f>IF($O2130="", "", IF('Client Report'!$AG$3="", "X", IF(Expenses!$C2130='Client Report'!$AG$3, "X", "")))</f>
        <v/>
      </c>
      <c r="AD2130" s="66" t="str">
        <f t="shared" si="372"/>
        <v/>
      </c>
      <c r="AE2130" s="25" t="str">
        <f>IF($AD2130="", "", COUNTIF($AD$11:$AD$2510, "&lt;"&amp;$AD2130)+1+COUNTIF($AD$11:$AD2130, $AD2130)-1)</f>
        <v/>
      </c>
      <c r="AF2130" s="25" t="str">
        <f t="shared" si="373"/>
        <v/>
      </c>
    </row>
    <row r="2131" spans="1:32" x14ac:dyDescent="0.25">
      <c r="A2131" s="21"/>
      <c r="B2131" s="80"/>
      <c r="C2131" s="81"/>
      <c r="D2131" s="82"/>
      <c r="E2131" s="83"/>
      <c r="F2131" s="83"/>
      <c r="G2131" s="84"/>
      <c r="H2131" s="85"/>
      <c r="I2131" s="21"/>
      <c r="J2131" s="39" t="str">
        <f t="shared" si="363"/>
        <v/>
      </c>
      <c r="K2131" s="21"/>
      <c r="O2131" s="25" t="str">
        <f t="shared" si="364"/>
        <v/>
      </c>
      <c r="P2131" s="25" t="str">
        <f t="shared" si="365"/>
        <v/>
      </c>
      <c r="Q2131" s="25" t="str">
        <f t="shared" si="366"/>
        <v/>
      </c>
      <c r="R2131" s="25" t="str">
        <f>IF(COUNTIF($Q$11:$Q2131, $Q2131)&gt;1, "", $Q2131)</f>
        <v/>
      </c>
      <c r="S2131" s="58" t="str">
        <f t="shared" si="367"/>
        <v/>
      </c>
      <c r="T2131" s="61" t="str">
        <f t="shared" si="368"/>
        <v/>
      </c>
      <c r="U2131" s="58" t="str">
        <f t="shared" si="369"/>
        <v/>
      </c>
      <c r="W2131" s="25" t="str">
        <f>IF(OR($P2131="", NOT($U2131="")), "", IF(COUNTIF($P$11:$P2131, $P2131)&gt;1, "", "X"))</f>
        <v/>
      </c>
      <c r="X2131" s="25" t="str">
        <f t="shared" si="370"/>
        <v/>
      </c>
      <c r="Z2131" s="25" t="str">
        <f t="shared" si="371"/>
        <v/>
      </c>
      <c r="AB2131" s="25" t="str">
        <f>IF($B2131="", "", IF(AND($B2131&gt;='Client Report'!$BA$3, $B2131&lt;='Client Report'!$BA$4), "X", ""))</f>
        <v/>
      </c>
      <c r="AC2131" s="25" t="str">
        <f>IF($O2131="", "", IF('Client Report'!$AG$3="", "X", IF(Expenses!$C2131='Client Report'!$AG$3, "X", "")))</f>
        <v/>
      </c>
      <c r="AD2131" s="66" t="str">
        <f t="shared" si="372"/>
        <v/>
      </c>
      <c r="AE2131" s="25" t="str">
        <f>IF($AD2131="", "", COUNTIF($AD$11:$AD$2510, "&lt;"&amp;$AD2131)+1+COUNTIF($AD$11:$AD2131, $AD2131)-1)</f>
        <v/>
      </c>
      <c r="AF2131" s="25" t="str">
        <f t="shared" si="373"/>
        <v/>
      </c>
    </row>
    <row r="2132" spans="1:32" x14ac:dyDescent="0.25">
      <c r="A2132" s="21"/>
      <c r="B2132" s="80"/>
      <c r="C2132" s="81"/>
      <c r="D2132" s="82"/>
      <c r="E2132" s="83"/>
      <c r="F2132" s="83"/>
      <c r="G2132" s="84"/>
      <c r="H2132" s="85"/>
      <c r="I2132" s="21"/>
      <c r="J2132" s="39" t="str">
        <f t="shared" si="363"/>
        <v/>
      </c>
      <c r="K2132" s="21"/>
      <c r="O2132" s="25" t="str">
        <f t="shared" si="364"/>
        <v/>
      </c>
      <c r="P2132" s="25" t="str">
        <f t="shared" si="365"/>
        <v/>
      </c>
      <c r="Q2132" s="25" t="str">
        <f t="shared" si="366"/>
        <v/>
      </c>
      <c r="R2132" s="25" t="str">
        <f>IF(COUNTIF($Q$11:$Q2132, $Q2132)&gt;1, "", $Q2132)</f>
        <v/>
      </c>
      <c r="S2132" s="58" t="str">
        <f t="shared" si="367"/>
        <v/>
      </c>
      <c r="T2132" s="61" t="str">
        <f t="shared" si="368"/>
        <v/>
      </c>
      <c r="U2132" s="58" t="str">
        <f t="shared" si="369"/>
        <v/>
      </c>
      <c r="W2132" s="25" t="str">
        <f>IF(OR($P2132="", NOT($U2132="")), "", IF(COUNTIF($P$11:$P2132, $P2132)&gt;1, "", "X"))</f>
        <v/>
      </c>
      <c r="X2132" s="25" t="str">
        <f t="shared" si="370"/>
        <v/>
      </c>
      <c r="Z2132" s="25" t="str">
        <f t="shared" si="371"/>
        <v/>
      </c>
      <c r="AB2132" s="25" t="str">
        <f>IF($B2132="", "", IF(AND($B2132&gt;='Client Report'!$BA$3, $B2132&lt;='Client Report'!$BA$4), "X", ""))</f>
        <v/>
      </c>
      <c r="AC2132" s="25" t="str">
        <f>IF($O2132="", "", IF('Client Report'!$AG$3="", "X", IF(Expenses!$C2132='Client Report'!$AG$3, "X", "")))</f>
        <v/>
      </c>
      <c r="AD2132" s="66" t="str">
        <f t="shared" si="372"/>
        <v/>
      </c>
      <c r="AE2132" s="25" t="str">
        <f>IF($AD2132="", "", COUNTIF($AD$11:$AD$2510, "&lt;"&amp;$AD2132)+1+COUNTIF($AD$11:$AD2132, $AD2132)-1)</f>
        <v/>
      </c>
      <c r="AF2132" s="25" t="str">
        <f t="shared" si="373"/>
        <v/>
      </c>
    </row>
    <row r="2133" spans="1:32" x14ac:dyDescent="0.25">
      <c r="A2133" s="21"/>
      <c r="B2133" s="80"/>
      <c r="C2133" s="81"/>
      <c r="D2133" s="82"/>
      <c r="E2133" s="83"/>
      <c r="F2133" s="83"/>
      <c r="G2133" s="84"/>
      <c r="H2133" s="85"/>
      <c r="I2133" s="21"/>
      <c r="J2133" s="39" t="str">
        <f t="shared" si="363"/>
        <v/>
      </c>
      <c r="K2133" s="21"/>
      <c r="O2133" s="25" t="str">
        <f t="shared" si="364"/>
        <v/>
      </c>
      <c r="P2133" s="25" t="str">
        <f t="shared" si="365"/>
        <v/>
      </c>
      <c r="Q2133" s="25" t="str">
        <f t="shared" si="366"/>
        <v/>
      </c>
      <c r="R2133" s="25" t="str">
        <f>IF(COUNTIF($Q$11:$Q2133, $Q2133)&gt;1, "", $Q2133)</f>
        <v/>
      </c>
      <c r="S2133" s="58" t="str">
        <f t="shared" si="367"/>
        <v/>
      </c>
      <c r="T2133" s="61" t="str">
        <f t="shared" si="368"/>
        <v/>
      </c>
      <c r="U2133" s="58" t="str">
        <f t="shared" si="369"/>
        <v/>
      </c>
      <c r="W2133" s="25" t="str">
        <f>IF(OR($P2133="", NOT($U2133="")), "", IF(COUNTIF($P$11:$P2133, $P2133)&gt;1, "", "X"))</f>
        <v/>
      </c>
      <c r="X2133" s="25" t="str">
        <f t="shared" si="370"/>
        <v/>
      </c>
      <c r="Z2133" s="25" t="str">
        <f t="shared" si="371"/>
        <v/>
      </c>
      <c r="AB2133" s="25" t="str">
        <f>IF($B2133="", "", IF(AND($B2133&gt;='Client Report'!$BA$3, $B2133&lt;='Client Report'!$BA$4), "X", ""))</f>
        <v/>
      </c>
      <c r="AC2133" s="25" t="str">
        <f>IF($O2133="", "", IF('Client Report'!$AG$3="", "X", IF(Expenses!$C2133='Client Report'!$AG$3, "X", "")))</f>
        <v/>
      </c>
      <c r="AD2133" s="66" t="str">
        <f t="shared" si="372"/>
        <v/>
      </c>
      <c r="AE2133" s="25" t="str">
        <f>IF($AD2133="", "", COUNTIF($AD$11:$AD$2510, "&lt;"&amp;$AD2133)+1+COUNTIF($AD$11:$AD2133, $AD2133)-1)</f>
        <v/>
      </c>
      <c r="AF2133" s="25" t="str">
        <f t="shared" si="373"/>
        <v/>
      </c>
    </row>
    <row r="2134" spans="1:32" x14ac:dyDescent="0.25">
      <c r="A2134" s="21"/>
      <c r="B2134" s="80"/>
      <c r="C2134" s="81"/>
      <c r="D2134" s="82"/>
      <c r="E2134" s="83"/>
      <c r="F2134" s="83"/>
      <c r="G2134" s="84"/>
      <c r="H2134" s="85"/>
      <c r="I2134" s="21"/>
      <c r="J2134" s="39" t="str">
        <f t="shared" si="363"/>
        <v/>
      </c>
      <c r="K2134" s="21"/>
      <c r="O2134" s="25" t="str">
        <f t="shared" si="364"/>
        <v/>
      </c>
      <c r="P2134" s="25" t="str">
        <f t="shared" si="365"/>
        <v/>
      </c>
      <c r="Q2134" s="25" t="str">
        <f t="shared" si="366"/>
        <v/>
      </c>
      <c r="R2134" s="25" t="str">
        <f>IF(COUNTIF($Q$11:$Q2134, $Q2134)&gt;1, "", $Q2134)</f>
        <v/>
      </c>
      <c r="S2134" s="58" t="str">
        <f t="shared" si="367"/>
        <v/>
      </c>
      <c r="T2134" s="61" t="str">
        <f t="shared" si="368"/>
        <v/>
      </c>
      <c r="U2134" s="58" t="str">
        <f t="shared" si="369"/>
        <v/>
      </c>
      <c r="W2134" s="25" t="str">
        <f>IF(OR($P2134="", NOT($U2134="")), "", IF(COUNTIF($P$11:$P2134, $P2134)&gt;1, "", "X"))</f>
        <v/>
      </c>
      <c r="X2134" s="25" t="str">
        <f t="shared" si="370"/>
        <v/>
      </c>
      <c r="Z2134" s="25" t="str">
        <f t="shared" si="371"/>
        <v/>
      </c>
      <c r="AB2134" s="25" t="str">
        <f>IF($B2134="", "", IF(AND($B2134&gt;='Client Report'!$BA$3, $B2134&lt;='Client Report'!$BA$4), "X", ""))</f>
        <v/>
      </c>
      <c r="AC2134" s="25" t="str">
        <f>IF($O2134="", "", IF('Client Report'!$AG$3="", "X", IF(Expenses!$C2134='Client Report'!$AG$3, "X", "")))</f>
        <v/>
      </c>
      <c r="AD2134" s="66" t="str">
        <f t="shared" si="372"/>
        <v/>
      </c>
      <c r="AE2134" s="25" t="str">
        <f>IF($AD2134="", "", COUNTIF($AD$11:$AD$2510, "&lt;"&amp;$AD2134)+1+COUNTIF($AD$11:$AD2134, $AD2134)-1)</f>
        <v/>
      </c>
      <c r="AF2134" s="25" t="str">
        <f t="shared" si="373"/>
        <v/>
      </c>
    </row>
    <row r="2135" spans="1:32" x14ac:dyDescent="0.25">
      <c r="A2135" s="21"/>
      <c r="B2135" s="80"/>
      <c r="C2135" s="81"/>
      <c r="D2135" s="82"/>
      <c r="E2135" s="83"/>
      <c r="F2135" s="83"/>
      <c r="G2135" s="84"/>
      <c r="H2135" s="85"/>
      <c r="I2135" s="21"/>
      <c r="J2135" s="39" t="str">
        <f t="shared" si="363"/>
        <v/>
      </c>
      <c r="K2135" s="21"/>
      <c r="O2135" s="25" t="str">
        <f t="shared" si="364"/>
        <v/>
      </c>
      <c r="P2135" s="25" t="str">
        <f t="shared" si="365"/>
        <v/>
      </c>
      <c r="Q2135" s="25" t="str">
        <f t="shared" si="366"/>
        <v/>
      </c>
      <c r="R2135" s="25" t="str">
        <f>IF(COUNTIF($Q$11:$Q2135, $Q2135)&gt;1, "", $Q2135)</f>
        <v/>
      </c>
      <c r="S2135" s="58" t="str">
        <f t="shared" si="367"/>
        <v/>
      </c>
      <c r="T2135" s="61" t="str">
        <f t="shared" si="368"/>
        <v/>
      </c>
      <c r="U2135" s="58" t="str">
        <f t="shared" si="369"/>
        <v/>
      </c>
      <c r="W2135" s="25" t="str">
        <f>IF(OR($P2135="", NOT($U2135="")), "", IF(COUNTIF($P$11:$P2135, $P2135)&gt;1, "", "X"))</f>
        <v/>
      </c>
      <c r="X2135" s="25" t="str">
        <f t="shared" si="370"/>
        <v/>
      </c>
      <c r="Z2135" s="25" t="str">
        <f t="shared" si="371"/>
        <v/>
      </c>
      <c r="AB2135" s="25" t="str">
        <f>IF($B2135="", "", IF(AND($B2135&gt;='Client Report'!$BA$3, $B2135&lt;='Client Report'!$BA$4), "X", ""))</f>
        <v/>
      </c>
      <c r="AC2135" s="25" t="str">
        <f>IF($O2135="", "", IF('Client Report'!$AG$3="", "X", IF(Expenses!$C2135='Client Report'!$AG$3, "X", "")))</f>
        <v/>
      </c>
      <c r="AD2135" s="66" t="str">
        <f t="shared" si="372"/>
        <v/>
      </c>
      <c r="AE2135" s="25" t="str">
        <f>IF($AD2135="", "", COUNTIF($AD$11:$AD$2510, "&lt;"&amp;$AD2135)+1+COUNTIF($AD$11:$AD2135, $AD2135)-1)</f>
        <v/>
      </c>
      <c r="AF2135" s="25" t="str">
        <f t="shared" si="373"/>
        <v/>
      </c>
    </row>
    <row r="2136" spans="1:32" x14ac:dyDescent="0.25">
      <c r="A2136" s="21"/>
      <c r="B2136" s="80"/>
      <c r="C2136" s="81"/>
      <c r="D2136" s="82"/>
      <c r="E2136" s="83"/>
      <c r="F2136" s="83"/>
      <c r="G2136" s="84"/>
      <c r="H2136" s="85"/>
      <c r="I2136" s="21"/>
      <c r="J2136" s="39" t="str">
        <f t="shared" si="363"/>
        <v/>
      </c>
      <c r="K2136" s="21"/>
      <c r="O2136" s="25" t="str">
        <f t="shared" si="364"/>
        <v/>
      </c>
      <c r="P2136" s="25" t="str">
        <f t="shared" si="365"/>
        <v/>
      </c>
      <c r="Q2136" s="25" t="str">
        <f t="shared" si="366"/>
        <v/>
      </c>
      <c r="R2136" s="25" t="str">
        <f>IF(COUNTIF($Q$11:$Q2136, $Q2136)&gt;1, "", $Q2136)</f>
        <v/>
      </c>
      <c r="S2136" s="58" t="str">
        <f t="shared" si="367"/>
        <v/>
      </c>
      <c r="T2136" s="61" t="str">
        <f t="shared" si="368"/>
        <v/>
      </c>
      <c r="U2136" s="58" t="str">
        <f t="shared" si="369"/>
        <v/>
      </c>
      <c r="W2136" s="25" t="str">
        <f>IF(OR($P2136="", NOT($U2136="")), "", IF(COUNTIF($P$11:$P2136, $P2136)&gt;1, "", "X"))</f>
        <v/>
      </c>
      <c r="X2136" s="25" t="str">
        <f t="shared" si="370"/>
        <v/>
      </c>
      <c r="Z2136" s="25" t="str">
        <f t="shared" si="371"/>
        <v/>
      </c>
      <c r="AB2136" s="25" t="str">
        <f>IF($B2136="", "", IF(AND($B2136&gt;='Client Report'!$BA$3, $B2136&lt;='Client Report'!$BA$4), "X", ""))</f>
        <v/>
      </c>
      <c r="AC2136" s="25" t="str">
        <f>IF($O2136="", "", IF('Client Report'!$AG$3="", "X", IF(Expenses!$C2136='Client Report'!$AG$3, "X", "")))</f>
        <v/>
      </c>
      <c r="AD2136" s="66" t="str">
        <f t="shared" si="372"/>
        <v/>
      </c>
      <c r="AE2136" s="25" t="str">
        <f>IF($AD2136="", "", COUNTIF($AD$11:$AD$2510, "&lt;"&amp;$AD2136)+1+COUNTIF($AD$11:$AD2136, $AD2136)-1)</f>
        <v/>
      </c>
      <c r="AF2136" s="25" t="str">
        <f t="shared" si="373"/>
        <v/>
      </c>
    </row>
    <row r="2137" spans="1:32" x14ac:dyDescent="0.25">
      <c r="A2137" s="21"/>
      <c r="B2137" s="80"/>
      <c r="C2137" s="81"/>
      <c r="D2137" s="82"/>
      <c r="E2137" s="83"/>
      <c r="F2137" s="83"/>
      <c r="G2137" s="84"/>
      <c r="H2137" s="85"/>
      <c r="I2137" s="21"/>
      <c r="J2137" s="39" t="str">
        <f t="shared" si="363"/>
        <v/>
      </c>
      <c r="K2137" s="21"/>
      <c r="O2137" s="25" t="str">
        <f t="shared" si="364"/>
        <v/>
      </c>
      <c r="P2137" s="25" t="str">
        <f t="shared" si="365"/>
        <v/>
      </c>
      <c r="Q2137" s="25" t="str">
        <f t="shared" si="366"/>
        <v/>
      </c>
      <c r="R2137" s="25" t="str">
        <f>IF(COUNTIF($Q$11:$Q2137, $Q2137)&gt;1, "", $Q2137)</f>
        <v/>
      </c>
      <c r="S2137" s="58" t="str">
        <f t="shared" si="367"/>
        <v/>
      </c>
      <c r="T2137" s="61" t="str">
        <f t="shared" si="368"/>
        <v/>
      </c>
      <c r="U2137" s="58" t="str">
        <f t="shared" si="369"/>
        <v/>
      </c>
      <c r="W2137" s="25" t="str">
        <f>IF(OR($P2137="", NOT($U2137="")), "", IF(COUNTIF($P$11:$P2137, $P2137)&gt;1, "", "X"))</f>
        <v/>
      </c>
      <c r="X2137" s="25" t="str">
        <f t="shared" si="370"/>
        <v/>
      </c>
      <c r="Z2137" s="25" t="str">
        <f t="shared" si="371"/>
        <v/>
      </c>
      <c r="AB2137" s="25" t="str">
        <f>IF($B2137="", "", IF(AND($B2137&gt;='Client Report'!$BA$3, $B2137&lt;='Client Report'!$BA$4), "X", ""))</f>
        <v/>
      </c>
      <c r="AC2137" s="25" t="str">
        <f>IF($O2137="", "", IF('Client Report'!$AG$3="", "X", IF(Expenses!$C2137='Client Report'!$AG$3, "X", "")))</f>
        <v/>
      </c>
      <c r="AD2137" s="66" t="str">
        <f t="shared" si="372"/>
        <v/>
      </c>
      <c r="AE2137" s="25" t="str">
        <f>IF($AD2137="", "", COUNTIF($AD$11:$AD$2510, "&lt;"&amp;$AD2137)+1+COUNTIF($AD$11:$AD2137, $AD2137)-1)</f>
        <v/>
      </c>
      <c r="AF2137" s="25" t="str">
        <f t="shared" si="373"/>
        <v/>
      </c>
    </row>
    <row r="2138" spans="1:32" x14ac:dyDescent="0.25">
      <c r="A2138" s="21"/>
      <c r="B2138" s="80"/>
      <c r="C2138" s="81"/>
      <c r="D2138" s="82"/>
      <c r="E2138" s="83"/>
      <c r="F2138" s="83"/>
      <c r="G2138" s="84"/>
      <c r="H2138" s="85"/>
      <c r="I2138" s="21"/>
      <c r="J2138" s="39" t="str">
        <f t="shared" si="363"/>
        <v/>
      </c>
      <c r="K2138" s="21"/>
      <c r="O2138" s="25" t="str">
        <f t="shared" si="364"/>
        <v/>
      </c>
      <c r="P2138" s="25" t="str">
        <f t="shared" si="365"/>
        <v/>
      </c>
      <c r="Q2138" s="25" t="str">
        <f t="shared" si="366"/>
        <v/>
      </c>
      <c r="R2138" s="25" t="str">
        <f>IF(COUNTIF($Q$11:$Q2138, $Q2138)&gt;1, "", $Q2138)</f>
        <v/>
      </c>
      <c r="S2138" s="58" t="str">
        <f t="shared" si="367"/>
        <v/>
      </c>
      <c r="T2138" s="61" t="str">
        <f t="shared" si="368"/>
        <v/>
      </c>
      <c r="U2138" s="58" t="str">
        <f t="shared" si="369"/>
        <v/>
      </c>
      <c r="W2138" s="25" t="str">
        <f>IF(OR($P2138="", NOT($U2138="")), "", IF(COUNTIF($P$11:$P2138, $P2138)&gt;1, "", "X"))</f>
        <v/>
      </c>
      <c r="X2138" s="25" t="str">
        <f t="shared" si="370"/>
        <v/>
      </c>
      <c r="Z2138" s="25" t="str">
        <f t="shared" si="371"/>
        <v/>
      </c>
      <c r="AB2138" s="25" t="str">
        <f>IF($B2138="", "", IF(AND($B2138&gt;='Client Report'!$BA$3, $B2138&lt;='Client Report'!$BA$4), "X", ""))</f>
        <v/>
      </c>
      <c r="AC2138" s="25" t="str">
        <f>IF($O2138="", "", IF('Client Report'!$AG$3="", "X", IF(Expenses!$C2138='Client Report'!$AG$3, "X", "")))</f>
        <v/>
      </c>
      <c r="AD2138" s="66" t="str">
        <f t="shared" si="372"/>
        <v/>
      </c>
      <c r="AE2138" s="25" t="str">
        <f>IF($AD2138="", "", COUNTIF($AD$11:$AD$2510, "&lt;"&amp;$AD2138)+1+COUNTIF($AD$11:$AD2138, $AD2138)-1)</f>
        <v/>
      </c>
      <c r="AF2138" s="25" t="str">
        <f t="shared" si="373"/>
        <v/>
      </c>
    </row>
    <row r="2139" spans="1:32" x14ac:dyDescent="0.25">
      <c r="A2139" s="21"/>
      <c r="B2139" s="80"/>
      <c r="C2139" s="81"/>
      <c r="D2139" s="82"/>
      <c r="E2139" s="83"/>
      <c r="F2139" s="83"/>
      <c r="G2139" s="84"/>
      <c r="H2139" s="85"/>
      <c r="I2139" s="21"/>
      <c r="J2139" s="39" t="str">
        <f t="shared" si="363"/>
        <v/>
      </c>
      <c r="K2139" s="21"/>
      <c r="O2139" s="25" t="str">
        <f t="shared" si="364"/>
        <v/>
      </c>
      <c r="P2139" s="25" t="str">
        <f t="shared" si="365"/>
        <v/>
      </c>
      <c r="Q2139" s="25" t="str">
        <f t="shared" si="366"/>
        <v/>
      </c>
      <c r="R2139" s="25" t="str">
        <f>IF(COUNTIF($Q$11:$Q2139, $Q2139)&gt;1, "", $Q2139)</f>
        <v/>
      </c>
      <c r="S2139" s="58" t="str">
        <f t="shared" si="367"/>
        <v/>
      </c>
      <c r="T2139" s="61" t="str">
        <f t="shared" si="368"/>
        <v/>
      </c>
      <c r="U2139" s="58" t="str">
        <f t="shared" si="369"/>
        <v/>
      </c>
      <c r="W2139" s="25" t="str">
        <f>IF(OR($P2139="", NOT($U2139="")), "", IF(COUNTIF($P$11:$P2139, $P2139)&gt;1, "", "X"))</f>
        <v/>
      </c>
      <c r="X2139" s="25" t="str">
        <f t="shared" si="370"/>
        <v/>
      </c>
      <c r="Z2139" s="25" t="str">
        <f t="shared" si="371"/>
        <v/>
      </c>
      <c r="AB2139" s="25" t="str">
        <f>IF($B2139="", "", IF(AND($B2139&gt;='Client Report'!$BA$3, $B2139&lt;='Client Report'!$BA$4), "X", ""))</f>
        <v/>
      </c>
      <c r="AC2139" s="25" t="str">
        <f>IF($O2139="", "", IF('Client Report'!$AG$3="", "X", IF(Expenses!$C2139='Client Report'!$AG$3, "X", "")))</f>
        <v/>
      </c>
      <c r="AD2139" s="66" t="str">
        <f t="shared" si="372"/>
        <v/>
      </c>
      <c r="AE2139" s="25" t="str">
        <f>IF($AD2139="", "", COUNTIF($AD$11:$AD$2510, "&lt;"&amp;$AD2139)+1+COUNTIF($AD$11:$AD2139, $AD2139)-1)</f>
        <v/>
      </c>
      <c r="AF2139" s="25" t="str">
        <f t="shared" si="373"/>
        <v/>
      </c>
    </row>
    <row r="2140" spans="1:32" x14ac:dyDescent="0.25">
      <c r="A2140" s="21"/>
      <c r="B2140" s="80"/>
      <c r="C2140" s="81"/>
      <c r="D2140" s="82"/>
      <c r="E2140" s="83"/>
      <c r="F2140" s="83"/>
      <c r="G2140" s="84"/>
      <c r="H2140" s="85"/>
      <c r="I2140" s="21"/>
      <c r="J2140" s="39" t="str">
        <f t="shared" si="363"/>
        <v/>
      </c>
      <c r="K2140" s="21"/>
      <c r="O2140" s="25" t="str">
        <f t="shared" si="364"/>
        <v/>
      </c>
      <c r="P2140" s="25" t="str">
        <f t="shared" si="365"/>
        <v/>
      </c>
      <c r="Q2140" s="25" t="str">
        <f t="shared" si="366"/>
        <v/>
      </c>
      <c r="R2140" s="25" t="str">
        <f>IF(COUNTIF($Q$11:$Q2140, $Q2140)&gt;1, "", $Q2140)</f>
        <v/>
      </c>
      <c r="S2140" s="58" t="str">
        <f t="shared" si="367"/>
        <v/>
      </c>
      <c r="T2140" s="61" t="str">
        <f t="shared" si="368"/>
        <v/>
      </c>
      <c r="U2140" s="58" t="str">
        <f t="shared" si="369"/>
        <v/>
      </c>
      <c r="W2140" s="25" t="str">
        <f>IF(OR($P2140="", NOT($U2140="")), "", IF(COUNTIF($P$11:$P2140, $P2140)&gt;1, "", "X"))</f>
        <v/>
      </c>
      <c r="X2140" s="25" t="str">
        <f t="shared" si="370"/>
        <v/>
      </c>
      <c r="Z2140" s="25" t="str">
        <f t="shared" si="371"/>
        <v/>
      </c>
      <c r="AB2140" s="25" t="str">
        <f>IF($B2140="", "", IF(AND($B2140&gt;='Client Report'!$BA$3, $B2140&lt;='Client Report'!$BA$4), "X", ""))</f>
        <v/>
      </c>
      <c r="AC2140" s="25" t="str">
        <f>IF($O2140="", "", IF('Client Report'!$AG$3="", "X", IF(Expenses!$C2140='Client Report'!$AG$3, "X", "")))</f>
        <v/>
      </c>
      <c r="AD2140" s="66" t="str">
        <f t="shared" si="372"/>
        <v/>
      </c>
      <c r="AE2140" s="25" t="str">
        <f>IF($AD2140="", "", COUNTIF($AD$11:$AD$2510, "&lt;"&amp;$AD2140)+1+COUNTIF($AD$11:$AD2140, $AD2140)-1)</f>
        <v/>
      </c>
      <c r="AF2140" s="25" t="str">
        <f t="shared" si="373"/>
        <v/>
      </c>
    </row>
    <row r="2141" spans="1:32" x14ac:dyDescent="0.25">
      <c r="A2141" s="21"/>
      <c r="B2141" s="80"/>
      <c r="C2141" s="81"/>
      <c r="D2141" s="82"/>
      <c r="E2141" s="83"/>
      <c r="F2141" s="83"/>
      <c r="G2141" s="84"/>
      <c r="H2141" s="85"/>
      <c r="I2141" s="21"/>
      <c r="J2141" s="39" t="str">
        <f t="shared" si="363"/>
        <v/>
      </c>
      <c r="K2141" s="21"/>
      <c r="O2141" s="25" t="str">
        <f t="shared" si="364"/>
        <v/>
      </c>
      <c r="P2141" s="25" t="str">
        <f t="shared" si="365"/>
        <v/>
      </c>
      <c r="Q2141" s="25" t="str">
        <f t="shared" si="366"/>
        <v/>
      </c>
      <c r="R2141" s="25" t="str">
        <f>IF(COUNTIF($Q$11:$Q2141, $Q2141)&gt;1, "", $Q2141)</f>
        <v/>
      </c>
      <c r="S2141" s="58" t="str">
        <f t="shared" si="367"/>
        <v/>
      </c>
      <c r="T2141" s="61" t="str">
        <f t="shared" si="368"/>
        <v/>
      </c>
      <c r="U2141" s="58" t="str">
        <f t="shared" si="369"/>
        <v/>
      </c>
      <c r="W2141" s="25" t="str">
        <f>IF(OR($P2141="", NOT($U2141="")), "", IF(COUNTIF($P$11:$P2141, $P2141)&gt;1, "", "X"))</f>
        <v/>
      </c>
      <c r="X2141" s="25" t="str">
        <f t="shared" si="370"/>
        <v/>
      </c>
      <c r="Z2141" s="25" t="str">
        <f t="shared" si="371"/>
        <v/>
      </c>
      <c r="AB2141" s="25" t="str">
        <f>IF($B2141="", "", IF(AND($B2141&gt;='Client Report'!$BA$3, $B2141&lt;='Client Report'!$BA$4), "X", ""))</f>
        <v/>
      </c>
      <c r="AC2141" s="25" t="str">
        <f>IF($O2141="", "", IF('Client Report'!$AG$3="", "X", IF(Expenses!$C2141='Client Report'!$AG$3, "X", "")))</f>
        <v/>
      </c>
      <c r="AD2141" s="66" t="str">
        <f t="shared" si="372"/>
        <v/>
      </c>
      <c r="AE2141" s="25" t="str">
        <f>IF($AD2141="", "", COUNTIF($AD$11:$AD$2510, "&lt;"&amp;$AD2141)+1+COUNTIF($AD$11:$AD2141, $AD2141)-1)</f>
        <v/>
      </c>
      <c r="AF2141" s="25" t="str">
        <f t="shared" si="373"/>
        <v/>
      </c>
    </row>
    <row r="2142" spans="1:32" x14ac:dyDescent="0.25">
      <c r="A2142" s="21"/>
      <c r="B2142" s="80"/>
      <c r="C2142" s="81"/>
      <c r="D2142" s="82"/>
      <c r="E2142" s="83"/>
      <c r="F2142" s="83"/>
      <c r="G2142" s="84"/>
      <c r="H2142" s="85"/>
      <c r="I2142" s="21"/>
      <c r="J2142" s="39" t="str">
        <f t="shared" si="363"/>
        <v/>
      </c>
      <c r="K2142" s="21"/>
      <c r="O2142" s="25" t="str">
        <f t="shared" si="364"/>
        <v/>
      </c>
      <c r="P2142" s="25" t="str">
        <f t="shared" si="365"/>
        <v/>
      </c>
      <c r="Q2142" s="25" t="str">
        <f t="shared" si="366"/>
        <v/>
      </c>
      <c r="R2142" s="25" t="str">
        <f>IF(COUNTIF($Q$11:$Q2142, $Q2142)&gt;1, "", $Q2142)</f>
        <v/>
      </c>
      <c r="S2142" s="58" t="str">
        <f t="shared" si="367"/>
        <v/>
      </c>
      <c r="T2142" s="61" t="str">
        <f t="shared" si="368"/>
        <v/>
      </c>
      <c r="U2142" s="58" t="str">
        <f t="shared" si="369"/>
        <v/>
      </c>
      <c r="W2142" s="25" t="str">
        <f>IF(OR($P2142="", NOT($U2142="")), "", IF(COUNTIF($P$11:$P2142, $P2142)&gt;1, "", "X"))</f>
        <v/>
      </c>
      <c r="X2142" s="25" t="str">
        <f t="shared" si="370"/>
        <v/>
      </c>
      <c r="Z2142" s="25" t="str">
        <f t="shared" si="371"/>
        <v/>
      </c>
      <c r="AB2142" s="25" t="str">
        <f>IF($B2142="", "", IF(AND($B2142&gt;='Client Report'!$BA$3, $B2142&lt;='Client Report'!$BA$4), "X", ""))</f>
        <v/>
      </c>
      <c r="AC2142" s="25" t="str">
        <f>IF($O2142="", "", IF('Client Report'!$AG$3="", "X", IF(Expenses!$C2142='Client Report'!$AG$3, "X", "")))</f>
        <v/>
      </c>
      <c r="AD2142" s="66" t="str">
        <f t="shared" si="372"/>
        <v/>
      </c>
      <c r="AE2142" s="25" t="str">
        <f>IF($AD2142="", "", COUNTIF($AD$11:$AD$2510, "&lt;"&amp;$AD2142)+1+COUNTIF($AD$11:$AD2142, $AD2142)-1)</f>
        <v/>
      </c>
      <c r="AF2142" s="25" t="str">
        <f t="shared" si="373"/>
        <v/>
      </c>
    </row>
    <row r="2143" spans="1:32" x14ac:dyDescent="0.25">
      <c r="A2143" s="21"/>
      <c r="B2143" s="80"/>
      <c r="C2143" s="81"/>
      <c r="D2143" s="82"/>
      <c r="E2143" s="83"/>
      <c r="F2143" s="83"/>
      <c r="G2143" s="84"/>
      <c r="H2143" s="85"/>
      <c r="I2143" s="21"/>
      <c r="J2143" s="39" t="str">
        <f t="shared" si="363"/>
        <v/>
      </c>
      <c r="K2143" s="21"/>
      <c r="O2143" s="25" t="str">
        <f t="shared" si="364"/>
        <v/>
      </c>
      <c r="P2143" s="25" t="str">
        <f t="shared" si="365"/>
        <v/>
      </c>
      <c r="Q2143" s="25" t="str">
        <f t="shared" si="366"/>
        <v/>
      </c>
      <c r="R2143" s="25" t="str">
        <f>IF(COUNTIF($Q$11:$Q2143, $Q2143)&gt;1, "", $Q2143)</f>
        <v/>
      </c>
      <c r="S2143" s="58" t="str">
        <f t="shared" si="367"/>
        <v/>
      </c>
      <c r="T2143" s="61" t="str">
        <f t="shared" si="368"/>
        <v/>
      </c>
      <c r="U2143" s="58" t="str">
        <f t="shared" si="369"/>
        <v/>
      </c>
      <c r="W2143" s="25" t="str">
        <f>IF(OR($P2143="", NOT($U2143="")), "", IF(COUNTIF($P$11:$P2143, $P2143)&gt;1, "", "X"))</f>
        <v/>
      </c>
      <c r="X2143" s="25" t="str">
        <f t="shared" si="370"/>
        <v/>
      </c>
      <c r="Z2143" s="25" t="str">
        <f t="shared" si="371"/>
        <v/>
      </c>
      <c r="AB2143" s="25" t="str">
        <f>IF($B2143="", "", IF(AND($B2143&gt;='Client Report'!$BA$3, $B2143&lt;='Client Report'!$BA$4), "X", ""))</f>
        <v/>
      </c>
      <c r="AC2143" s="25" t="str">
        <f>IF($O2143="", "", IF('Client Report'!$AG$3="", "X", IF(Expenses!$C2143='Client Report'!$AG$3, "X", "")))</f>
        <v/>
      </c>
      <c r="AD2143" s="66" t="str">
        <f t="shared" si="372"/>
        <v/>
      </c>
      <c r="AE2143" s="25" t="str">
        <f>IF($AD2143="", "", COUNTIF($AD$11:$AD$2510, "&lt;"&amp;$AD2143)+1+COUNTIF($AD$11:$AD2143, $AD2143)-1)</f>
        <v/>
      </c>
      <c r="AF2143" s="25" t="str">
        <f t="shared" si="373"/>
        <v/>
      </c>
    </row>
    <row r="2144" spans="1:32" x14ac:dyDescent="0.25">
      <c r="A2144" s="21"/>
      <c r="B2144" s="80"/>
      <c r="C2144" s="81"/>
      <c r="D2144" s="82"/>
      <c r="E2144" s="83"/>
      <c r="F2144" s="83"/>
      <c r="G2144" s="84"/>
      <c r="H2144" s="85"/>
      <c r="I2144" s="21"/>
      <c r="J2144" s="39" t="str">
        <f t="shared" si="363"/>
        <v/>
      </c>
      <c r="K2144" s="21"/>
      <c r="O2144" s="25" t="str">
        <f t="shared" si="364"/>
        <v/>
      </c>
      <c r="P2144" s="25" t="str">
        <f t="shared" si="365"/>
        <v/>
      </c>
      <c r="Q2144" s="25" t="str">
        <f t="shared" si="366"/>
        <v/>
      </c>
      <c r="R2144" s="25" t="str">
        <f>IF(COUNTIF($Q$11:$Q2144, $Q2144)&gt;1, "", $Q2144)</f>
        <v/>
      </c>
      <c r="S2144" s="58" t="str">
        <f t="shared" si="367"/>
        <v/>
      </c>
      <c r="T2144" s="61" t="str">
        <f t="shared" si="368"/>
        <v/>
      </c>
      <c r="U2144" s="58" t="str">
        <f t="shared" si="369"/>
        <v/>
      </c>
      <c r="W2144" s="25" t="str">
        <f>IF(OR($P2144="", NOT($U2144="")), "", IF(COUNTIF($P$11:$P2144, $P2144)&gt;1, "", "X"))</f>
        <v/>
      </c>
      <c r="X2144" s="25" t="str">
        <f t="shared" si="370"/>
        <v/>
      </c>
      <c r="Z2144" s="25" t="str">
        <f t="shared" si="371"/>
        <v/>
      </c>
      <c r="AB2144" s="25" t="str">
        <f>IF($B2144="", "", IF(AND($B2144&gt;='Client Report'!$BA$3, $B2144&lt;='Client Report'!$BA$4), "X", ""))</f>
        <v/>
      </c>
      <c r="AC2144" s="25" t="str">
        <f>IF($O2144="", "", IF('Client Report'!$AG$3="", "X", IF(Expenses!$C2144='Client Report'!$AG$3, "X", "")))</f>
        <v/>
      </c>
      <c r="AD2144" s="66" t="str">
        <f t="shared" si="372"/>
        <v/>
      </c>
      <c r="AE2144" s="25" t="str">
        <f>IF($AD2144="", "", COUNTIF($AD$11:$AD$2510, "&lt;"&amp;$AD2144)+1+COUNTIF($AD$11:$AD2144, $AD2144)-1)</f>
        <v/>
      </c>
      <c r="AF2144" s="25" t="str">
        <f t="shared" si="373"/>
        <v/>
      </c>
    </row>
    <row r="2145" spans="1:32" x14ac:dyDescent="0.25">
      <c r="A2145" s="21"/>
      <c r="B2145" s="80"/>
      <c r="C2145" s="81"/>
      <c r="D2145" s="82"/>
      <c r="E2145" s="83"/>
      <c r="F2145" s="83"/>
      <c r="G2145" s="84"/>
      <c r="H2145" s="85"/>
      <c r="I2145" s="21"/>
      <c r="J2145" s="39" t="str">
        <f t="shared" si="363"/>
        <v/>
      </c>
      <c r="K2145" s="21"/>
      <c r="O2145" s="25" t="str">
        <f t="shared" si="364"/>
        <v/>
      </c>
      <c r="P2145" s="25" t="str">
        <f t="shared" si="365"/>
        <v/>
      </c>
      <c r="Q2145" s="25" t="str">
        <f t="shared" si="366"/>
        <v/>
      </c>
      <c r="R2145" s="25" t="str">
        <f>IF(COUNTIF($Q$11:$Q2145, $Q2145)&gt;1, "", $Q2145)</f>
        <v/>
      </c>
      <c r="S2145" s="58" t="str">
        <f t="shared" si="367"/>
        <v/>
      </c>
      <c r="T2145" s="61" t="str">
        <f t="shared" si="368"/>
        <v/>
      </c>
      <c r="U2145" s="58" t="str">
        <f t="shared" si="369"/>
        <v/>
      </c>
      <c r="W2145" s="25" t="str">
        <f>IF(OR($P2145="", NOT($U2145="")), "", IF(COUNTIF($P$11:$P2145, $P2145)&gt;1, "", "X"))</f>
        <v/>
      </c>
      <c r="X2145" s="25" t="str">
        <f t="shared" si="370"/>
        <v/>
      </c>
      <c r="Z2145" s="25" t="str">
        <f t="shared" si="371"/>
        <v/>
      </c>
      <c r="AB2145" s="25" t="str">
        <f>IF($B2145="", "", IF(AND($B2145&gt;='Client Report'!$BA$3, $B2145&lt;='Client Report'!$BA$4), "X", ""))</f>
        <v/>
      </c>
      <c r="AC2145" s="25" t="str">
        <f>IF($O2145="", "", IF('Client Report'!$AG$3="", "X", IF(Expenses!$C2145='Client Report'!$AG$3, "X", "")))</f>
        <v/>
      </c>
      <c r="AD2145" s="66" t="str">
        <f t="shared" si="372"/>
        <v/>
      </c>
      <c r="AE2145" s="25" t="str">
        <f>IF($AD2145="", "", COUNTIF($AD$11:$AD$2510, "&lt;"&amp;$AD2145)+1+COUNTIF($AD$11:$AD2145, $AD2145)-1)</f>
        <v/>
      </c>
      <c r="AF2145" s="25" t="str">
        <f t="shared" si="373"/>
        <v/>
      </c>
    </row>
    <row r="2146" spans="1:32" x14ac:dyDescent="0.25">
      <c r="A2146" s="21"/>
      <c r="B2146" s="80"/>
      <c r="C2146" s="81"/>
      <c r="D2146" s="82"/>
      <c r="E2146" s="83"/>
      <c r="F2146" s="83"/>
      <c r="G2146" s="84"/>
      <c r="H2146" s="85"/>
      <c r="I2146" s="21"/>
      <c r="J2146" s="39" t="str">
        <f t="shared" si="363"/>
        <v/>
      </c>
      <c r="K2146" s="21"/>
      <c r="O2146" s="25" t="str">
        <f t="shared" si="364"/>
        <v/>
      </c>
      <c r="P2146" s="25" t="str">
        <f t="shared" si="365"/>
        <v/>
      </c>
      <c r="Q2146" s="25" t="str">
        <f t="shared" si="366"/>
        <v/>
      </c>
      <c r="R2146" s="25" t="str">
        <f>IF(COUNTIF($Q$11:$Q2146, $Q2146)&gt;1, "", $Q2146)</f>
        <v/>
      </c>
      <c r="S2146" s="58" t="str">
        <f t="shared" si="367"/>
        <v/>
      </c>
      <c r="T2146" s="61" t="str">
        <f t="shared" si="368"/>
        <v/>
      </c>
      <c r="U2146" s="58" t="str">
        <f t="shared" si="369"/>
        <v/>
      </c>
      <c r="W2146" s="25" t="str">
        <f>IF(OR($P2146="", NOT($U2146="")), "", IF(COUNTIF($P$11:$P2146, $P2146)&gt;1, "", "X"))</f>
        <v/>
      </c>
      <c r="X2146" s="25" t="str">
        <f t="shared" si="370"/>
        <v/>
      </c>
      <c r="Z2146" s="25" t="str">
        <f t="shared" si="371"/>
        <v/>
      </c>
      <c r="AB2146" s="25" t="str">
        <f>IF($B2146="", "", IF(AND($B2146&gt;='Client Report'!$BA$3, $B2146&lt;='Client Report'!$BA$4), "X", ""))</f>
        <v/>
      </c>
      <c r="AC2146" s="25" t="str">
        <f>IF($O2146="", "", IF('Client Report'!$AG$3="", "X", IF(Expenses!$C2146='Client Report'!$AG$3, "X", "")))</f>
        <v/>
      </c>
      <c r="AD2146" s="66" t="str">
        <f t="shared" si="372"/>
        <v/>
      </c>
      <c r="AE2146" s="25" t="str">
        <f>IF($AD2146="", "", COUNTIF($AD$11:$AD$2510, "&lt;"&amp;$AD2146)+1+COUNTIF($AD$11:$AD2146, $AD2146)-1)</f>
        <v/>
      </c>
      <c r="AF2146" s="25" t="str">
        <f t="shared" si="373"/>
        <v/>
      </c>
    </row>
    <row r="2147" spans="1:32" x14ac:dyDescent="0.25">
      <c r="A2147" s="21"/>
      <c r="B2147" s="80"/>
      <c r="C2147" s="81"/>
      <c r="D2147" s="82"/>
      <c r="E2147" s="83"/>
      <c r="F2147" s="83"/>
      <c r="G2147" s="84"/>
      <c r="H2147" s="85"/>
      <c r="I2147" s="21"/>
      <c r="J2147" s="39" t="str">
        <f t="shared" si="363"/>
        <v/>
      </c>
      <c r="K2147" s="21"/>
      <c r="O2147" s="25" t="str">
        <f t="shared" si="364"/>
        <v/>
      </c>
      <c r="P2147" s="25" t="str">
        <f t="shared" si="365"/>
        <v/>
      </c>
      <c r="Q2147" s="25" t="str">
        <f t="shared" si="366"/>
        <v/>
      </c>
      <c r="R2147" s="25" t="str">
        <f>IF(COUNTIF($Q$11:$Q2147, $Q2147)&gt;1, "", $Q2147)</f>
        <v/>
      </c>
      <c r="S2147" s="58" t="str">
        <f t="shared" si="367"/>
        <v/>
      </c>
      <c r="T2147" s="61" t="str">
        <f t="shared" si="368"/>
        <v/>
      </c>
      <c r="U2147" s="58" t="str">
        <f t="shared" si="369"/>
        <v/>
      </c>
      <c r="W2147" s="25" t="str">
        <f>IF(OR($P2147="", NOT($U2147="")), "", IF(COUNTIF($P$11:$P2147, $P2147)&gt;1, "", "X"))</f>
        <v/>
      </c>
      <c r="X2147" s="25" t="str">
        <f t="shared" si="370"/>
        <v/>
      </c>
      <c r="Z2147" s="25" t="str">
        <f t="shared" si="371"/>
        <v/>
      </c>
      <c r="AB2147" s="25" t="str">
        <f>IF($B2147="", "", IF(AND($B2147&gt;='Client Report'!$BA$3, $B2147&lt;='Client Report'!$BA$4), "X", ""))</f>
        <v/>
      </c>
      <c r="AC2147" s="25" t="str">
        <f>IF($O2147="", "", IF('Client Report'!$AG$3="", "X", IF(Expenses!$C2147='Client Report'!$AG$3, "X", "")))</f>
        <v/>
      </c>
      <c r="AD2147" s="66" t="str">
        <f t="shared" si="372"/>
        <v/>
      </c>
      <c r="AE2147" s="25" t="str">
        <f>IF($AD2147="", "", COUNTIF($AD$11:$AD$2510, "&lt;"&amp;$AD2147)+1+COUNTIF($AD$11:$AD2147, $AD2147)-1)</f>
        <v/>
      </c>
      <c r="AF2147" s="25" t="str">
        <f t="shared" si="373"/>
        <v/>
      </c>
    </row>
    <row r="2148" spans="1:32" x14ac:dyDescent="0.25">
      <c r="A2148" s="21"/>
      <c r="B2148" s="80"/>
      <c r="C2148" s="81"/>
      <c r="D2148" s="82"/>
      <c r="E2148" s="83"/>
      <c r="F2148" s="83"/>
      <c r="G2148" s="84"/>
      <c r="H2148" s="85"/>
      <c r="I2148" s="21"/>
      <c r="J2148" s="39" t="str">
        <f t="shared" si="363"/>
        <v/>
      </c>
      <c r="K2148" s="21"/>
      <c r="O2148" s="25" t="str">
        <f t="shared" si="364"/>
        <v/>
      </c>
      <c r="P2148" s="25" t="str">
        <f t="shared" si="365"/>
        <v/>
      </c>
      <c r="Q2148" s="25" t="str">
        <f t="shared" si="366"/>
        <v/>
      </c>
      <c r="R2148" s="25" t="str">
        <f>IF(COUNTIF($Q$11:$Q2148, $Q2148)&gt;1, "", $Q2148)</f>
        <v/>
      </c>
      <c r="S2148" s="58" t="str">
        <f t="shared" si="367"/>
        <v/>
      </c>
      <c r="T2148" s="61" t="str">
        <f t="shared" si="368"/>
        <v/>
      </c>
      <c r="U2148" s="58" t="str">
        <f t="shared" si="369"/>
        <v/>
      </c>
      <c r="W2148" s="25" t="str">
        <f>IF(OR($P2148="", NOT($U2148="")), "", IF(COUNTIF($P$11:$P2148, $P2148)&gt;1, "", "X"))</f>
        <v/>
      </c>
      <c r="X2148" s="25" t="str">
        <f t="shared" si="370"/>
        <v/>
      </c>
      <c r="Z2148" s="25" t="str">
        <f t="shared" si="371"/>
        <v/>
      </c>
      <c r="AB2148" s="25" t="str">
        <f>IF($B2148="", "", IF(AND($B2148&gt;='Client Report'!$BA$3, $B2148&lt;='Client Report'!$BA$4), "X", ""))</f>
        <v/>
      </c>
      <c r="AC2148" s="25" t="str">
        <f>IF($O2148="", "", IF('Client Report'!$AG$3="", "X", IF(Expenses!$C2148='Client Report'!$AG$3, "X", "")))</f>
        <v/>
      </c>
      <c r="AD2148" s="66" t="str">
        <f t="shared" si="372"/>
        <v/>
      </c>
      <c r="AE2148" s="25" t="str">
        <f>IF($AD2148="", "", COUNTIF($AD$11:$AD$2510, "&lt;"&amp;$AD2148)+1+COUNTIF($AD$11:$AD2148, $AD2148)-1)</f>
        <v/>
      </c>
      <c r="AF2148" s="25" t="str">
        <f t="shared" si="373"/>
        <v/>
      </c>
    </row>
    <row r="2149" spans="1:32" x14ac:dyDescent="0.25">
      <c r="A2149" s="21"/>
      <c r="B2149" s="80"/>
      <c r="C2149" s="81"/>
      <c r="D2149" s="82"/>
      <c r="E2149" s="83"/>
      <c r="F2149" s="83"/>
      <c r="G2149" s="84"/>
      <c r="H2149" s="85"/>
      <c r="I2149" s="21"/>
      <c r="J2149" s="39" t="str">
        <f t="shared" si="363"/>
        <v/>
      </c>
      <c r="K2149" s="21"/>
      <c r="O2149" s="25" t="str">
        <f t="shared" si="364"/>
        <v/>
      </c>
      <c r="P2149" s="25" t="str">
        <f t="shared" si="365"/>
        <v/>
      </c>
      <c r="Q2149" s="25" t="str">
        <f t="shared" si="366"/>
        <v/>
      </c>
      <c r="R2149" s="25" t="str">
        <f>IF(COUNTIF($Q$11:$Q2149, $Q2149)&gt;1, "", $Q2149)</f>
        <v/>
      </c>
      <c r="S2149" s="58" t="str">
        <f t="shared" si="367"/>
        <v/>
      </c>
      <c r="T2149" s="61" t="str">
        <f t="shared" si="368"/>
        <v/>
      </c>
      <c r="U2149" s="58" t="str">
        <f t="shared" si="369"/>
        <v/>
      </c>
      <c r="W2149" s="25" t="str">
        <f>IF(OR($P2149="", NOT($U2149="")), "", IF(COUNTIF($P$11:$P2149, $P2149)&gt;1, "", "X"))</f>
        <v/>
      </c>
      <c r="X2149" s="25" t="str">
        <f t="shared" si="370"/>
        <v/>
      </c>
      <c r="Z2149" s="25" t="str">
        <f t="shared" si="371"/>
        <v/>
      </c>
      <c r="AB2149" s="25" t="str">
        <f>IF($B2149="", "", IF(AND($B2149&gt;='Client Report'!$BA$3, $B2149&lt;='Client Report'!$BA$4), "X", ""))</f>
        <v/>
      </c>
      <c r="AC2149" s="25" t="str">
        <f>IF($O2149="", "", IF('Client Report'!$AG$3="", "X", IF(Expenses!$C2149='Client Report'!$AG$3, "X", "")))</f>
        <v/>
      </c>
      <c r="AD2149" s="66" t="str">
        <f t="shared" si="372"/>
        <v/>
      </c>
      <c r="AE2149" s="25" t="str">
        <f>IF($AD2149="", "", COUNTIF($AD$11:$AD$2510, "&lt;"&amp;$AD2149)+1+COUNTIF($AD$11:$AD2149, $AD2149)-1)</f>
        <v/>
      </c>
      <c r="AF2149" s="25" t="str">
        <f t="shared" si="373"/>
        <v/>
      </c>
    </row>
    <row r="2150" spans="1:32" x14ac:dyDescent="0.25">
      <c r="A2150" s="21"/>
      <c r="B2150" s="80"/>
      <c r="C2150" s="81"/>
      <c r="D2150" s="82"/>
      <c r="E2150" s="83"/>
      <c r="F2150" s="83"/>
      <c r="G2150" s="84"/>
      <c r="H2150" s="85"/>
      <c r="I2150" s="21"/>
      <c r="J2150" s="39" t="str">
        <f t="shared" si="363"/>
        <v/>
      </c>
      <c r="K2150" s="21"/>
      <c r="O2150" s="25" t="str">
        <f t="shared" si="364"/>
        <v/>
      </c>
      <c r="P2150" s="25" t="str">
        <f t="shared" si="365"/>
        <v/>
      </c>
      <c r="Q2150" s="25" t="str">
        <f t="shared" si="366"/>
        <v/>
      </c>
      <c r="R2150" s="25" t="str">
        <f>IF(COUNTIF($Q$11:$Q2150, $Q2150)&gt;1, "", $Q2150)</f>
        <v/>
      </c>
      <c r="S2150" s="58" t="str">
        <f t="shared" si="367"/>
        <v/>
      </c>
      <c r="T2150" s="61" t="str">
        <f t="shared" si="368"/>
        <v/>
      </c>
      <c r="U2150" s="58" t="str">
        <f t="shared" si="369"/>
        <v/>
      </c>
      <c r="W2150" s="25" t="str">
        <f>IF(OR($P2150="", NOT($U2150="")), "", IF(COUNTIF($P$11:$P2150, $P2150)&gt;1, "", "X"))</f>
        <v/>
      </c>
      <c r="X2150" s="25" t="str">
        <f t="shared" si="370"/>
        <v/>
      </c>
      <c r="Z2150" s="25" t="str">
        <f t="shared" si="371"/>
        <v/>
      </c>
      <c r="AB2150" s="25" t="str">
        <f>IF($B2150="", "", IF(AND($B2150&gt;='Client Report'!$BA$3, $B2150&lt;='Client Report'!$BA$4), "X", ""))</f>
        <v/>
      </c>
      <c r="AC2150" s="25" t="str">
        <f>IF($O2150="", "", IF('Client Report'!$AG$3="", "X", IF(Expenses!$C2150='Client Report'!$AG$3, "X", "")))</f>
        <v/>
      </c>
      <c r="AD2150" s="66" t="str">
        <f t="shared" si="372"/>
        <v/>
      </c>
      <c r="AE2150" s="25" t="str">
        <f>IF($AD2150="", "", COUNTIF($AD$11:$AD$2510, "&lt;"&amp;$AD2150)+1+COUNTIF($AD$11:$AD2150, $AD2150)-1)</f>
        <v/>
      </c>
      <c r="AF2150" s="25" t="str">
        <f t="shared" si="373"/>
        <v/>
      </c>
    </row>
    <row r="2151" spans="1:32" x14ac:dyDescent="0.25">
      <c r="A2151" s="21"/>
      <c r="B2151" s="80"/>
      <c r="C2151" s="81"/>
      <c r="D2151" s="82"/>
      <c r="E2151" s="83"/>
      <c r="F2151" s="83"/>
      <c r="G2151" s="84"/>
      <c r="H2151" s="85"/>
      <c r="I2151" s="21"/>
      <c r="J2151" s="39" t="str">
        <f t="shared" si="363"/>
        <v/>
      </c>
      <c r="K2151" s="21"/>
      <c r="O2151" s="25" t="str">
        <f t="shared" si="364"/>
        <v/>
      </c>
      <c r="P2151" s="25" t="str">
        <f t="shared" si="365"/>
        <v/>
      </c>
      <c r="Q2151" s="25" t="str">
        <f t="shared" si="366"/>
        <v/>
      </c>
      <c r="R2151" s="25" t="str">
        <f>IF(COUNTIF($Q$11:$Q2151, $Q2151)&gt;1, "", $Q2151)</f>
        <v/>
      </c>
      <c r="S2151" s="58" t="str">
        <f t="shared" si="367"/>
        <v/>
      </c>
      <c r="T2151" s="61" t="str">
        <f t="shared" si="368"/>
        <v/>
      </c>
      <c r="U2151" s="58" t="str">
        <f t="shared" si="369"/>
        <v/>
      </c>
      <c r="W2151" s="25" t="str">
        <f>IF(OR($P2151="", NOT($U2151="")), "", IF(COUNTIF($P$11:$P2151, $P2151)&gt;1, "", "X"))</f>
        <v/>
      </c>
      <c r="X2151" s="25" t="str">
        <f t="shared" si="370"/>
        <v/>
      </c>
      <c r="Z2151" s="25" t="str">
        <f t="shared" si="371"/>
        <v/>
      </c>
      <c r="AB2151" s="25" t="str">
        <f>IF($B2151="", "", IF(AND($B2151&gt;='Client Report'!$BA$3, $B2151&lt;='Client Report'!$BA$4), "X", ""))</f>
        <v/>
      </c>
      <c r="AC2151" s="25" t="str">
        <f>IF($O2151="", "", IF('Client Report'!$AG$3="", "X", IF(Expenses!$C2151='Client Report'!$AG$3, "X", "")))</f>
        <v/>
      </c>
      <c r="AD2151" s="66" t="str">
        <f t="shared" si="372"/>
        <v/>
      </c>
      <c r="AE2151" s="25" t="str">
        <f>IF($AD2151="", "", COUNTIF($AD$11:$AD$2510, "&lt;"&amp;$AD2151)+1+COUNTIF($AD$11:$AD2151, $AD2151)-1)</f>
        <v/>
      </c>
      <c r="AF2151" s="25" t="str">
        <f t="shared" si="373"/>
        <v/>
      </c>
    </row>
    <row r="2152" spans="1:32" x14ac:dyDescent="0.25">
      <c r="A2152" s="21"/>
      <c r="B2152" s="80"/>
      <c r="C2152" s="81"/>
      <c r="D2152" s="82"/>
      <c r="E2152" s="83"/>
      <c r="F2152" s="83"/>
      <c r="G2152" s="84"/>
      <c r="H2152" s="85"/>
      <c r="I2152" s="21"/>
      <c r="J2152" s="39" t="str">
        <f t="shared" si="363"/>
        <v/>
      </c>
      <c r="K2152" s="21"/>
      <c r="O2152" s="25" t="str">
        <f t="shared" si="364"/>
        <v/>
      </c>
      <c r="P2152" s="25" t="str">
        <f t="shared" si="365"/>
        <v/>
      </c>
      <c r="Q2152" s="25" t="str">
        <f t="shared" si="366"/>
        <v/>
      </c>
      <c r="R2152" s="25" t="str">
        <f>IF(COUNTIF($Q$11:$Q2152, $Q2152)&gt;1, "", $Q2152)</f>
        <v/>
      </c>
      <c r="S2152" s="58" t="str">
        <f t="shared" si="367"/>
        <v/>
      </c>
      <c r="T2152" s="61" t="str">
        <f t="shared" si="368"/>
        <v/>
      </c>
      <c r="U2152" s="58" t="str">
        <f t="shared" si="369"/>
        <v/>
      </c>
      <c r="W2152" s="25" t="str">
        <f>IF(OR($P2152="", NOT($U2152="")), "", IF(COUNTIF($P$11:$P2152, $P2152)&gt;1, "", "X"))</f>
        <v/>
      </c>
      <c r="X2152" s="25" t="str">
        <f t="shared" si="370"/>
        <v/>
      </c>
      <c r="Z2152" s="25" t="str">
        <f t="shared" si="371"/>
        <v/>
      </c>
      <c r="AB2152" s="25" t="str">
        <f>IF($B2152="", "", IF(AND($B2152&gt;='Client Report'!$BA$3, $B2152&lt;='Client Report'!$BA$4), "X", ""))</f>
        <v/>
      </c>
      <c r="AC2152" s="25" t="str">
        <f>IF($O2152="", "", IF('Client Report'!$AG$3="", "X", IF(Expenses!$C2152='Client Report'!$AG$3, "X", "")))</f>
        <v/>
      </c>
      <c r="AD2152" s="66" t="str">
        <f t="shared" si="372"/>
        <v/>
      </c>
      <c r="AE2152" s="25" t="str">
        <f>IF($AD2152="", "", COUNTIF($AD$11:$AD$2510, "&lt;"&amp;$AD2152)+1+COUNTIF($AD$11:$AD2152, $AD2152)-1)</f>
        <v/>
      </c>
      <c r="AF2152" s="25" t="str">
        <f t="shared" si="373"/>
        <v/>
      </c>
    </row>
    <row r="2153" spans="1:32" x14ac:dyDescent="0.25">
      <c r="A2153" s="21"/>
      <c r="B2153" s="80"/>
      <c r="C2153" s="81"/>
      <c r="D2153" s="82"/>
      <c r="E2153" s="83"/>
      <c r="F2153" s="83"/>
      <c r="G2153" s="84"/>
      <c r="H2153" s="85"/>
      <c r="I2153" s="21"/>
      <c r="J2153" s="39" t="str">
        <f t="shared" si="363"/>
        <v/>
      </c>
      <c r="K2153" s="21"/>
      <c r="O2153" s="25" t="str">
        <f t="shared" si="364"/>
        <v/>
      </c>
      <c r="P2153" s="25" t="str">
        <f t="shared" si="365"/>
        <v/>
      </c>
      <c r="Q2153" s="25" t="str">
        <f t="shared" si="366"/>
        <v/>
      </c>
      <c r="R2153" s="25" t="str">
        <f>IF(COUNTIF($Q$11:$Q2153, $Q2153)&gt;1, "", $Q2153)</f>
        <v/>
      </c>
      <c r="S2153" s="58" t="str">
        <f t="shared" si="367"/>
        <v/>
      </c>
      <c r="T2153" s="61" t="str">
        <f t="shared" si="368"/>
        <v/>
      </c>
      <c r="U2153" s="58" t="str">
        <f t="shared" si="369"/>
        <v/>
      </c>
      <c r="W2153" s="25" t="str">
        <f>IF(OR($P2153="", NOT($U2153="")), "", IF(COUNTIF($P$11:$P2153, $P2153)&gt;1, "", "X"))</f>
        <v/>
      </c>
      <c r="X2153" s="25" t="str">
        <f t="shared" si="370"/>
        <v/>
      </c>
      <c r="Z2153" s="25" t="str">
        <f t="shared" si="371"/>
        <v/>
      </c>
      <c r="AB2153" s="25" t="str">
        <f>IF($B2153="", "", IF(AND($B2153&gt;='Client Report'!$BA$3, $B2153&lt;='Client Report'!$BA$4), "X", ""))</f>
        <v/>
      </c>
      <c r="AC2153" s="25" t="str">
        <f>IF($O2153="", "", IF('Client Report'!$AG$3="", "X", IF(Expenses!$C2153='Client Report'!$AG$3, "X", "")))</f>
        <v/>
      </c>
      <c r="AD2153" s="66" t="str">
        <f t="shared" si="372"/>
        <v/>
      </c>
      <c r="AE2153" s="25" t="str">
        <f>IF($AD2153="", "", COUNTIF($AD$11:$AD$2510, "&lt;"&amp;$AD2153)+1+COUNTIF($AD$11:$AD2153, $AD2153)-1)</f>
        <v/>
      </c>
      <c r="AF2153" s="25" t="str">
        <f t="shared" si="373"/>
        <v/>
      </c>
    </row>
    <row r="2154" spans="1:32" x14ac:dyDescent="0.25">
      <c r="A2154" s="21"/>
      <c r="B2154" s="80"/>
      <c r="C2154" s="81"/>
      <c r="D2154" s="82"/>
      <c r="E2154" s="83"/>
      <c r="F2154" s="83"/>
      <c r="G2154" s="84"/>
      <c r="H2154" s="85"/>
      <c r="I2154" s="21"/>
      <c r="J2154" s="39" t="str">
        <f t="shared" si="363"/>
        <v/>
      </c>
      <c r="K2154" s="21"/>
      <c r="O2154" s="25" t="str">
        <f t="shared" si="364"/>
        <v/>
      </c>
      <c r="P2154" s="25" t="str">
        <f t="shared" si="365"/>
        <v/>
      </c>
      <c r="Q2154" s="25" t="str">
        <f t="shared" si="366"/>
        <v/>
      </c>
      <c r="R2154" s="25" t="str">
        <f>IF(COUNTIF($Q$11:$Q2154, $Q2154)&gt;1, "", $Q2154)</f>
        <v/>
      </c>
      <c r="S2154" s="58" t="str">
        <f t="shared" si="367"/>
        <v/>
      </c>
      <c r="T2154" s="61" t="str">
        <f t="shared" si="368"/>
        <v/>
      </c>
      <c r="U2154" s="58" t="str">
        <f t="shared" si="369"/>
        <v/>
      </c>
      <c r="W2154" s="25" t="str">
        <f>IF(OR($P2154="", NOT($U2154="")), "", IF(COUNTIF($P$11:$P2154, $P2154)&gt;1, "", "X"))</f>
        <v/>
      </c>
      <c r="X2154" s="25" t="str">
        <f t="shared" si="370"/>
        <v/>
      </c>
      <c r="Z2154" s="25" t="str">
        <f t="shared" si="371"/>
        <v/>
      </c>
      <c r="AB2154" s="25" t="str">
        <f>IF($B2154="", "", IF(AND($B2154&gt;='Client Report'!$BA$3, $B2154&lt;='Client Report'!$BA$4), "X", ""))</f>
        <v/>
      </c>
      <c r="AC2154" s="25" t="str">
        <f>IF($O2154="", "", IF('Client Report'!$AG$3="", "X", IF(Expenses!$C2154='Client Report'!$AG$3, "X", "")))</f>
        <v/>
      </c>
      <c r="AD2154" s="66" t="str">
        <f t="shared" si="372"/>
        <v/>
      </c>
      <c r="AE2154" s="25" t="str">
        <f>IF($AD2154="", "", COUNTIF($AD$11:$AD$2510, "&lt;"&amp;$AD2154)+1+COUNTIF($AD$11:$AD2154, $AD2154)-1)</f>
        <v/>
      </c>
      <c r="AF2154" s="25" t="str">
        <f t="shared" si="373"/>
        <v/>
      </c>
    </row>
    <row r="2155" spans="1:32" x14ac:dyDescent="0.25">
      <c r="A2155" s="21"/>
      <c r="B2155" s="80"/>
      <c r="C2155" s="81"/>
      <c r="D2155" s="82"/>
      <c r="E2155" s="83"/>
      <c r="F2155" s="83"/>
      <c r="G2155" s="84"/>
      <c r="H2155" s="85"/>
      <c r="I2155" s="21"/>
      <c r="J2155" s="39" t="str">
        <f t="shared" si="363"/>
        <v/>
      </c>
      <c r="K2155" s="21"/>
      <c r="O2155" s="25" t="str">
        <f t="shared" si="364"/>
        <v/>
      </c>
      <c r="P2155" s="25" t="str">
        <f t="shared" si="365"/>
        <v/>
      </c>
      <c r="Q2155" s="25" t="str">
        <f t="shared" si="366"/>
        <v/>
      </c>
      <c r="R2155" s="25" t="str">
        <f>IF(COUNTIF($Q$11:$Q2155, $Q2155)&gt;1, "", $Q2155)</f>
        <v/>
      </c>
      <c r="S2155" s="58" t="str">
        <f t="shared" si="367"/>
        <v/>
      </c>
      <c r="T2155" s="61" t="str">
        <f t="shared" si="368"/>
        <v/>
      </c>
      <c r="U2155" s="58" t="str">
        <f t="shared" si="369"/>
        <v/>
      </c>
      <c r="W2155" s="25" t="str">
        <f>IF(OR($P2155="", NOT($U2155="")), "", IF(COUNTIF($P$11:$P2155, $P2155)&gt;1, "", "X"))</f>
        <v/>
      </c>
      <c r="X2155" s="25" t="str">
        <f t="shared" si="370"/>
        <v/>
      </c>
      <c r="Z2155" s="25" t="str">
        <f t="shared" si="371"/>
        <v/>
      </c>
      <c r="AB2155" s="25" t="str">
        <f>IF($B2155="", "", IF(AND($B2155&gt;='Client Report'!$BA$3, $B2155&lt;='Client Report'!$BA$4), "X", ""))</f>
        <v/>
      </c>
      <c r="AC2155" s="25" t="str">
        <f>IF($O2155="", "", IF('Client Report'!$AG$3="", "X", IF(Expenses!$C2155='Client Report'!$AG$3, "X", "")))</f>
        <v/>
      </c>
      <c r="AD2155" s="66" t="str">
        <f t="shared" si="372"/>
        <v/>
      </c>
      <c r="AE2155" s="25" t="str">
        <f>IF($AD2155="", "", COUNTIF($AD$11:$AD$2510, "&lt;"&amp;$AD2155)+1+COUNTIF($AD$11:$AD2155, $AD2155)-1)</f>
        <v/>
      </c>
      <c r="AF2155" s="25" t="str">
        <f t="shared" si="373"/>
        <v/>
      </c>
    </row>
    <row r="2156" spans="1:32" x14ac:dyDescent="0.25">
      <c r="A2156" s="21"/>
      <c r="B2156" s="80"/>
      <c r="C2156" s="81"/>
      <c r="D2156" s="82"/>
      <c r="E2156" s="83"/>
      <c r="F2156" s="83"/>
      <c r="G2156" s="84"/>
      <c r="H2156" s="85"/>
      <c r="I2156" s="21"/>
      <c r="J2156" s="39" t="str">
        <f t="shared" si="363"/>
        <v/>
      </c>
      <c r="K2156" s="21"/>
      <c r="O2156" s="25" t="str">
        <f t="shared" si="364"/>
        <v/>
      </c>
      <c r="P2156" s="25" t="str">
        <f t="shared" si="365"/>
        <v/>
      </c>
      <c r="Q2156" s="25" t="str">
        <f t="shared" si="366"/>
        <v/>
      </c>
      <c r="R2156" s="25" t="str">
        <f>IF(COUNTIF($Q$11:$Q2156, $Q2156)&gt;1, "", $Q2156)</f>
        <v/>
      </c>
      <c r="S2156" s="58" t="str">
        <f t="shared" si="367"/>
        <v/>
      </c>
      <c r="T2156" s="61" t="str">
        <f t="shared" si="368"/>
        <v/>
      </c>
      <c r="U2156" s="58" t="str">
        <f t="shared" si="369"/>
        <v/>
      </c>
      <c r="W2156" s="25" t="str">
        <f>IF(OR($P2156="", NOT($U2156="")), "", IF(COUNTIF($P$11:$P2156, $P2156)&gt;1, "", "X"))</f>
        <v/>
      </c>
      <c r="X2156" s="25" t="str">
        <f t="shared" si="370"/>
        <v/>
      </c>
      <c r="Z2156" s="25" t="str">
        <f t="shared" si="371"/>
        <v/>
      </c>
      <c r="AB2156" s="25" t="str">
        <f>IF($B2156="", "", IF(AND($B2156&gt;='Client Report'!$BA$3, $B2156&lt;='Client Report'!$BA$4), "X", ""))</f>
        <v/>
      </c>
      <c r="AC2156" s="25" t="str">
        <f>IF($O2156="", "", IF('Client Report'!$AG$3="", "X", IF(Expenses!$C2156='Client Report'!$AG$3, "X", "")))</f>
        <v/>
      </c>
      <c r="AD2156" s="66" t="str">
        <f t="shared" si="372"/>
        <v/>
      </c>
      <c r="AE2156" s="25" t="str">
        <f>IF($AD2156="", "", COUNTIF($AD$11:$AD$2510, "&lt;"&amp;$AD2156)+1+COUNTIF($AD$11:$AD2156, $AD2156)-1)</f>
        <v/>
      </c>
      <c r="AF2156" s="25" t="str">
        <f t="shared" si="373"/>
        <v/>
      </c>
    </row>
    <row r="2157" spans="1:32" x14ac:dyDescent="0.25">
      <c r="A2157" s="21"/>
      <c r="B2157" s="80"/>
      <c r="C2157" s="81"/>
      <c r="D2157" s="82"/>
      <c r="E2157" s="83"/>
      <c r="F2157" s="83"/>
      <c r="G2157" s="84"/>
      <c r="H2157" s="85"/>
      <c r="I2157" s="21"/>
      <c r="J2157" s="39" t="str">
        <f t="shared" si="363"/>
        <v/>
      </c>
      <c r="K2157" s="21"/>
      <c r="O2157" s="25" t="str">
        <f t="shared" si="364"/>
        <v/>
      </c>
      <c r="P2157" s="25" t="str">
        <f t="shared" si="365"/>
        <v/>
      </c>
      <c r="Q2157" s="25" t="str">
        <f t="shared" si="366"/>
        <v/>
      </c>
      <c r="R2157" s="25" t="str">
        <f>IF(COUNTIF($Q$11:$Q2157, $Q2157)&gt;1, "", $Q2157)</f>
        <v/>
      </c>
      <c r="S2157" s="58" t="str">
        <f t="shared" si="367"/>
        <v/>
      </c>
      <c r="T2157" s="61" t="str">
        <f t="shared" si="368"/>
        <v/>
      </c>
      <c r="U2157" s="58" t="str">
        <f t="shared" si="369"/>
        <v/>
      </c>
      <c r="W2157" s="25" t="str">
        <f>IF(OR($P2157="", NOT($U2157="")), "", IF(COUNTIF($P$11:$P2157, $P2157)&gt;1, "", "X"))</f>
        <v/>
      </c>
      <c r="X2157" s="25" t="str">
        <f t="shared" si="370"/>
        <v/>
      </c>
      <c r="Z2157" s="25" t="str">
        <f t="shared" si="371"/>
        <v/>
      </c>
      <c r="AB2157" s="25" t="str">
        <f>IF($B2157="", "", IF(AND($B2157&gt;='Client Report'!$BA$3, $B2157&lt;='Client Report'!$BA$4), "X", ""))</f>
        <v/>
      </c>
      <c r="AC2157" s="25" t="str">
        <f>IF($O2157="", "", IF('Client Report'!$AG$3="", "X", IF(Expenses!$C2157='Client Report'!$AG$3, "X", "")))</f>
        <v/>
      </c>
      <c r="AD2157" s="66" t="str">
        <f t="shared" si="372"/>
        <v/>
      </c>
      <c r="AE2157" s="25" t="str">
        <f>IF($AD2157="", "", COUNTIF($AD$11:$AD$2510, "&lt;"&amp;$AD2157)+1+COUNTIF($AD$11:$AD2157, $AD2157)-1)</f>
        <v/>
      </c>
      <c r="AF2157" s="25" t="str">
        <f t="shared" si="373"/>
        <v/>
      </c>
    </row>
    <row r="2158" spans="1:32" x14ac:dyDescent="0.25">
      <c r="A2158" s="21"/>
      <c r="B2158" s="80"/>
      <c r="C2158" s="81"/>
      <c r="D2158" s="82"/>
      <c r="E2158" s="83"/>
      <c r="F2158" s="83"/>
      <c r="G2158" s="84"/>
      <c r="H2158" s="85"/>
      <c r="I2158" s="21"/>
      <c r="J2158" s="39" t="str">
        <f t="shared" si="363"/>
        <v/>
      </c>
      <c r="K2158" s="21"/>
      <c r="O2158" s="25" t="str">
        <f t="shared" si="364"/>
        <v/>
      </c>
      <c r="P2158" s="25" t="str">
        <f t="shared" si="365"/>
        <v/>
      </c>
      <c r="Q2158" s="25" t="str">
        <f t="shared" si="366"/>
        <v/>
      </c>
      <c r="R2158" s="25" t="str">
        <f>IF(COUNTIF($Q$11:$Q2158, $Q2158)&gt;1, "", $Q2158)</f>
        <v/>
      </c>
      <c r="S2158" s="58" t="str">
        <f t="shared" si="367"/>
        <v/>
      </c>
      <c r="T2158" s="61" t="str">
        <f t="shared" si="368"/>
        <v/>
      </c>
      <c r="U2158" s="58" t="str">
        <f t="shared" si="369"/>
        <v/>
      </c>
      <c r="W2158" s="25" t="str">
        <f>IF(OR($P2158="", NOT($U2158="")), "", IF(COUNTIF($P$11:$P2158, $P2158)&gt;1, "", "X"))</f>
        <v/>
      </c>
      <c r="X2158" s="25" t="str">
        <f t="shared" si="370"/>
        <v/>
      </c>
      <c r="Z2158" s="25" t="str">
        <f t="shared" si="371"/>
        <v/>
      </c>
      <c r="AB2158" s="25" t="str">
        <f>IF($B2158="", "", IF(AND($B2158&gt;='Client Report'!$BA$3, $B2158&lt;='Client Report'!$BA$4), "X", ""))</f>
        <v/>
      </c>
      <c r="AC2158" s="25" t="str">
        <f>IF($O2158="", "", IF('Client Report'!$AG$3="", "X", IF(Expenses!$C2158='Client Report'!$AG$3, "X", "")))</f>
        <v/>
      </c>
      <c r="AD2158" s="66" t="str">
        <f t="shared" si="372"/>
        <v/>
      </c>
      <c r="AE2158" s="25" t="str">
        <f>IF($AD2158="", "", COUNTIF($AD$11:$AD$2510, "&lt;"&amp;$AD2158)+1+COUNTIF($AD$11:$AD2158, $AD2158)-1)</f>
        <v/>
      </c>
      <c r="AF2158" s="25" t="str">
        <f t="shared" si="373"/>
        <v/>
      </c>
    </row>
    <row r="2159" spans="1:32" x14ac:dyDescent="0.25">
      <c r="A2159" s="21"/>
      <c r="B2159" s="80"/>
      <c r="C2159" s="81"/>
      <c r="D2159" s="82"/>
      <c r="E2159" s="83"/>
      <c r="F2159" s="83"/>
      <c r="G2159" s="84"/>
      <c r="H2159" s="85"/>
      <c r="I2159" s="21"/>
      <c r="J2159" s="39" t="str">
        <f t="shared" si="363"/>
        <v/>
      </c>
      <c r="K2159" s="21"/>
      <c r="O2159" s="25" t="str">
        <f t="shared" si="364"/>
        <v/>
      </c>
      <c r="P2159" s="25" t="str">
        <f t="shared" si="365"/>
        <v/>
      </c>
      <c r="Q2159" s="25" t="str">
        <f t="shared" si="366"/>
        <v/>
      </c>
      <c r="R2159" s="25" t="str">
        <f>IF(COUNTIF($Q$11:$Q2159, $Q2159)&gt;1, "", $Q2159)</f>
        <v/>
      </c>
      <c r="S2159" s="58" t="str">
        <f t="shared" si="367"/>
        <v/>
      </c>
      <c r="T2159" s="61" t="str">
        <f t="shared" si="368"/>
        <v/>
      </c>
      <c r="U2159" s="58" t="str">
        <f t="shared" si="369"/>
        <v/>
      </c>
      <c r="W2159" s="25" t="str">
        <f>IF(OR($P2159="", NOT($U2159="")), "", IF(COUNTIF($P$11:$P2159, $P2159)&gt;1, "", "X"))</f>
        <v/>
      </c>
      <c r="X2159" s="25" t="str">
        <f t="shared" si="370"/>
        <v/>
      </c>
      <c r="Z2159" s="25" t="str">
        <f t="shared" si="371"/>
        <v/>
      </c>
      <c r="AB2159" s="25" t="str">
        <f>IF($B2159="", "", IF(AND($B2159&gt;='Client Report'!$BA$3, $B2159&lt;='Client Report'!$BA$4), "X", ""))</f>
        <v/>
      </c>
      <c r="AC2159" s="25" t="str">
        <f>IF($O2159="", "", IF('Client Report'!$AG$3="", "X", IF(Expenses!$C2159='Client Report'!$AG$3, "X", "")))</f>
        <v/>
      </c>
      <c r="AD2159" s="66" t="str">
        <f t="shared" si="372"/>
        <v/>
      </c>
      <c r="AE2159" s="25" t="str">
        <f>IF($AD2159="", "", COUNTIF($AD$11:$AD$2510, "&lt;"&amp;$AD2159)+1+COUNTIF($AD$11:$AD2159, $AD2159)-1)</f>
        <v/>
      </c>
      <c r="AF2159" s="25" t="str">
        <f t="shared" si="373"/>
        <v/>
      </c>
    </row>
    <row r="2160" spans="1:32" x14ac:dyDescent="0.25">
      <c r="A2160" s="21"/>
      <c r="B2160" s="80"/>
      <c r="C2160" s="81"/>
      <c r="D2160" s="82"/>
      <c r="E2160" s="83"/>
      <c r="F2160" s="83"/>
      <c r="G2160" s="84"/>
      <c r="H2160" s="85"/>
      <c r="I2160" s="21"/>
      <c r="J2160" s="39" t="str">
        <f t="shared" si="363"/>
        <v/>
      </c>
      <c r="K2160" s="21"/>
      <c r="O2160" s="25" t="str">
        <f t="shared" si="364"/>
        <v/>
      </c>
      <c r="P2160" s="25" t="str">
        <f t="shared" si="365"/>
        <v/>
      </c>
      <c r="Q2160" s="25" t="str">
        <f t="shared" si="366"/>
        <v/>
      </c>
      <c r="R2160" s="25" t="str">
        <f>IF(COUNTIF($Q$11:$Q2160, $Q2160)&gt;1, "", $Q2160)</f>
        <v/>
      </c>
      <c r="S2160" s="58" t="str">
        <f t="shared" si="367"/>
        <v/>
      </c>
      <c r="T2160" s="61" t="str">
        <f t="shared" si="368"/>
        <v/>
      </c>
      <c r="U2160" s="58" t="str">
        <f t="shared" si="369"/>
        <v/>
      </c>
      <c r="W2160" s="25" t="str">
        <f>IF(OR($P2160="", NOT($U2160="")), "", IF(COUNTIF($P$11:$P2160, $P2160)&gt;1, "", "X"))</f>
        <v/>
      </c>
      <c r="X2160" s="25" t="str">
        <f t="shared" si="370"/>
        <v/>
      </c>
      <c r="Z2160" s="25" t="str">
        <f t="shared" si="371"/>
        <v/>
      </c>
      <c r="AB2160" s="25" t="str">
        <f>IF($B2160="", "", IF(AND($B2160&gt;='Client Report'!$BA$3, $B2160&lt;='Client Report'!$BA$4), "X", ""))</f>
        <v/>
      </c>
      <c r="AC2160" s="25" t="str">
        <f>IF($O2160="", "", IF('Client Report'!$AG$3="", "X", IF(Expenses!$C2160='Client Report'!$AG$3, "X", "")))</f>
        <v/>
      </c>
      <c r="AD2160" s="66" t="str">
        <f t="shared" si="372"/>
        <v/>
      </c>
      <c r="AE2160" s="25" t="str">
        <f>IF($AD2160="", "", COUNTIF($AD$11:$AD$2510, "&lt;"&amp;$AD2160)+1+COUNTIF($AD$11:$AD2160, $AD2160)-1)</f>
        <v/>
      </c>
      <c r="AF2160" s="25" t="str">
        <f t="shared" si="373"/>
        <v/>
      </c>
    </row>
    <row r="2161" spans="1:32" x14ac:dyDescent="0.25">
      <c r="A2161" s="21"/>
      <c r="B2161" s="80"/>
      <c r="C2161" s="81"/>
      <c r="D2161" s="82"/>
      <c r="E2161" s="83"/>
      <c r="F2161" s="83"/>
      <c r="G2161" s="84"/>
      <c r="H2161" s="85"/>
      <c r="I2161" s="21"/>
      <c r="J2161" s="39" t="str">
        <f t="shared" si="363"/>
        <v/>
      </c>
      <c r="K2161" s="21"/>
      <c r="O2161" s="25" t="str">
        <f t="shared" si="364"/>
        <v/>
      </c>
      <c r="P2161" s="25" t="str">
        <f t="shared" si="365"/>
        <v/>
      </c>
      <c r="Q2161" s="25" t="str">
        <f t="shared" si="366"/>
        <v/>
      </c>
      <c r="R2161" s="25" t="str">
        <f>IF(COUNTIF($Q$11:$Q2161, $Q2161)&gt;1, "", $Q2161)</f>
        <v/>
      </c>
      <c r="S2161" s="58" t="str">
        <f t="shared" si="367"/>
        <v/>
      </c>
      <c r="T2161" s="61" t="str">
        <f t="shared" si="368"/>
        <v/>
      </c>
      <c r="U2161" s="58" t="str">
        <f t="shared" si="369"/>
        <v/>
      </c>
      <c r="W2161" s="25" t="str">
        <f>IF(OR($P2161="", NOT($U2161="")), "", IF(COUNTIF($P$11:$P2161, $P2161)&gt;1, "", "X"))</f>
        <v/>
      </c>
      <c r="X2161" s="25" t="str">
        <f t="shared" si="370"/>
        <v/>
      </c>
      <c r="Z2161" s="25" t="str">
        <f t="shared" si="371"/>
        <v/>
      </c>
      <c r="AB2161" s="25" t="str">
        <f>IF($B2161="", "", IF(AND($B2161&gt;='Client Report'!$BA$3, $B2161&lt;='Client Report'!$BA$4), "X", ""))</f>
        <v/>
      </c>
      <c r="AC2161" s="25" t="str">
        <f>IF($O2161="", "", IF('Client Report'!$AG$3="", "X", IF(Expenses!$C2161='Client Report'!$AG$3, "X", "")))</f>
        <v/>
      </c>
      <c r="AD2161" s="66" t="str">
        <f t="shared" si="372"/>
        <v/>
      </c>
      <c r="AE2161" s="25" t="str">
        <f>IF($AD2161="", "", COUNTIF($AD$11:$AD$2510, "&lt;"&amp;$AD2161)+1+COUNTIF($AD$11:$AD2161, $AD2161)-1)</f>
        <v/>
      </c>
      <c r="AF2161" s="25" t="str">
        <f t="shared" si="373"/>
        <v/>
      </c>
    </row>
    <row r="2162" spans="1:32" x14ac:dyDescent="0.25">
      <c r="A2162" s="21"/>
      <c r="B2162" s="80"/>
      <c r="C2162" s="81"/>
      <c r="D2162" s="82"/>
      <c r="E2162" s="83"/>
      <c r="F2162" s="83"/>
      <c r="G2162" s="84"/>
      <c r="H2162" s="85"/>
      <c r="I2162" s="21"/>
      <c r="J2162" s="39" t="str">
        <f t="shared" si="363"/>
        <v/>
      </c>
      <c r="K2162" s="21"/>
      <c r="O2162" s="25" t="str">
        <f t="shared" si="364"/>
        <v/>
      </c>
      <c r="P2162" s="25" t="str">
        <f t="shared" si="365"/>
        <v/>
      </c>
      <c r="Q2162" s="25" t="str">
        <f t="shared" si="366"/>
        <v/>
      </c>
      <c r="R2162" s="25" t="str">
        <f>IF(COUNTIF($Q$11:$Q2162, $Q2162)&gt;1, "", $Q2162)</f>
        <v/>
      </c>
      <c r="S2162" s="58" t="str">
        <f t="shared" si="367"/>
        <v/>
      </c>
      <c r="T2162" s="61" t="str">
        <f t="shared" si="368"/>
        <v/>
      </c>
      <c r="U2162" s="58" t="str">
        <f t="shared" si="369"/>
        <v/>
      </c>
      <c r="W2162" s="25" t="str">
        <f>IF(OR($P2162="", NOT($U2162="")), "", IF(COUNTIF($P$11:$P2162, $P2162)&gt;1, "", "X"))</f>
        <v/>
      </c>
      <c r="X2162" s="25" t="str">
        <f t="shared" si="370"/>
        <v/>
      </c>
      <c r="Z2162" s="25" t="str">
        <f t="shared" si="371"/>
        <v/>
      </c>
      <c r="AB2162" s="25" t="str">
        <f>IF($B2162="", "", IF(AND($B2162&gt;='Client Report'!$BA$3, $B2162&lt;='Client Report'!$BA$4), "X", ""))</f>
        <v/>
      </c>
      <c r="AC2162" s="25" t="str">
        <f>IF($O2162="", "", IF('Client Report'!$AG$3="", "X", IF(Expenses!$C2162='Client Report'!$AG$3, "X", "")))</f>
        <v/>
      </c>
      <c r="AD2162" s="66" t="str">
        <f t="shared" si="372"/>
        <v/>
      </c>
      <c r="AE2162" s="25" t="str">
        <f>IF($AD2162="", "", COUNTIF($AD$11:$AD$2510, "&lt;"&amp;$AD2162)+1+COUNTIF($AD$11:$AD2162, $AD2162)-1)</f>
        <v/>
      </c>
      <c r="AF2162" s="25" t="str">
        <f t="shared" si="373"/>
        <v/>
      </c>
    </row>
    <row r="2163" spans="1:32" x14ac:dyDescent="0.25">
      <c r="A2163" s="21"/>
      <c r="B2163" s="80"/>
      <c r="C2163" s="81"/>
      <c r="D2163" s="82"/>
      <c r="E2163" s="83"/>
      <c r="F2163" s="83"/>
      <c r="G2163" s="84"/>
      <c r="H2163" s="85"/>
      <c r="I2163" s="21"/>
      <c r="J2163" s="39" t="str">
        <f t="shared" si="363"/>
        <v/>
      </c>
      <c r="K2163" s="21"/>
      <c r="O2163" s="25" t="str">
        <f t="shared" si="364"/>
        <v/>
      </c>
      <c r="P2163" s="25" t="str">
        <f t="shared" si="365"/>
        <v/>
      </c>
      <c r="Q2163" s="25" t="str">
        <f t="shared" si="366"/>
        <v/>
      </c>
      <c r="R2163" s="25" t="str">
        <f>IF(COUNTIF($Q$11:$Q2163, $Q2163)&gt;1, "", $Q2163)</f>
        <v/>
      </c>
      <c r="S2163" s="58" t="str">
        <f t="shared" si="367"/>
        <v/>
      </c>
      <c r="T2163" s="61" t="str">
        <f t="shared" si="368"/>
        <v/>
      </c>
      <c r="U2163" s="58" t="str">
        <f t="shared" si="369"/>
        <v/>
      </c>
      <c r="W2163" s="25" t="str">
        <f>IF(OR($P2163="", NOT($U2163="")), "", IF(COUNTIF($P$11:$P2163, $P2163)&gt;1, "", "X"))</f>
        <v/>
      </c>
      <c r="X2163" s="25" t="str">
        <f t="shared" si="370"/>
        <v/>
      </c>
      <c r="Z2163" s="25" t="str">
        <f t="shared" si="371"/>
        <v/>
      </c>
      <c r="AB2163" s="25" t="str">
        <f>IF($B2163="", "", IF(AND($B2163&gt;='Client Report'!$BA$3, $B2163&lt;='Client Report'!$BA$4), "X", ""))</f>
        <v/>
      </c>
      <c r="AC2163" s="25" t="str">
        <f>IF($O2163="", "", IF('Client Report'!$AG$3="", "X", IF(Expenses!$C2163='Client Report'!$AG$3, "X", "")))</f>
        <v/>
      </c>
      <c r="AD2163" s="66" t="str">
        <f t="shared" si="372"/>
        <v/>
      </c>
      <c r="AE2163" s="25" t="str">
        <f>IF($AD2163="", "", COUNTIF($AD$11:$AD$2510, "&lt;"&amp;$AD2163)+1+COUNTIF($AD$11:$AD2163, $AD2163)-1)</f>
        <v/>
      </c>
      <c r="AF2163" s="25" t="str">
        <f t="shared" si="373"/>
        <v/>
      </c>
    </row>
    <row r="2164" spans="1:32" x14ac:dyDescent="0.25">
      <c r="A2164" s="21"/>
      <c r="B2164" s="80"/>
      <c r="C2164" s="81"/>
      <c r="D2164" s="82"/>
      <c r="E2164" s="83"/>
      <c r="F2164" s="83"/>
      <c r="G2164" s="84"/>
      <c r="H2164" s="85"/>
      <c r="I2164" s="21"/>
      <c r="J2164" s="39" t="str">
        <f t="shared" si="363"/>
        <v/>
      </c>
      <c r="K2164" s="21"/>
      <c r="O2164" s="25" t="str">
        <f t="shared" si="364"/>
        <v/>
      </c>
      <c r="P2164" s="25" t="str">
        <f t="shared" si="365"/>
        <v/>
      </c>
      <c r="Q2164" s="25" t="str">
        <f t="shared" si="366"/>
        <v/>
      </c>
      <c r="R2164" s="25" t="str">
        <f>IF(COUNTIF($Q$11:$Q2164, $Q2164)&gt;1, "", $Q2164)</f>
        <v/>
      </c>
      <c r="S2164" s="58" t="str">
        <f t="shared" si="367"/>
        <v/>
      </c>
      <c r="T2164" s="61" t="str">
        <f t="shared" si="368"/>
        <v/>
      </c>
      <c r="U2164" s="58" t="str">
        <f t="shared" si="369"/>
        <v/>
      </c>
      <c r="W2164" s="25" t="str">
        <f>IF(OR($P2164="", NOT($U2164="")), "", IF(COUNTIF($P$11:$P2164, $P2164)&gt;1, "", "X"))</f>
        <v/>
      </c>
      <c r="X2164" s="25" t="str">
        <f t="shared" si="370"/>
        <v/>
      </c>
      <c r="Z2164" s="25" t="str">
        <f t="shared" si="371"/>
        <v/>
      </c>
      <c r="AB2164" s="25" t="str">
        <f>IF($B2164="", "", IF(AND($B2164&gt;='Client Report'!$BA$3, $B2164&lt;='Client Report'!$BA$4), "X", ""))</f>
        <v/>
      </c>
      <c r="AC2164" s="25" t="str">
        <f>IF($O2164="", "", IF('Client Report'!$AG$3="", "X", IF(Expenses!$C2164='Client Report'!$AG$3, "X", "")))</f>
        <v/>
      </c>
      <c r="AD2164" s="66" t="str">
        <f t="shared" si="372"/>
        <v/>
      </c>
      <c r="AE2164" s="25" t="str">
        <f>IF($AD2164="", "", COUNTIF($AD$11:$AD$2510, "&lt;"&amp;$AD2164)+1+COUNTIF($AD$11:$AD2164, $AD2164)-1)</f>
        <v/>
      </c>
      <c r="AF2164" s="25" t="str">
        <f t="shared" si="373"/>
        <v/>
      </c>
    </row>
    <row r="2165" spans="1:32" x14ac:dyDescent="0.25">
      <c r="A2165" s="21"/>
      <c r="B2165" s="80"/>
      <c r="C2165" s="81"/>
      <c r="D2165" s="82"/>
      <c r="E2165" s="83"/>
      <c r="F2165" s="83"/>
      <c r="G2165" s="84"/>
      <c r="H2165" s="85"/>
      <c r="I2165" s="21"/>
      <c r="J2165" s="39" t="str">
        <f t="shared" si="363"/>
        <v/>
      </c>
      <c r="K2165" s="21"/>
      <c r="O2165" s="25" t="str">
        <f t="shared" si="364"/>
        <v/>
      </c>
      <c r="P2165" s="25" t="str">
        <f t="shared" si="365"/>
        <v/>
      </c>
      <c r="Q2165" s="25" t="str">
        <f t="shared" si="366"/>
        <v/>
      </c>
      <c r="R2165" s="25" t="str">
        <f>IF(COUNTIF($Q$11:$Q2165, $Q2165)&gt;1, "", $Q2165)</f>
        <v/>
      </c>
      <c r="S2165" s="58" t="str">
        <f t="shared" si="367"/>
        <v/>
      </c>
      <c r="T2165" s="61" t="str">
        <f t="shared" si="368"/>
        <v/>
      </c>
      <c r="U2165" s="58" t="str">
        <f t="shared" si="369"/>
        <v/>
      </c>
      <c r="W2165" s="25" t="str">
        <f>IF(OR($P2165="", NOT($U2165="")), "", IF(COUNTIF($P$11:$P2165, $P2165)&gt;1, "", "X"))</f>
        <v/>
      </c>
      <c r="X2165" s="25" t="str">
        <f t="shared" si="370"/>
        <v/>
      </c>
      <c r="Z2165" s="25" t="str">
        <f t="shared" si="371"/>
        <v/>
      </c>
      <c r="AB2165" s="25" t="str">
        <f>IF($B2165="", "", IF(AND($B2165&gt;='Client Report'!$BA$3, $B2165&lt;='Client Report'!$BA$4), "X", ""))</f>
        <v/>
      </c>
      <c r="AC2165" s="25" t="str">
        <f>IF($O2165="", "", IF('Client Report'!$AG$3="", "X", IF(Expenses!$C2165='Client Report'!$AG$3, "X", "")))</f>
        <v/>
      </c>
      <c r="AD2165" s="66" t="str">
        <f t="shared" si="372"/>
        <v/>
      </c>
      <c r="AE2165" s="25" t="str">
        <f>IF($AD2165="", "", COUNTIF($AD$11:$AD$2510, "&lt;"&amp;$AD2165)+1+COUNTIF($AD$11:$AD2165, $AD2165)-1)</f>
        <v/>
      </c>
      <c r="AF2165" s="25" t="str">
        <f t="shared" si="373"/>
        <v/>
      </c>
    </row>
    <row r="2166" spans="1:32" x14ac:dyDescent="0.25">
      <c r="A2166" s="21"/>
      <c r="B2166" s="80"/>
      <c r="C2166" s="81"/>
      <c r="D2166" s="82"/>
      <c r="E2166" s="83"/>
      <c r="F2166" s="83"/>
      <c r="G2166" s="84"/>
      <c r="H2166" s="85"/>
      <c r="I2166" s="21"/>
      <c r="J2166" s="39" t="str">
        <f t="shared" si="363"/>
        <v/>
      </c>
      <c r="K2166" s="21"/>
      <c r="O2166" s="25" t="str">
        <f t="shared" si="364"/>
        <v/>
      </c>
      <c r="P2166" s="25" t="str">
        <f t="shared" si="365"/>
        <v/>
      </c>
      <c r="Q2166" s="25" t="str">
        <f t="shared" si="366"/>
        <v/>
      </c>
      <c r="R2166" s="25" t="str">
        <f>IF(COUNTIF($Q$11:$Q2166, $Q2166)&gt;1, "", $Q2166)</f>
        <v/>
      </c>
      <c r="S2166" s="58" t="str">
        <f t="shared" si="367"/>
        <v/>
      </c>
      <c r="T2166" s="61" t="str">
        <f t="shared" si="368"/>
        <v/>
      </c>
      <c r="U2166" s="58" t="str">
        <f t="shared" si="369"/>
        <v/>
      </c>
      <c r="W2166" s="25" t="str">
        <f>IF(OR($P2166="", NOT($U2166="")), "", IF(COUNTIF($P$11:$P2166, $P2166)&gt;1, "", "X"))</f>
        <v/>
      </c>
      <c r="X2166" s="25" t="str">
        <f t="shared" si="370"/>
        <v/>
      </c>
      <c r="Z2166" s="25" t="str">
        <f t="shared" si="371"/>
        <v/>
      </c>
      <c r="AB2166" s="25" t="str">
        <f>IF($B2166="", "", IF(AND($B2166&gt;='Client Report'!$BA$3, $B2166&lt;='Client Report'!$BA$4), "X", ""))</f>
        <v/>
      </c>
      <c r="AC2166" s="25" t="str">
        <f>IF($O2166="", "", IF('Client Report'!$AG$3="", "X", IF(Expenses!$C2166='Client Report'!$AG$3, "X", "")))</f>
        <v/>
      </c>
      <c r="AD2166" s="66" t="str">
        <f t="shared" si="372"/>
        <v/>
      </c>
      <c r="AE2166" s="25" t="str">
        <f>IF($AD2166="", "", COUNTIF($AD$11:$AD$2510, "&lt;"&amp;$AD2166)+1+COUNTIF($AD$11:$AD2166, $AD2166)-1)</f>
        <v/>
      </c>
      <c r="AF2166" s="25" t="str">
        <f t="shared" si="373"/>
        <v/>
      </c>
    </row>
    <row r="2167" spans="1:32" x14ac:dyDescent="0.25">
      <c r="A2167" s="21"/>
      <c r="B2167" s="80"/>
      <c r="C2167" s="81"/>
      <c r="D2167" s="82"/>
      <c r="E2167" s="83"/>
      <c r="F2167" s="83"/>
      <c r="G2167" s="84"/>
      <c r="H2167" s="85"/>
      <c r="I2167" s="21"/>
      <c r="J2167" s="39" t="str">
        <f t="shared" si="363"/>
        <v/>
      </c>
      <c r="K2167" s="21"/>
      <c r="O2167" s="25" t="str">
        <f t="shared" si="364"/>
        <v/>
      </c>
      <c r="P2167" s="25" t="str">
        <f t="shared" si="365"/>
        <v/>
      </c>
      <c r="Q2167" s="25" t="str">
        <f t="shared" si="366"/>
        <v/>
      </c>
      <c r="R2167" s="25" t="str">
        <f>IF(COUNTIF($Q$11:$Q2167, $Q2167)&gt;1, "", $Q2167)</f>
        <v/>
      </c>
      <c r="S2167" s="58" t="str">
        <f t="shared" si="367"/>
        <v/>
      </c>
      <c r="T2167" s="61" t="str">
        <f t="shared" si="368"/>
        <v/>
      </c>
      <c r="U2167" s="58" t="str">
        <f t="shared" si="369"/>
        <v/>
      </c>
      <c r="W2167" s="25" t="str">
        <f>IF(OR($P2167="", NOT($U2167="")), "", IF(COUNTIF($P$11:$P2167, $P2167)&gt;1, "", "X"))</f>
        <v/>
      </c>
      <c r="X2167" s="25" t="str">
        <f t="shared" si="370"/>
        <v/>
      </c>
      <c r="Z2167" s="25" t="str">
        <f t="shared" si="371"/>
        <v/>
      </c>
      <c r="AB2167" s="25" t="str">
        <f>IF($B2167="", "", IF(AND($B2167&gt;='Client Report'!$BA$3, $B2167&lt;='Client Report'!$BA$4), "X", ""))</f>
        <v/>
      </c>
      <c r="AC2167" s="25" t="str">
        <f>IF($O2167="", "", IF('Client Report'!$AG$3="", "X", IF(Expenses!$C2167='Client Report'!$AG$3, "X", "")))</f>
        <v/>
      </c>
      <c r="AD2167" s="66" t="str">
        <f t="shared" si="372"/>
        <v/>
      </c>
      <c r="AE2167" s="25" t="str">
        <f>IF($AD2167="", "", COUNTIF($AD$11:$AD$2510, "&lt;"&amp;$AD2167)+1+COUNTIF($AD$11:$AD2167, $AD2167)-1)</f>
        <v/>
      </c>
      <c r="AF2167" s="25" t="str">
        <f t="shared" si="373"/>
        <v/>
      </c>
    </row>
    <row r="2168" spans="1:32" x14ac:dyDescent="0.25">
      <c r="A2168" s="21"/>
      <c r="B2168" s="80"/>
      <c r="C2168" s="81"/>
      <c r="D2168" s="82"/>
      <c r="E2168" s="83"/>
      <c r="F2168" s="83"/>
      <c r="G2168" s="84"/>
      <c r="H2168" s="85"/>
      <c r="I2168" s="21"/>
      <c r="J2168" s="39" t="str">
        <f t="shared" si="363"/>
        <v/>
      </c>
      <c r="K2168" s="21"/>
      <c r="O2168" s="25" t="str">
        <f t="shared" si="364"/>
        <v/>
      </c>
      <c r="P2168" s="25" t="str">
        <f t="shared" si="365"/>
        <v/>
      </c>
      <c r="Q2168" s="25" t="str">
        <f t="shared" si="366"/>
        <v/>
      </c>
      <c r="R2168" s="25" t="str">
        <f>IF(COUNTIF($Q$11:$Q2168, $Q2168)&gt;1, "", $Q2168)</f>
        <v/>
      </c>
      <c r="S2168" s="58" t="str">
        <f t="shared" si="367"/>
        <v/>
      </c>
      <c r="T2168" s="61" t="str">
        <f t="shared" si="368"/>
        <v/>
      </c>
      <c r="U2168" s="58" t="str">
        <f t="shared" si="369"/>
        <v/>
      </c>
      <c r="W2168" s="25" t="str">
        <f>IF(OR($P2168="", NOT($U2168="")), "", IF(COUNTIF($P$11:$P2168, $P2168)&gt;1, "", "X"))</f>
        <v/>
      </c>
      <c r="X2168" s="25" t="str">
        <f t="shared" si="370"/>
        <v/>
      </c>
      <c r="Z2168" s="25" t="str">
        <f t="shared" si="371"/>
        <v/>
      </c>
      <c r="AB2168" s="25" t="str">
        <f>IF($B2168="", "", IF(AND($B2168&gt;='Client Report'!$BA$3, $B2168&lt;='Client Report'!$BA$4), "X", ""))</f>
        <v/>
      </c>
      <c r="AC2168" s="25" t="str">
        <f>IF($O2168="", "", IF('Client Report'!$AG$3="", "X", IF(Expenses!$C2168='Client Report'!$AG$3, "X", "")))</f>
        <v/>
      </c>
      <c r="AD2168" s="66" t="str">
        <f t="shared" si="372"/>
        <v/>
      </c>
      <c r="AE2168" s="25" t="str">
        <f>IF($AD2168="", "", COUNTIF($AD$11:$AD$2510, "&lt;"&amp;$AD2168)+1+COUNTIF($AD$11:$AD2168, $AD2168)-1)</f>
        <v/>
      </c>
      <c r="AF2168" s="25" t="str">
        <f t="shared" si="373"/>
        <v/>
      </c>
    </row>
    <row r="2169" spans="1:32" x14ac:dyDescent="0.25">
      <c r="A2169" s="21"/>
      <c r="B2169" s="80"/>
      <c r="C2169" s="81"/>
      <c r="D2169" s="82"/>
      <c r="E2169" s="83"/>
      <c r="F2169" s="83"/>
      <c r="G2169" s="84"/>
      <c r="H2169" s="85"/>
      <c r="I2169" s="21"/>
      <c r="J2169" s="39" t="str">
        <f t="shared" si="363"/>
        <v/>
      </c>
      <c r="K2169" s="21"/>
      <c r="O2169" s="25" t="str">
        <f t="shared" si="364"/>
        <v/>
      </c>
      <c r="P2169" s="25" t="str">
        <f t="shared" si="365"/>
        <v/>
      </c>
      <c r="Q2169" s="25" t="str">
        <f t="shared" si="366"/>
        <v/>
      </c>
      <c r="R2169" s="25" t="str">
        <f>IF(COUNTIF($Q$11:$Q2169, $Q2169)&gt;1, "", $Q2169)</f>
        <v/>
      </c>
      <c r="S2169" s="58" t="str">
        <f t="shared" si="367"/>
        <v/>
      </c>
      <c r="T2169" s="61" t="str">
        <f t="shared" si="368"/>
        <v/>
      </c>
      <c r="U2169" s="58" t="str">
        <f t="shared" si="369"/>
        <v/>
      </c>
      <c r="W2169" s="25" t="str">
        <f>IF(OR($P2169="", NOT($U2169="")), "", IF(COUNTIF($P$11:$P2169, $P2169)&gt;1, "", "X"))</f>
        <v/>
      </c>
      <c r="X2169" s="25" t="str">
        <f t="shared" si="370"/>
        <v/>
      </c>
      <c r="Z2169" s="25" t="str">
        <f t="shared" si="371"/>
        <v/>
      </c>
      <c r="AB2169" s="25" t="str">
        <f>IF($B2169="", "", IF(AND($B2169&gt;='Client Report'!$BA$3, $B2169&lt;='Client Report'!$BA$4), "X", ""))</f>
        <v/>
      </c>
      <c r="AC2169" s="25" t="str">
        <f>IF($O2169="", "", IF('Client Report'!$AG$3="", "X", IF(Expenses!$C2169='Client Report'!$AG$3, "X", "")))</f>
        <v/>
      </c>
      <c r="AD2169" s="66" t="str">
        <f t="shared" si="372"/>
        <v/>
      </c>
      <c r="AE2169" s="25" t="str">
        <f>IF($AD2169="", "", COUNTIF($AD$11:$AD$2510, "&lt;"&amp;$AD2169)+1+COUNTIF($AD$11:$AD2169, $AD2169)-1)</f>
        <v/>
      </c>
      <c r="AF2169" s="25" t="str">
        <f t="shared" si="373"/>
        <v/>
      </c>
    </row>
    <row r="2170" spans="1:32" x14ac:dyDescent="0.25">
      <c r="A2170" s="21"/>
      <c r="B2170" s="80"/>
      <c r="C2170" s="81"/>
      <c r="D2170" s="82"/>
      <c r="E2170" s="83"/>
      <c r="F2170" s="83"/>
      <c r="G2170" s="84"/>
      <c r="H2170" s="85"/>
      <c r="I2170" s="21"/>
      <c r="J2170" s="39" t="str">
        <f t="shared" si="363"/>
        <v/>
      </c>
      <c r="K2170" s="21"/>
      <c r="O2170" s="25" t="str">
        <f t="shared" si="364"/>
        <v/>
      </c>
      <c r="P2170" s="25" t="str">
        <f t="shared" si="365"/>
        <v/>
      </c>
      <c r="Q2170" s="25" t="str">
        <f t="shared" si="366"/>
        <v/>
      </c>
      <c r="R2170" s="25" t="str">
        <f>IF(COUNTIF($Q$11:$Q2170, $Q2170)&gt;1, "", $Q2170)</f>
        <v/>
      </c>
      <c r="S2170" s="58" t="str">
        <f t="shared" si="367"/>
        <v/>
      </c>
      <c r="T2170" s="61" t="str">
        <f t="shared" si="368"/>
        <v/>
      </c>
      <c r="U2170" s="58" t="str">
        <f t="shared" si="369"/>
        <v/>
      </c>
      <c r="W2170" s="25" t="str">
        <f>IF(OR($P2170="", NOT($U2170="")), "", IF(COUNTIF($P$11:$P2170, $P2170)&gt;1, "", "X"))</f>
        <v/>
      </c>
      <c r="X2170" s="25" t="str">
        <f t="shared" si="370"/>
        <v/>
      </c>
      <c r="Z2170" s="25" t="str">
        <f t="shared" si="371"/>
        <v/>
      </c>
      <c r="AB2170" s="25" t="str">
        <f>IF($B2170="", "", IF(AND($B2170&gt;='Client Report'!$BA$3, $B2170&lt;='Client Report'!$BA$4), "X", ""))</f>
        <v/>
      </c>
      <c r="AC2170" s="25" t="str">
        <f>IF($O2170="", "", IF('Client Report'!$AG$3="", "X", IF(Expenses!$C2170='Client Report'!$AG$3, "X", "")))</f>
        <v/>
      </c>
      <c r="AD2170" s="66" t="str">
        <f t="shared" si="372"/>
        <v/>
      </c>
      <c r="AE2170" s="25" t="str">
        <f>IF($AD2170="", "", COUNTIF($AD$11:$AD$2510, "&lt;"&amp;$AD2170)+1+COUNTIF($AD$11:$AD2170, $AD2170)-1)</f>
        <v/>
      </c>
      <c r="AF2170" s="25" t="str">
        <f t="shared" si="373"/>
        <v/>
      </c>
    </row>
    <row r="2171" spans="1:32" x14ac:dyDescent="0.25">
      <c r="A2171" s="21"/>
      <c r="B2171" s="80"/>
      <c r="C2171" s="81"/>
      <c r="D2171" s="82"/>
      <c r="E2171" s="83"/>
      <c r="F2171" s="83"/>
      <c r="G2171" s="84"/>
      <c r="H2171" s="85"/>
      <c r="I2171" s="21"/>
      <c r="J2171" s="39" t="str">
        <f t="shared" si="363"/>
        <v/>
      </c>
      <c r="K2171" s="21"/>
      <c r="O2171" s="25" t="str">
        <f t="shared" si="364"/>
        <v/>
      </c>
      <c r="P2171" s="25" t="str">
        <f t="shared" si="365"/>
        <v/>
      </c>
      <c r="Q2171" s="25" t="str">
        <f t="shared" si="366"/>
        <v/>
      </c>
      <c r="R2171" s="25" t="str">
        <f>IF(COUNTIF($Q$11:$Q2171, $Q2171)&gt;1, "", $Q2171)</f>
        <v/>
      </c>
      <c r="S2171" s="58" t="str">
        <f t="shared" si="367"/>
        <v/>
      </c>
      <c r="T2171" s="61" t="str">
        <f t="shared" si="368"/>
        <v/>
      </c>
      <c r="U2171" s="58" t="str">
        <f t="shared" si="369"/>
        <v/>
      </c>
      <c r="W2171" s="25" t="str">
        <f>IF(OR($P2171="", NOT($U2171="")), "", IF(COUNTIF($P$11:$P2171, $P2171)&gt;1, "", "X"))</f>
        <v/>
      </c>
      <c r="X2171" s="25" t="str">
        <f t="shared" si="370"/>
        <v/>
      </c>
      <c r="Z2171" s="25" t="str">
        <f t="shared" si="371"/>
        <v/>
      </c>
      <c r="AB2171" s="25" t="str">
        <f>IF($B2171="", "", IF(AND($B2171&gt;='Client Report'!$BA$3, $B2171&lt;='Client Report'!$BA$4), "X", ""))</f>
        <v/>
      </c>
      <c r="AC2171" s="25" t="str">
        <f>IF($O2171="", "", IF('Client Report'!$AG$3="", "X", IF(Expenses!$C2171='Client Report'!$AG$3, "X", "")))</f>
        <v/>
      </c>
      <c r="AD2171" s="66" t="str">
        <f t="shared" si="372"/>
        <v/>
      </c>
      <c r="AE2171" s="25" t="str">
        <f>IF($AD2171="", "", COUNTIF($AD$11:$AD$2510, "&lt;"&amp;$AD2171)+1+COUNTIF($AD$11:$AD2171, $AD2171)-1)</f>
        <v/>
      </c>
      <c r="AF2171" s="25" t="str">
        <f t="shared" si="373"/>
        <v/>
      </c>
    </row>
    <row r="2172" spans="1:32" x14ac:dyDescent="0.25">
      <c r="A2172" s="21"/>
      <c r="B2172" s="80"/>
      <c r="C2172" s="81"/>
      <c r="D2172" s="82"/>
      <c r="E2172" s="83"/>
      <c r="F2172" s="83"/>
      <c r="G2172" s="84"/>
      <c r="H2172" s="85"/>
      <c r="I2172" s="21"/>
      <c r="J2172" s="39" t="str">
        <f t="shared" si="363"/>
        <v/>
      </c>
      <c r="K2172" s="21"/>
      <c r="O2172" s="25" t="str">
        <f t="shared" si="364"/>
        <v/>
      </c>
      <c r="P2172" s="25" t="str">
        <f t="shared" si="365"/>
        <v/>
      </c>
      <c r="Q2172" s="25" t="str">
        <f t="shared" si="366"/>
        <v/>
      </c>
      <c r="R2172" s="25" t="str">
        <f>IF(COUNTIF($Q$11:$Q2172, $Q2172)&gt;1, "", $Q2172)</f>
        <v/>
      </c>
      <c r="S2172" s="58" t="str">
        <f t="shared" si="367"/>
        <v/>
      </c>
      <c r="T2172" s="61" t="str">
        <f t="shared" si="368"/>
        <v/>
      </c>
      <c r="U2172" s="58" t="str">
        <f t="shared" si="369"/>
        <v/>
      </c>
      <c r="W2172" s="25" t="str">
        <f>IF(OR($P2172="", NOT($U2172="")), "", IF(COUNTIF($P$11:$P2172, $P2172)&gt;1, "", "X"))</f>
        <v/>
      </c>
      <c r="X2172" s="25" t="str">
        <f t="shared" si="370"/>
        <v/>
      </c>
      <c r="Z2172" s="25" t="str">
        <f t="shared" si="371"/>
        <v/>
      </c>
      <c r="AB2172" s="25" t="str">
        <f>IF($B2172="", "", IF(AND($B2172&gt;='Client Report'!$BA$3, $B2172&lt;='Client Report'!$BA$4), "X", ""))</f>
        <v/>
      </c>
      <c r="AC2172" s="25" t="str">
        <f>IF($O2172="", "", IF('Client Report'!$AG$3="", "X", IF(Expenses!$C2172='Client Report'!$AG$3, "X", "")))</f>
        <v/>
      </c>
      <c r="AD2172" s="66" t="str">
        <f t="shared" si="372"/>
        <v/>
      </c>
      <c r="AE2172" s="25" t="str">
        <f>IF($AD2172="", "", COUNTIF($AD$11:$AD$2510, "&lt;"&amp;$AD2172)+1+COUNTIF($AD$11:$AD2172, $AD2172)-1)</f>
        <v/>
      </c>
      <c r="AF2172" s="25" t="str">
        <f t="shared" si="373"/>
        <v/>
      </c>
    </row>
    <row r="2173" spans="1:32" x14ac:dyDescent="0.25">
      <c r="A2173" s="21"/>
      <c r="B2173" s="80"/>
      <c r="C2173" s="81"/>
      <c r="D2173" s="82"/>
      <c r="E2173" s="83"/>
      <c r="F2173" s="83"/>
      <c r="G2173" s="84"/>
      <c r="H2173" s="85"/>
      <c r="I2173" s="21"/>
      <c r="J2173" s="39" t="str">
        <f t="shared" si="363"/>
        <v/>
      </c>
      <c r="K2173" s="21"/>
      <c r="O2173" s="25" t="str">
        <f t="shared" si="364"/>
        <v/>
      </c>
      <c r="P2173" s="25" t="str">
        <f t="shared" si="365"/>
        <v/>
      </c>
      <c r="Q2173" s="25" t="str">
        <f t="shared" si="366"/>
        <v/>
      </c>
      <c r="R2173" s="25" t="str">
        <f>IF(COUNTIF($Q$11:$Q2173, $Q2173)&gt;1, "", $Q2173)</f>
        <v/>
      </c>
      <c r="S2173" s="58" t="str">
        <f t="shared" si="367"/>
        <v/>
      </c>
      <c r="T2173" s="61" t="str">
        <f t="shared" si="368"/>
        <v/>
      </c>
      <c r="U2173" s="58" t="str">
        <f t="shared" si="369"/>
        <v/>
      </c>
      <c r="W2173" s="25" t="str">
        <f>IF(OR($P2173="", NOT($U2173="")), "", IF(COUNTIF($P$11:$P2173, $P2173)&gt;1, "", "X"))</f>
        <v/>
      </c>
      <c r="X2173" s="25" t="str">
        <f t="shared" si="370"/>
        <v/>
      </c>
      <c r="Z2173" s="25" t="str">
        <f t="shared" si="371"/>
        <v/>
      </c>
      <c r="AB2173" s="25" t="str">
        <f>IF($B2173="", "", IF(AND($B2173&gt;='Client Report'!$BA$3, $B2173&lt;='Client Report'!$BA$4), "X", ""))</f>
        <v/>
      </c>
      <c r="AC2173" s="25" t="str">
        <f>IF($O2173="", "", IF('Client Report'!$AG$3="", "X", IF(Expenses!$C2173='Client Report'!$AG$3, "X", "")))</f>
        <v/>
      </c>
      <c r="AD2173" s="66" t="str">
        <f t="shared" si="372"/>
        <v/>
      </c>
      <c r="AE2173" s="25" t="str">
        <f>IF($AD2173="", "", COUNTIF($AD$11:$AD$2510, "&lt;"&amp;$AD2173)+1+COUNTIF($AD$11:$AD2173, $AD2173)-1)</f>
        <v/>
      </c>
      <c r="AF2173" s="25" t="str">
        <f t="shared" si="373"/>
        <v/>
      </c>
    </row>
    <row r="2174" spans="1:32" x14ac:dyDescent="0.25">
      <c r="A2174" s="21"/>
      <c r="B2174" s="80"/>
      <c r="C2174" s="81"/>
      <c r="D2174" s="82"/>
      <c r="E2174" s="83"/>
      <c r="F2174" s="83"/>
      <c r="G2174" s="84"/>
      <c r="H2174" s="85"/>
      <c r="I2174" s="21"/>
      <c r="J2174" s="39" t="str">
        <f t="shared" si="363"/>
        <v/>
      </c>
      <c r="K2174" s="21"/>
      <c r="O2174" s="25" t="str">
        <f t="shared" si="364"/>
        <v/>
      </c>
      <c r="P2174" s="25" t="str">
        <f t="shared" si="365"/>
        <v/>
      </c>
      <c r="Q2174" s="25" t="str">
        <f t="shared" si="366"/>
        <v/>
      </c>
      <c r="R2174" s="25" t="str">
        <f>IF(COUNTIF($Q$11:$Q2174, $Q2174)&gt;1, "", $Q2174)</f>
        <v/>
      </c>
      <c r="S2174" s="58" t="str">
        <f t="shared" si="367"/>
        <v/>
      </c>
      <c r="T2174" s="61" t="str">
        <f t="shared" si="368"/>
        <v/>
      </c>
      <c r="U2174" s="58" t="str">
        <f t="shared" si="369"/>
        <v/>
      </c>
      <c r="W2174" s="25" t="str">
        <f>IF(OR($P2174="", NOT($U2174="")), "", IF(COUNTIF($P$11:$P2174, $P2174)&gt;1, "", "X"))</f>
        <v/>
      </c>
      <c r="X2174" s="25" t="str">
        <f t="shared" si="370"/>
        <v/>
      </c>
      <c r="Z2174" s="25" t="str">
        <f t="shared" si="371"/>
        <v/>
      </c>
      <c r="AB2174" s="25" t="str">
        <f>IF($B2174="", "", IF(AND($B2174&gt;='Client Report'!$BA$3, $B2174&lt;='Client Report'!$BA$4), "X", ""))</f>
        <v/>
      </c>
      <c r="AC2174" s="25" t="str">
        <f>IF($O2174="", "", IF('Client Report'!$AG$3="", "X", IF(Expenses!$C2174='Client Report'!$AG$3, "X", "")))</f>
        <v/>
      </c>
      <c r="AD2174" s="66" t="str">
        <f t="shared" si="372"/>
        <v/>
      </c>
      <c r="AE2174" s="25" t="str">
        <f>IF($AD2174="", "", COUNTIF($AD$11:$AD$2510, "&lt;"&amp;$AD2174)+1+COUNTIF($AD$11:$AD2174, $AD2174)-1)</f>
        <v/>
      </c>
      <c r="AF2174" s="25" t="str">
        <f t="shared" si="373"/>
        <v/>
      </c>
    </row>
    <row r="2175" spans="1:32" x14ac:dyDescent="0.25">
      <c r="A2175" s="21"/>
      <c r="B2175" s="80"/>
      <c r="C2175" s="81"/>
      <c r="D2175" s="82"/>
      <c r="E2175" s="83"/>
      <c r="F2175" s="83"/>
      <c r="G2175" s="84"/>
      <c r="H2175" s="85"/>
      <c r="I2175" s="21"/>
      <c r="J2175" s="39" t="str">
        <f t="shared" si="363"/>
        <v/>
      </c>
      <c r="K2175" s="21"/>
      <c r="O2175" s="25" t="str">
        <f t="shared" si="364"/>
        <v/>
      </c>
      <c r="P2175" s="25" t="str">
        <f t="shared" si="365"/>
        <v/>
      </c>
      <c r="Q2175" s="25" t="str">
        <f t="shared" si="366"/>
        <v/>
      </c>
      <c r="R2175" s="25" t="str">
        <f>IF(COUNTIF($Q$11:$Q2175, $Q2175)&gt;1, "", $Q2175)</f>
        <v/>
      </c>
      <c r="S2175" s="58" t="str">
        <f t="shared" si="367"/>
        <v/>
      </c>
      <c r="T2175" s="61" t="str">
        <f t="shared" si="368"/>
        <v/>
      </c>
      <c r="U2175" s="58" t="str">
        <f t="shared" si="369"/>
        <v/>
      </c>
      <c r="W2175" s="25" t="str">
        <f>IF(OR($P2175="", NOT($U2175="")), "", IF(COUNTIF($P$11:$P2175, $P2175)&gt;1, "", "X"))</f>
        <v/>
      </c>
      <c r="X2175" s="25" t="str">
        <f t="shared" si="370"/>
        <v/>
      </c>
      <c r="Z2175" s="25" t="str">
        <f t="shared" si="371"/>
        <v/>
      </c>
      <c r="AB2175" s="25" t="str">
        <f>IF($B2175="", "", IF(AND($B2175&gt;='Client Report'!$BA$3, $B2175&lt;='Client Report'!$BA$4), "X", ""))</f>
        <v/>
      </c>
      <c r="AC2175" s="25" t="str">
        <f>IF($O2175="", "", IF('Client Report'!$AG$3="", "X", IF(Expenses!$C2175='Client Report'!$AG$3, "X", "")))</f>
        <v/>
      </c>
      <c r="AD2175" s="66" t="str">
        <f t="shared" si="372"/>
        <v/>
      </c>
      <c r="AE2175" s="25" t="str">
        <f>IF($AD2175="", "", COUNTIF($AD$11:$AD$2510, "&lt;"&amp;$AD2175)+1+COUNTIF($AD$11:$AD2175, $AD2175)-1)</f>
        <v/>
      </c>
      <c r="AF2175" s="25" t="str">
        <f t="shared" si="373"/>
        <v/>
      </c>
    </row>
    <row r="2176" spans="1:32" x14ac:dyDescent="0.25">
      <c r="A2176" s="21"/>
      <c r="B2176" s="80"/>
      <c r="C2176" s="81"/>
      <c r="D2176" s="82"/>
      <c r="E2176" s="83"/>
      <c r="F2176" s="83"/>
      <c r="G2176" s="84"/>
      <c r="H2176" s="85"/>
      <c r="I2176" s="21"/>
      <c r="J2176" s="39" t="str">
        <f t="shared" si="363"/>
        <v/>
      </c>
      <c r="K2176" s="21"/>
      <c r="O2176" s="25" t="str">
        <f t="shared" si="364"/>
        <v/>
      </c>
      <c r="P2176" s="25" t="str">
        <f t="shared" si="365"/>
        <v/>
      </c>
      <c r="Q2176" s="25" t="str">
        <f t="shared" si="366"/>
        <v/>
      </c>
      <c r="R2176" s="25" t="str">
        <f>IF(COUNTIF($Q$11:$Q2176, $Q2176)&gt;1, "", $Q2176)</f>
        <v/>
      </c>
      <c r="S2176" s="58" t="str">
        <f t="shared" si="367"/>
        <v/>
      </c>
      <c r="T2176" s="61" t="str">
        <f t="shared" si="368"/>
        <v/>
      </c>
      <c r="U2176" s="58" t="str">
        <f t="shared" si="369"/>
        <v/>
      </c>
      <c r="W2176" s="25" t="str">
        <f>IF(OR($P2176="", NOT($U2176="")), "", IF(COUNTIF($P$11:$P2176, $P2176)&gt;1, "", "X"))</f>
        <v/>
      </c>
      <c r="X2176" s="25" t="str">
        <f t="shared" si="370"/>
        <v/>
      </c>
      <c r="Z2176" s="25" t="str">
        <f t="shared" si="371"/>
        <v/>
      </c>
      <c r="AB2176" s="25" t="str">
        <f>IF($B2176="", "", IF(AND($B2176&gt;='Client Report'!$BA$3, $B2176&lt;='Client Report'!$BA$4), "X", ""))</f>
        <v/>
      </c>
      <c r="AC2176" s="25" t="str">
        <f>IF($O2176="", "", IF('Client Report'!$AG$3="", "X", IF(Expenses!$C2176='Client Report'!$AG$3, "X", "")))</f>
        <v/>
      </c>
      <c r="AD2176" s="66" t="str">
        <f t="shared" si="372"/>
        <v/>
      </c>
      <c r="AE2176" s="25" t="str">
        <f>IF($AD2176="", "", COUNTIF($AD$11:$AD$2510, "&lt;"&amp;$AD2176)+1+COUNTIF($AD$11:$AD2176, $AD2176)-1)</f>
        <v/>
      </c>
      <c r="AF2176" s="25" t="str">
        <f t="shared" si="373"/>
        <v/>
      </c>
    </row>
    <row r="2177" spans="1:32" x14ac:dyDescent="0.25">
      <c r="A2177" s="21"/>
      <c r="B2177" s="80"/>
      <c r="C2177" s="81"/>
      <c r="D2177" s="82"/>
      <c r="E2177" s="83"/>
      <c r="F2177" s="83"/>
      <c r="G2177" s="84"/>
      <c r="H2177" s="85"/>
      <c r="I2177" s="21"/>
      <c r="J2177" s="39" t="str">
        <f t="shared" si="363"/>
        <v/>
      </c>
      <c r="K2177" s="21"/>
      <c r="O2177" s="25" t="str">
        <f t="shared" si="364"/>
        <v/>
      </c>
      <c r="P2177" s="25" t="str">
        <f t="shared" si="365"/>
        <v/>
      </c>
      <c r="Q2177" s="25" t="str">
        <f t="shared" si="366"/>
        <v/>
      </c>
      <c r="R2177" s="25" t="str">
        <f>IF(COUNTIF($Q$11:$Q2177, $Q2177)&gt;1, "", $Q2177)</f>
        <v/>
      </c>
      <c r="S2177" s="58" t="str">
        <f t="shared" si="367"/>
        <v/>
      </c>
      <c r="T2177" s="61" t="str">
        <f t="shared" si="368"/>
        <v/>
      </c>
      <c r="U2177" s="58" t="str">
        <f t="shared" si="369"/>
        <v/>
      </c>
      <c r="W2177" s="25" t="str">
        <f>IF(OR($P2177="", NOT($U2177="")), "", IF(COUNTIF($P$11:$P2177, $P2177)&gt;1, "", "X"))</f>
        <v/>
      </c>
      <c r="X2177" s="25" t="str">
        <f t="shared" si="370"/>
        <v/>
      </c>
      <c r="Z2177" s="25" t="str">
        <f t="shared" si="371"/>
        <v/>
      </c>
      <c r="AB2177" s="25" t="str">
        <f>IF($B2177="", "", IF(AND($B2177&gt;='Client Report'!$BA$3, $B2177&lt;='Client Report'!$BA$4), "X", ""))</f>
        <v/>
      </c>
      <c r="AC2177" s="25" t="str">
        <f>IF($O2177="", "", IF('Client Report'!$AG$3="", "X", IF(Expenses!$C2177='Client Report'!$AG$3, "X", "")))</f>
        <v/>
      </c>
      <c r="AD2177" s="66" t="str">
        <f t="shared" si="372"/>
        <v/>
      </c>
      <c r="AE2177" s="25" t="str">
        <f>IF($AD2177="", "", COUNTIF($AD$11:$AD$2510, "&lt;"&amp;$AD2177)+1+COUNTIF($AD$11:$AD2177, $AD2177)-1)</f>
        <v/>
      </c>
      <c r="AF2177" s="25" t="str">
        <f t="shared" si="373"/>
        <v/>
      </c>
    </row>
    <row r="2178" spans="1:32" x14ac:dyDescent="0.25">
      <c r="A2178" s="21"/>
      <c r="B2178" s="80"/>
      <c r="C2178" s="81"/>
      <c r="D2178" s="82"/>
      <c r="E2178" s="83"/>
      <c r="F2178" s="83"/>
      <c r="G2178" s="84"/>
      <c r="H2178" s="85"/>
      <c r="I2178" s="21"/>
      <c r="J2178" s="39" t="str">
        <f t="shared" si="363"/>
        <v/>
      </c>
      <c r="K2178" s="21"/>
      <c r="O2178" s="25" t="str">
        <f t="shared" si="364"/>
        <v/>
      </c>
      <c r="P2178" s="25" t="str">
        <f t="shared" si="365"/>
        <v/>
      </c>
      <c r="Q2178" s="25" t="str">
        <f t="shared" si="366"/>
        <v/>
      </c>
      <c r="R2178" s="25" t="str">
        <f>IF(COUNTIF($Q$11:$Q2178, $Q2178)&gt;1, "", $Q2178)</f>
        <v/>
      </c>
      <c r="S2178" s="58" t="str">
        <f t="shared" si="367"/>
        <v/>
      </c>
      <c r="T2178" s="61" t="str">
        <f t="shared" si="368"/>
        <v/>
      </c>
      <c r="U2178" s="58" t="str">
        <f t="shared" si="369"/>
        <v/>
      </c>
      <c r="W2178" s="25" t="str">
        <f>IF(OR($P2178="", NOT($U2178="")), "", IF(COUNTIF($P$11:$P2178, $P2178)&gt;1, "", "X"))</f>
        <v/>
      </c>
      <c r="X2178" s="25" t="str">
        <f t="shared" si="370"/>
        <v/>
      </c>
      <c r="Z2178" s="25" t="str">
        <f t="shared" si="371"/>
        <v/>
      </c>
      <c r="AB2178" s="25" t="str">
        <f>IF($B2178="", "", IF(AND($B2178&gt;='Client Report'!$BA$3, $B2178&lt;='Client Report'!$BA$4), "X", ""))</f>
        <v/>
      </c>
      <c r="AC2178" s="25" t="str">
        <f>IF($O2178="", "", IF('Client Report'!$AG$3="", "X", IF(Expenses!$C2178='Client Report'!$AG$3, "X", "")))</f>
        <v/>
      </c>
      <c r="AD2178" s="66" t="str">
        <f t="shared" si="372"/>
        <v/>
      </c>
      <c r="AE2178" s="25" t="str">
        <f>IF($AD2178="", "", COUNTIF($AD$11:$AD$2510, "&lt;"&amp;$AD2178)+1+COUNTIF($AD$11:$AD2178, $AD2178)-1)</f>
        <v/>
      </c>
      <c r="AF2178" s="25" t="str">
        <f t="shared" si="373"/>
        <v/>
      </c>
    </row>
    <row r="2179" spans="1:32" x14ac:dyDescent="0.25">
      <c r="A2179" s="21"/>
      <c r="B2179" s="80"/>
      <c r="C2179" s="81"/>
      <c r="D2179" s="82"/>
      <c r="E2179" s="83"/>
      <c r="F2179" s="83"/>
      <c r="G2179" s="84"/>
      <c r="H2179" s="85"/>
      <c r="I2179" s="21"/>
      <c r="J2179" s="39" t="str">
        <f t="shared" si="363"/>
        <v/>
      </c>
      <c r="K2179" s="21"/>
      <c r="O2179" s="25" t="str">
        <f t="shared" si="364"/>
        <v/>
      </c>
      <c r="P2179" s="25" t="str">
        <f t="shared" si="365"/>
        <v/>
      </c>
      <c r="Q2179" s="25" t="str">
        <f t="shared" si="366"/>
        <v/>
      </c>
      <c r="R2179" s="25" t="str">
        <f>IF(COUNTIF($Q$11:$Q2179, $Q2179)&gt;1, "", $Q2179)</f>
        <v/>
      </c>
      <c r="S2179" s="58" t="str">
        <f t="shared" si="367"/>
        <v/>
      </c>
      <c r="T2179" s="61" t="str">
        <f t="shared" si="368"/>
        <v/>
      </c>
      <c r="U2179" s="58" t="str">
        <f t="shared" si="369"/>
        <v/>
      </c>
      <c r="W2179" s="25" t="str">
        <f>IF(OR($P2179="", NOT($U2179="")), "", IF(COUNTIF($P$11:$P2179, $P2179)&gt;1, "", "X"))</f>
        <v/>
      </c>
      <c r="X2179" s="25" t="str">
        <f t="shared" si="370"/>
        <v/>
      </c>
      <c r="Z2179" s="25" t="str">
        <f t="shared" si="371"/>
        <v/>
      </c>
      <c r="AB2179" s="25" t="str">
        <f>IF($B2179="", "", IF(AND($B2179&gt;='Client Report'!$BA$3, $B2179&lt;='Client Report'!$BA$4), "X", ""))</f>
        <v/>
      </c>
      <c r="AC2179" s="25" t="str">
        <f>IF($O2179="", "", IF('Client Report'!$AG$3="", "X", IF(Expenses!$C2179='Client Report'!$AG$3, "X", "")))</f>
        <v/>
      </c>
      <c r="AD2179" s="66" t="str">
        <f t="shared" si="372"/>
        <v/>
      </c>
      <c r="AE2179" s="25" t="str">
        <f>IF($AD2179="", "", COUNTIF($AD$11:$AD$2510, "&lt;"&amp;$AD2179)+1+COUNTIF($AD$11:$AD2179, $AD2179)-1)</f>
        <v/>
      </c>
      <c r="AF2179" s="25" t="str">
        <f t="shared" si="373"/>
        <v/>
      </c>
    </row>
    <row r="2180" spans="1:32" x14ac:dyDescent="0.25">
      <c r="A2180" s="21"/>
      <c r="B2180" s="80"/>
      <c r="C2180" s="81"/>
      <c r="D2180" s="82"/>
      <c r="E2180" s="83"/>
      <c r="F2180" s="83"/>
      <c r="G2180" s="84"/>
      <c r="H2180" s="85"/>
      <c r="I2180" s="21"/>
      <c r="J2180" s="39" t="str">
        <f t="shared" si="363"/>
        <v/>
      </c>
      <c r="K2180" s="21"/>
      <c r="O2180" s="25" t="str">
        <f t="shared" si="364"/>
        <v/>
      </c>
      <c r="P2180" s="25" t="str">
        <f t="shared" si="365"/>
        <v/>
      </c>
      <c r="Q2180" s="25" t="str">
        <f t="shared" si="366"/>
        <v/>
      </c>
      <c r="R2180" s="25" t="str">
        <f>IF(COUNTIF($Q$11:$Q2180, $Q2180)&gt;1, "", $Q2180)</f>
        <v/>
      </c>
      <c r="S2180" s="58" t="str">
        <f t="shared" si="367"/>
        <v/>
      </c>
      <c r="T2180" s="61" t="str">
        <f t="shared" si="368"/>
        <v/>
      </c>
      <c r="U2180" s="58" t="str">
        <f t="shared" si="369"/>
        <v/>
      </c>
      <c r="W2180" s="25" t="str">
        <f>IF(OR($P2180="", NOT($U2180="")), "", IF(COUNTIF($P$11:$P2180, $P2180)&gt;1, "", "X"))</f>
        <v/>
      </c>
      <c r="X2180" s="25" t="str">
        <f t="shared" si="370"/>
        <v/>
      </c>
      <c r="Z2180" s="25" t="str">
        <f t="shared" si="371"/>
        <v/>
      </c>
      <c r="AB2180" s="25" t="str">
        <f>IF($B2180="", "", IF(AND($B2180&gt;='Client Report'!$BA$3, $B2180&lt;='Client Report'!$BA$4), "X", ""))</f>
        <v/>
      </c>
      <c r="AC2180" s="25" t="str">
        <f>IF($O2180="", "", IF('Client Report'!$AG$3="", "X", IF(Expenses!$C2180='Client Report'!$AG$3, "X", "")))</f>
        <v/>
      </c>
      <c r="AD2180" s="66" t="str">
        <f t="shared" si="372"/>
        <v/>
      </c>
      <c r="AE2180" s="25" t="str">
        <f>IF($AD2180="", "", COUNTIF($AD$11:$AD$2510, "&lt;"&amp;$AD2180)+1+COUNTIF($AD$11:$AD2180, $AD2180)-1)</f>
        <v/>
      </c>
      <c r="AF2180" s="25" t="str">
        <f t="shared" si="373"/>
        <v/>
      </c>
    </row>
    <row r="2181" spans="1:32" x14ac:dyDescent="0.25">
      <c r="A2181" s="21"/>
      <c r="B2181" s="80"/>
      <c r="C2181" s="81"/>
      <c r="D2181" s="82"/>
      <c r="E2181" s="83"/>
      <c r="F2181" s="83"/>
      <c r="G2181" s="84"/>
      <c r="H2181" s="85"/>
      <c r="I2181" s="21"/>
      <c r="J2181" s="39" t="str">
        <f t="shared" si="363"/>
        <v/>
      </c>
      <c r="K2181" s="21"/>
      <c r="O2181" s="25" t="str">
        <f t="shared" si="364"/>
        <v/>
      </c>
      <c r="P2181" s="25" t="str">
        <f t="shared" si="365"/>
        <v/>
      </c>
      <c r="Q2181" s="25" t="str">
        <f t="shared" si="366"/>
        <v/>
      </c>
      <c r="R2181" s="25" t="str">
        <f>IF(COUNTIF($Q$11:$Q2181, $Q2181)&gt;1, "", $Q2181)</f>
        <v/>
      </c>
      <c r="S2181" s="58" t="str">
        <f t="shared" si="367"/>
        <v/>
      </c>
      <c r="T2181" s="61" t="str">
        <f t="shared" si="368"/>
        <v/>
      </c>
      <c r="U2181" s="58" t="str">
        <f t="shared" si="369"/>
        <v/>
      </c>
      <c r="W2181" s="25" t="str">
        <f>IF(OR($P2181="", NOT($U2181="")), "", IF(COUNTIF($P$11:$P2181, $P2181)&gt;1, "", "X"))</f>
        <v/>
      </c>
      <c r="X2181" s="25" t="str">
        <f t="shared" si="370"/>
        <v/>
      </c>
      <c r="Z2181" s="25" t="str">
        <f t="shared" si="371"/>
        <v/>
      </c>
      <c r="AB2181" s="25" t="str">
        <f>IF($B2181="", "", IF(AND($B2181&gt;='Client Report'!$BA$3, $B2181&lt;='Client Report'!$BA$4), "X", ""))</f>
        <v/>
      </c>
      <c r="AC2181" s="25" t="str">
        <f>IF($O2181="", "", IF('Client Report'!$AG$3="", "X", IF(Expenses!$C2181='Client Report'!$AG$3, "X", "")))</f>
        <v/>
      </c>
      <c r="AD2181" s="66" t="str">
        <f t="shared" si="372"/>
        <v/>
      </c>
      <c r="AE2181" s="25" t="str">
        <f>IF($AD2181="", "", COUNTIF($AD$11:$AD$2510, "&lt;"&amp;$AD2181)+1+COUNTIF($AD$11:$AD2181, $AD2181)-1)</f>
        <v/>
      </c>
      <c r="AF2181" s="25" t="str">
        <f t="shared" si="373"/>
        <v/>
      </c>
    </row>
    <row r="2182" spans="1:32" x14ac:dyDescent="0.25">
      <c r="A2182" s="21"/>
      <c r="B2182" s="80"/>
      <c r="C2182" s="81"/>
      <c r="D2182" s="82"/>
      <c r="E2182" s="83"/>
      <c r="F2182" s="83"/>
      <c r="G2182" s="84"/>
      <c r="H2182" s="85"/>
      <c r="I2182" s="21"/>
      <c r="J2182" s="39" t="str">
        <f t="shared" si="363"/>
        <v/>
      </c>
      <c r="K2182" s="21"/>
      <c r="O2182" s="25" t="str">
        <f t="shared" si="364"/>
        <v/>
      </c>
      <c r="P2182" s="25" t="str">
        <f t="shared" si="365"/>
        <v/>
      </c>
      <c r="Q2182" s="25" t="str">
        <f t="shared" si="366"/>
        <v/>
      </c>
      <c r="R2182" s="25" t="str">
        <f>IF(COUNTIF($Q$11:$Q2182, $Q2182)&gt;1, "", $Q2182)</f>
        <v/>
      </c>
      <c r="S2182" s="58" t="str">
        <f t="shared" si="367"/>
        <v/>
      </c>
      <c r="T2182" s="61" t="str">
        <f t="shared" si="368"/>
        <v/>
      </c>
      <c r="U2182" s="58" t="str">
        <f t="shared" si="369"/>
        <v/>
      </c>
      <c r="W2182" s="25" t="str">
        <f>IF(OR($P2182="", NOT($U2182="")), "", IF(COUNTIF($P$11:$P2182, $P2182)&gt;1, "", "X"))</f>
        <v/>
      </c>
      <c r="X2182" s="25" t="str">
        <f t="shared" si="370"/>
        <v/>
      </c>
      <c r="Z2182" s="25" t="str">
        <f t="shared" si="371"/>
        <v/>
      </c>
      <c r="AB2182" s="25" t="str">
        <f>IF($B2182="", "", IF(AND($B2182&gt;='Client Report'!$BA$3, $B2182&lt;='Client Report'!$BA$4), "X", ""))</f>
        <v/>
      </c>
      <c r="AC2182" s="25" t="str">
        <f>IF($O2182="", "", IF('Client Report'!$AG$3="", "X", IF(Expenses!$C2182='Client Report'!$AG$3, "X", "")))</f>
        <v/>
      </c>
      <c r="AD2182" s="66" t="str">
        <f t="shared" si="372"/>
        <v/>
      </c>
      <c r="AE2182" s="25" t="str">
        <f>IF($AD2182="", "", COUNTIF($AD$11:$AD$2510, "&lt;"&amp;$AD2182)+1+COUNTIF($AD$11:$AD2182, $AD2182)-1)</f>
        <v/>
      </c>
      <c r="AF2182" s="25" t="str">
        <f t="shared" si="373"/>
        <v/>
      </c>
    </row>
    <row r="2183" spans="1:32" x14ac:dyDescent="0.25">
      <c r="A2183" s="21"/>
      <c r="B2183" s="80"/>
      <c r="C2183" s="81"/>
      <c r="D2183" s="82"/>
      <c r="E2183" s="83"/>
      <c r="F2183" s="83"/>
      <c r="G2183" s="84"/>
      <c r="H2183" s="85"/>
      <c r="I2183" s="21"/>
      <c r="J2183" s="39" t="str">
        <f t="shared" si="363"/>
        <v/>
      </c>
      <c r="K2183" s="21"/>
      <c r="O2183" s="25" t="str">
        <f t="shared" si="364"/>
        <v/>
      </c>
      <c r="P2183" s="25" t="str">
        <f t="shared" si="365"/>
        <v/>
      </c>
      <c r="Q2183" s="25" t="str">
        <f t="shared" si="366"/>
        <v/>
      </c>
      <c r="R2183" s="25" t="str">
        <f>IF(COUNTIF($Q$11:$Q2183, $Q2183)&gt;1, "", $Q2183)</f>
        <v/>
      </c>
      <c r="S2183" s="58" t="str">
        <f t="shared" si="367"/>
        <v/>
      </c>
      <c r="T2183" s="61" t="str">
        <f t="shared" si="368"/>
        <v/>
      </c>
      <c r="U2183" s="58" t="str">
        <f t="shared" si="369"/>
        <v/>
      </c>
      <c r="W2183" s="25" t="str">
        <f>IF(OR($P2183="", NOT($U2183="")), "", IF(COUNTIF($P$11:$P2183, $P2183)&gt;1, "", "X"))</f>
        <v/>
      </c>
      <c r="X2183" s="25" t="str">
        <f t="shared" si="370"/>
        <v/>
      </c>
      <c r="Z2183" s="25" t="str">
        <f t="shared" si="371"/>
        <v/>
      </c>
      <c r="AB2183" s="25" t="str">
        <f>IF($B2183="", "", IF(AND($B2183&gt;='Client Report'!$BA$3, $B2183&lt;='Client Report'!$BA$4), "X", ""))</f>
        <v/>
      </c>
      <c r="AC2183" s="25" t="str">
        <f>IF($O2183="", "", IF('Client Report'!$AG$3="", "X", IF(Expenses!$C2183='Client Report'!$AG$3, "X", "")))</f>
        <v/>
      </c>
      <c r="AD2183" s="66" t="str">
        <f t="shared" si="372"/>
        <v/>
      </c>
      <c r="AE2183" s="25" t="str">
        <f>IF($AD2183="", "", COUNTIF($AD$11:$AD$2510, "&lt;"&amp;$AD2183)+1+COUNTIF($AD$11:$AD2183, $AD2183)-1)</f>
        <v/>
      </c>
      <c r="AF2183" s="25" t="str">
        <f t="shared" si="373"/>
        <v/>
      </c>
    </row>
    <row r="2184" spans="1:32" x14ac:dyDescent="0.25">
      <c r="A2184" s="21"/>
      <c r="B2184" s="80"/>
      <c r="C2184" s="81"/>
      <c r="D2184" s="82"/>
      <c r="E2184" s="83"/>
      <c r="F2184" s="83"/>
      <c r="G2184" s="84"/>
      <c r="H2184" s="85"/>
      <c r="I2184" s="21"/>
      <c r="J2184" s="39" t="str">
        <f t="shared" si="363"/>
        <v/>
      </c>
      <c r="K2184" s="21"/>
      <c r="O2184" s="25" t="str">
        <f t="shared" si="364"/>
        <v/>
      </c>
      <c r="P2184" s="25" t="str">
        <f t="shared" si="365"/>
        <v/>
      </c>
      <c r="Q2184" s="25" t="str">
        <f t="shared" si="366"/>
        <v/>
      </c>
      <c r="R2184" s="25" t="str">
        <f>IF(COUNTIF($Q$11:$Q2184, $Q2184)&gt;1, "", $Q2184)</f>
        <v/>
      </c>
      <c r="S2184" s="58" t="str">
        <f t="shared" si="367"/>
        <v/>
      </c>
      <c r="T2184" s="61" t="str">
        <f t="shared" si="368"/>
        <v/>
      </c>
      <c r="U2184" s="58" t="str">
        <f t="shared" si="369"/>
        <v/>
      </c>
      <c r="W2184" s="25" t="str">
        <f>IF(OR($P2184="", NOT($U2184="")), "", IF(COUNTIF($P$11:$P2184, $P2184)&gt;1, "", "X"))</f>
        <v/>
      </c>
      <c r="X2184" s="25" t="str">
        <f t="shared" si="370"/>
        <v/>
      </c>
      <c r="Z2184" s="25" t="str">
        <f t="shared" si="371"/>
        <v/>
      </c>
      <c r="AB2184" s="25" t="str">
        <f>IF($B2184="", "", IF(AND($B2184&gt;='Client Report'!$BA$3, $B2184&lt;='Client Report'!$BA$4), "X", ""))</f>
        <v/>
      </c>
      <c r="AC2184" s="25" t="str">
        <f>IF($O2184="", "", IF('Client Report'!$AG$3="", "X", IF(Expenses!$C2184='Client Report'!$AG$3, "X", "")))</f>
        <v/>
      </c>
      <c r="AD2184" s="66" t="str">
        <f t="shared" si="372"/>
        <v/>
      </c>
      <c r="AE2184" s="25" t="str">
        <f>IF($AD2184="", "", COUNTIF($AD$11:$AD$2510, "&lt;"&amp;$AD2184)+1+COUNTIF($AD$11:$AD2184, $AD2184)-1)</f>
        <v/>
      </c>
      <c r="AF2184" s="25" t="str">
        <f t="shared" si="373"/>
        <v/>
      </c>
    </row>
    <row r="2185" spans="1:32" x14ac:dyDescent="0.25">
      <c r="A2185" s="21"/>
      <c r="B2185" s="80"/>
      <c r="C2185" s="81"/>
      <c r="D2185" s="82"/>
      <c r="E2185" s="83"/>
      <c r="F2185" s="83"/>
      <c r="G2185" s="84"/>
      <c r="H2185" s="85"/>
      <c r="I2185" s="21"/>
      <c r="J2185" s="39" t="str">
        <f t="shared" si="363"/>
        <v/>
      </c>
      <c r="K2185" s="21"/>
      <c r="O2185" s="25" t="str">
        <f t="shared" si="364"/>
        <v/>
      </c>
      <c r="P2185" s="25" t="str">
        <f t="shared" si="365"/>
        <v/>
      </c>
      <c r="Q2185" s="25" t="str">
        <f t="shared" si="366"/>
        <v/>
      </c>
      <c r="R2185" s="25" t="str">
        <f>IF(COUNTIF($Q$11:$Q2185, $Q2185)&gt;1, "", $Q2185)</f>
        <v/>
      </c>
      <c r="S2185" s="58" t="str">
        <f t="shared" si="367"/>
        <v/>
      </c>
      <c r="T2185" s="61" t="str">
        <f t="shared" si="368"/>
        <v/>
      </c>
      <c r="U2185" s="58" t="str">
        <f t="shared" si="369"/>
        <v/>
      </c>
      <c r="W2185" s="25" t="str">
        <f>IF(OR($P2185="", NOT($U2185="")), "", IF(COUNTIF($P$11:$P2185, $P2185)&gt;1, "", "X"))</f>
        <v/>
      </c>
      <c r="X2185" s="25" t="str">
        <f t="shared" si="370"/>
        <v/>
      </c>
      <c r="Z2185" s="25" t="str">
        <f t="shared" si="371"/>
        <v/>
      </c>
      <c r="AB2185" s="25" t="str">
        <f>IF($B2185="", "", IF(AND($B2185&gt;='Client Report'!$BA$3, $B2185&lt;='Client Report'!$BA$4), "X", ""))</f>
        <v/>
      </c>
      <c r="AC2185" s="25" t="str">
        <f>IF($O2185="", "", IF('Client Report'!$AG$3="", "X", IF(Expenses!$C2185='Client Report'!$AG$3, "X", "")))</f>
        <v/>
      </c>
      <c r="AD2185" s="66" t="str">
        <f t="shared" si="372"/>
        <v/>
      </c>
      <c r="AE2185" s="25" t="str">
        <f>IF($AD2185="", "", COUNTIF($AD$11:$AD$2510, "&lt;"&amp;$AD2185)+1+COUNTIF($AD$11:$AD2185, $AD2185)-1)</f>
        <v/>
      </c>
      <c r="AF2185" s="25" t="str">
        <f t="shared" si="373"/>
        <v/>
      </c>
    </row>
    <row r="2186" spans="1:32" x14ac:dyDescent="0.25">
      <c r="A2186" s="21"/>
      <c r="B2186" s="80"/>
      <c r="C2186" s="81"/>
      <c r="D2186" s="82"/>
      <c r="E2186" s="83"/>
      <c r="F2186" s="83"/>
      <c r="G2186" s="84"/>
      <c r="H2186" s="85"/>
      <c r="I2186" s="21"/>
      <c r="J2186" s="39" t="str">
        <f t="shared" si="363"/>
        <v/>
      </c>
      <c r="K2186" s="21"/>
      <c r="O2186" s="25" t="str">
        <f t="shared" si="364"/>
        <v/>
      </c>
      <c r="P2186" s="25" t="str">
        <f t="shared" si="365"/>
        <v/>
      </c>
      <c r="Q2186" s="25" t="str">
        <f t="shared" si="366"/>
        <v/>
      </c>
      <c r="R2186" s="25" t="str">
        <f>IF(COUNTIF($Q$11:$Q2186, $Q2186)&gt;1, "", $Q2186)</f>
        <v/>
      </c>
      <c r="S2186" s="58" t="str">
        <f t="shared" si="367"/>
        <v/>
      </c>
      <c r="T2186" s="61" t="str">
        <f t="shared" si="368"/>
        <v/>
      </c>
      <c r="U2186" s="58" t="str">
        <f t="shared" si="369"/>
        <v/>
      </c>
      <c r="W2186" s="25" t="str">
        <f>IF(OR($P2186="", NOT($U2186="")), "", IF(COUNTIF($P$11:$P2186, $P2186)&gt;1, "", "X"))</f>
        <v/>
      </c>
      <c r="X2186" s="25" t="str">
        <f t="shared" si="370"/>
        <v/>
      </c>
      <c r="Z2186" s="25" t="str">
        <f t="shared" si="371"/>
        <v/>
      </c>
      <c r="AB2186" s="25" t="str">
        <f>IF($B2186="", "", IF(AND($B2186&gt;='Client Report'!$BA$3, $B2186&lt;='Client Report'!$BA$4), "X", ""))</f>
        <v/>
      </c>
      <c r="AC2186" s="25" t="str">
        <f>IF($O2186="", "", IF('Client Report'!$AG$3="", "X", IF(Expenses!$C2186='Client Report'!$AG$3, "X", "")))</f>
        <v/>
      </c>
      <c r="AD2186" s="66" t="str">
        <f t="shared" si="372"/>
        <v/>
      </c>
      <c r="AE2186" s="25" t="str">
        <f>IF($AD2186="", "", COUNTIF($AD$11:$AD$2510, "&lt;"&amp;$AD2186)+1+COUNTIF($AD$11:$AD2186, $AD2186)-1)</f>
        <v/>
      </c>
      <c r="AF2186" s="25" t="str">
        <f t="shared" si="373"/>
        <v/>
      </c>
    </row>
    <row r="2187" spans="1:32" x14ac:dyDescent="0.25">
      <c r="A2187" s="21"/>
      <c r="B2187" s="80"/>
      <c r="C2187" s="81"/>
      <c r="D2187" s="82"/>
      <c r="E2187" s="83"/>
      <c r="F2187" s="83"/>
      <c r="G2187" s="84"/>
      <c r="H2187" s="85"/>
      <c r="I2187" s="21"/>
      <c r="J2187" s="39" t="str">
        <f t="shared" si="363"/>
        <v/>
      </c>
      <c r="K2187" s="21"/>
      <c r="O2187" s="25" t="str">
        <f t="shared" si="364"/>
        <v/>
      </c>
      <c r="P2187" s="25" t="str">
        <f t="shared" si="365"/>
        <v/>
      </c>
      <c r="Q2187" s="25" t="str">
        <f t="shared" si="366"/>
        <v/>
      </c>
      <c r="R2187" s="25" t="str">
        <f>IF(COUNTIF($Q$11:$Q2187, $Q2187)&gt;1, "", $Q2187)</f>
        <v/>
      </c>
      <c r="S2187" s="58" t="str">
        <f t="shared" si="367"/>
        <v/>
      </c>
      <c r="T2187" s="61" t="str">
        <f t="shared" si="368"/>
        <v/>
      </c>
      <c r="U2187" s="58" t="str">
        <f t="shared" si="369"/>
        <v/>
      </c>
      <c r="W2187" s="25" t="str">
        <f>IF(OR($P2187="", NOT($U2187="")), "", IF(COUNTIF($P$11:$P2187, $P2187)&gt;1, "", "X"))</f>
        <v/>
      </c>
      <c r="X2187" s="25" t="str">
        <f t="shared" si="370"/>
        <v/>
      </c>
      <c r="Z2187" s="25" t="str">
        <f t="shared" si="371"/>
        <v/>
      </c>
      <c r="AB2187" s="25" t="str">
        <f>IF($B2187="", "", IF(AND($B2187&gt;='Client Report'!$BA$3, $B2187&lt;='Client Report'!$BA$4), "X", ""))</f>
        <v/>
      </c>
      <c r="AC2187" s="25" t="str">
        <f>IF($O2187="", "", IF('Client Report'!$AG$3="", "X", IF(Expenses!$C2187='Client Report'!$AG$3, "X", "")))</f>
        <v/>
      </c>
      <c r="AD2187" s="66" t="str">
        <f t="shared" si="372"/>
        <v/>
      </c>
      <c r="AE2187" s="25" t="str">
        <f>IF($AD2187="", "", COUNTIF($AD$11:$AD$2510, "&lt;"&amp;$AD2187)+1+COUNTIF($AD$11:$AD2187, $AD2187)-1)</f>
        <v/>
      </c>
      <c r="AF2187" s="25" t="str">
        <f t="shared" si="373"/>
        <v/>
      </c>
    </row>
    <row r="2188" spans="1:32" x14ac:dyDescent="0.25">
      <c r="A2188" s="21"/>
      <c r="B2188" s="80"/>
      <c r="C2188" s="81"/>
      <c r="D2188" s="82"/>
      <c r="E2188" s="83"/>
      <c r="F2188" s="83"/>
      <c r="G2188" s="84"/>
      <c r="H2188" s="85"/>
      <c r="I2188" s="21"/>
      <c r="J2188" s="39" t="str">
        <f t="shared" ref="J2188:J2251" si="374">IFERROR(IF($G2188="", "", IF($F2188="", $G2188, ROUND($G2188*$U2188, 2))), "")</f>
        <v/>
      </c>
      <c r="K2188" s="21"/>
      <c r="O2188" s="25" t="str">
        <f t="shared" ref="O2188:O2251" si="375">IF(COUNTIF($B2188:$H2188, "")&lt;7, "X", "")</f>
        <v/>
      </c>
      <c r="P2188" s="25" t="str">
        <f t="shared" ref="P2188:P2251" si="376">IF(AND(NOT($B2188=""), NOT($F2188="")), _xlfn.CONCAT($B2188, " - ", $F2188), "")</f>
        <v/>
      </c>
      <c r="Q2188" s="25" t="str">
        <f t="shared" ref="Q2188:Q2251" si="377">IF(AND(NOT($B2188=""), NOT($F2188=""), NOT($H2188="")), _xlfn.CONCAT($B2188, " - ", $F2188), "")</f>
        <v/>
      </c>
      <c r="R2188" s="25" t="str">
        <f>IF(COUNTIF($Q$11:$Q2188, $Q2188)&gt;1, "", $Q2188)</f>
        <v/>
      </c>
      <c r="S2188" s="58" t="str">
        <f t="shared" ref="S2188:S2251" si="378">IF($R2188="", "", $H2188)</f>
        <v/>
      </c>
      <c r="T2188" s="61" t="str">
        <f t="shared" ref="T2188:T2251" si="379">IF(P2188="", "", IFERROR(INDEX($S$11:$S$2510, MATCH($P2188, $R$11:$R$2510, 0)), ""))</f>
        <v/>
      </c>
      <c r="U2188" s="58" t="str">
        <f t="shared" ref="U2188:U2251" si="380">IF($P2188="", "", IF($H2188="", $T2188, $H2188))</f>
        <v/>
      </c>
      <c r="W2188" s="25" t="str">
        <f>IF(OR($P2188="", NOT($U2188="")), "", IF(COUNTIF($P$11:$P2188, $P2188)&gt;1, "", "X"))</f>
        <v/>
      </c>
      <c r="X2188" s="25" t="str">
        <f t="shared" ref="X2188:X2251" si="381">IF(T2188=U2188, "", "X")</f>
        <v/>
      </c>
      <c r="Z2188" s="25" t="str">
        <f t="shared" ref="Z2188:Z2251" si="382">IF(OR($B2188="", $C2188=""), "", _xlfn.CONCAT($C2188, " - ", TEXT($B2188, "mmm yyyy")))</f>
        <v/>
      </c>
      <c r="AB2188" s="25" t="str">
        <f>IF($B2188="", "", IF(AND($B2188&gt;='Client Report'!$BA$3, $B2188&lt;='Client Report'!$BA$4), "X", ""))</f>
        <v/>
      </c>
      <c r="AC2188" s="25" t="str">
        <f>IF($O2188="", "", IF('Client Report'!$AG$3="", "X", IF(Expenses!$C2188='Client Report'!$AG$3, "X", "")))</f>
        <v/>
      </c>
      <c r="AD2188" s="66" t="str">
        <f t="shared" ref="AD2188:AD2251" si="383">IF(OR($AB2188="", $AC2188=""), "", $B2188)</f>
        <v/>
      </c>
      <c r="AE2188" s="25" t="str">
        <f>IF($AD2188="", "", COUNTIF($AD$11:$AD$2510, "&lt;"&amp;$AD2188)+1+COUNTIF($AD$11:$AD2188, $AD2188)-1)</f>
        <v/>
      </c>
      <c r="AF2188" s="25" t="str">
        <f t="shared" ref="AF2188:AF2251" si="384">IF($AE2188="", "", "X")</f>
        <v/>
      </c>
    </row>
    <row r="2189" spans="1:32" x14ac:dyDescent="0.25">
      <c r="A2189" s="21"/>
      <c r="B2189" s="80"/>
      <c r="C2189" s="81"/>
      <c r="D2189" s="82"/>
      <c r="E2189" s="83"/>
      <c r="F2189" s="83"/>
      <c r="G2189" s="84"/>
      <c r="H2189" s="85"/>
      <c r="I2189" s="21"/>
      <c r="J2189" s="39" t="str">
        <f t="shared" si="374"/>
        <v/>
      </c>
      <c r="K2189" s="21"/>
      <c r="O2189" s="25" t="str">
        <f t="shared" si="375"/>
        <v/>
      </c>
      <c r="P2189" s="25" t="str">
        <f t="shared" si="376"/>
        <v/>
      </c>
      <c r="Q2189" s="25" t="str">
        <f t="shared" si="377"/>
        <v/>
      </c>
      <c r="R2189" s="25" t="str">
        <f>IF(COUNTIF($Q$11:$Q2189, $Q2189)&gt;1, "", $Q2189)</f>
        <v/>
      </c>
      <c r="S2189" s="58" t="str">
        <f t="shared" si="378"/>
        <v/>
      </c>
      <c r="T2189" s="61" t="str">
        <f t="shared" si="379"/>
        <v/>
      </c>
      <c r="U2189" s="58" t="str">
        <f t="shared" si="380"/>
        <v/>
      </c>
      <c r="W2189" s="25" t="str">
        <f>IF(OR($P2189="", NOT($U2189="")), "", IF(COUNTIF($P$11:$P2189, $P2189)&gt;1, "", "X"))</f>
        <v/>
      </c>
      <c r="X2189" s="25" t="str">
        <f t="shared" si="381"/>
        <v/>
      </c>
      <c r="Z2189" s="25" t="str">
        <f t="shared" si="382"/>
        <v/>
      </c>
      <c r="AB2189" s="25" t="str">
        <f>IF($B2189="", "", IF(AND($B2189&gt;='Client Report'!$BA$3, $B2189&lt;='Client Report'!$BA$4), "X", ""))</f>
        <v/>
      </c>
      <c r="AC2189" s="25" t="str">
        <f>IF($O2189="", "", IF('Client Report'!$AG$3="", "X", IF(Expenses!$C2189='Client Report'!$AG$3, "X", "")))</f>
        <v/>
      </c>
      <c r="AD2189" s="66" t="str">
        <f t="shared" si="383"/>
        <v/>
      </c>
      <c r="AE2189" s="25" t="str">
        <f>IF($AD2189="", "", COUNTIF($AD$11:$AD$2510, "&lt;"&amp;$AD2189)+1+COUNTIF($AD$11:$AD2189, $AD2189)-1)</f>
        <v/>
      </c>
      <c r="AF2189" s="25" t="str">
        <f t="shared" si="384"/>
        <v/>
      </c>
    </row>
    <row r="2190" spans="1:32" x14ac:dyDescent="0.25">
      <c r="A2190" s="21"/>
      <c r="B2190" s="80"/>
      <c r="C2190" s="81"/>
      <c r="D2190" s="82"/>
      <c r="E2190" s="83"/>
      <c r="F2190" s="83"/>
      <c r="G2190" s="84"/>
      <c r="H2190" s="85"/>
      <c r="I2190" s="21"/>
      <c r="J2190" s="39" t="str">
        <f t="shared" si="374"/>
        <v/>
      </c>
      <c r="K2190" s="21"/>
      <c r="O2190" s="25" t="str">
        <f t="shared" si="375"/>
        <v/>
      </c>
      <c r="P2190" s="25" t="str">
        <f t="shared" si="376"/>
        <v/>
      </c>
      <c r="Q2190" s="25" t="str">
        <f t="shared" si="377"/>
        <v/>
      </c>
      <c r="R2190" s="25" t="str">
        <f>IF(COUNTIF($Q$11:$Q2190, $Q2190)&gt;1, "", $Q2190)</f>
        <v/>
      </c>
      <c r="S2190" s="58" t="str">
        <f t="shared" si="378"/>
        <v/>
      </c>
      <c r="T2190" s="61" t="str">
        <f t="shared" si="379"/>
        <v/>
      </c>
      <c r="U2190" s="58" t="str">
        <f t="shared" si="380"/>
        <v/>
      </c>
      <c r="W2190" s="25" t="str">
        <f>IF(OR($P2190="", NOT($U2190="")), "", IF(COUNTIF($P$11:$P2190, $P2190)&gt;1, "", "X"))</f>
        <v/>
      </c>
      <c r="X2190" s="25" t="str">
        <f t="shared" si="381"/>
        <v/>
      </c>
      <c r="Z2190" s="25" t="str">
        <f t="shared" si="382"/>
        <v/>
      </c>
      <c r="AB2190" s="25" t="str">
        <f>IF($B2190="", "", IF(AND($B2190&gt;='Client Report'!$BA$3, $B2190&lt;='Client Report'!$BA$4), "X", ""))</f>
        <v/>
      </c>
      <c r="AC2190" s="25" t="str">
        <f>IF($O2190="", "", IF('Client Report'!$AG$3="", "X", IF(Expenses!$C2190='Client Report'!$AG$3, "X", "")))</f>
        <v/>
      </c>
      <c r="AD2190" s="66" t="str">
        <f t="shared" si="383"/>
        <v/>
      </c>
      <c r="AE2190" s="25" t="str">
        <f>IF($AD2190="", "", COUNTIF($AD$11:$AD$2510, "&lt;"&amp;$AD2190)+1+COUNTIF($AD$11:$AD2190, $AD2190)-1)</f>
        <v/>
      </c>
      <c r="AF2190" s="25" t="str">
        <f t="shared" si="384"/>
        <v/>
      </c>
    </row>
    <row r="2191" spans="1:32" x14ac:dyDescent="0.25">
      <c r="A2191" s="21"/>
      <c r="B2191" s="80"/>
      <c r="C2191" s="81"/>
      <c r="D2191" s="82"/>
      <c r="E2191" s="83"/>
      <c r="F2191" s="83"/>
      <c r="G2191" s="84"/>
      <c r="H2191" s="85"/>
      <c r="I2191" s="21"/>
      <c r="J2191" s="39" t="str">
        <f t="shared" si="374"/>
        <v/>
      </c>
      <c r="K2191" s="21"/>
      <c r="O2191" s="25" t="str">
        <f t="shared" si="375"/>
        <v/>
      </c>
      <c r="P2191" s="25" t="str">
        <f t="shared" si="376"/>
        <v/>
      </c>
      <c r="Q2191" s="25" t="str">
        <f t="shared" si="377"/>
        <v/>
      </c>
      <c r="R2191" s="25" t="str">
        <f>IF(COUNTIF($Q$11:$Q2191, $Q2191)&gt;1, "", $Q2191)</f>
        <v/>
      </c>
      <c r="S2191" s="58" t="str">
        <f t="shared" si="378"/>
        <v/>
      </c>
      <c r="T2191" s="61" t="str">
        <f t="shared" si="379"/>
        <v/>
      </c>
      <c r="U2191" s="58" t="str">
        <f t="shared" si="380"/>
        <v/>
      </c>
      <c r="W2191" s="25" t="str">
        <f>IF(OR($P2191="", NOT($U2191="")), "", IF(COUNTIF($P$11:$P2191, $P2191)&gt;1, "", "X"))</f>
        <v/>
      </c>
      <c r="X2191" s="25" t="str">
        <f t="shared" si="381"/>
        <v/>
      </c>
      <c r="Z2191" s="25" t="str">
        <f t="shared" si="382"/>
        <v/>
      </c>
      <c r="AB2191" s="25" t="str">
        <f>IF($B2191="", "", IF(AND($B2191&gt;='Client Report'!$BA$3, $B2191&lt;='Client Report'!$BA$4), "X", ""))</f>
        <v/>
      </c>
      <c r="AC2191" s="25" t="str">
        <f>IF($O2191="", "", IF('Client Report'!$AG$3="", "X", IF(Expenses!$C2191='Client Report'!$AG$3, "X", "")))</f>
        <v/>
      </c>
      <c r="AD2191" s="66" t="str">
        <f t="shared" si="383"/>
        <v/>
      </c>
      <c r="AE2191" s="25" t="str">
        <f>IF($AD2191="", "", COUNTIF($AD$11:$AD$2510, "&lt;"&amp;$AD2191)+1+COUNTIF($AD$11:$AD2191, $AD2191)-1)</f>
        <v/>
      </c>
      <c r="AF2191" s="25" t="str">
        <f t="shared" si="384"/>
        <v/>
      </c>
    </row>
    <row r="2192" spans="1:32" x14ac:dyDescent="0.25">
      <c r="A2192" s="21"/>
      <c r="B2192" s="80"/>
      <c r="C2192" s="81"/>
      <c r="D2192" s="82"/>
      <c r="E2192" s="83"/>
      <c r="F2192" s="83"/>
      <c r="G2192" s="84"/>
      <c r="H2192" s="85"/>
      <c r="I2192" s="21"/>
      <c r="J2192" s="39" t="str">
        <f t="shared" si="374"/>
        <v/>
      </c>
      <c r="K2192" s="21"/>
      <c r="O2192" s="25" t="str">
        <f t="shared" si="375"/>
        <v/>
      </c>
      <c r="P2192" s="25" t="str">
        <f t="shared" si="376"/>
        <v/>
      </c>
      <c r="Q2192" s="25" t="str">
        <f t="shared" si="377"/>
        <v/>
      </c>
      <c r="R2192" s="25" t="str">
        <f>IF(COUNTIF($Q$11:$Q2192, $Q2192)&gt;1, "", $Q2192)</f>
        <v/>
      </c>
      <c r="S2192" s="58" t="str">
        <f t="shared" si="378"/>
        <v/>
      </c>
      <c r="T2192" s="61" t="str">
        <f t="shared" si="379"/>
        <v/>
      </c>
      <c r="U2192" s="58" t="str">
        <f t="shared" si="380"/>
        <v/>
      </c>
      <c r="W2192" s="25" t="str">
        <f>IF(OR($P2192="", NOT($U2192="")), "", IF(COUNTIF($P$11:$P2192, $P2192)&gt;1, "", "X"))</f>
        <v/>
      </c>
      <c r="X2192" s="25" t="str">
        <f t="shared" si="381"/>
        <v/>
      </c>
      <c r="Z2192" s="25" t="str">
        <f t="shared" si="382"/>
        <v/>
      </c>
      <c r="AB2192" s="25" t="str">
        <f>IF($B2192="", "", IF(AND($B2192&gt;='Client Report'!$BA$3, $B2192&lt;='Client Report'!$BA$4), "X", ""))</f>
        <v/>
      </c>
      <c r="AC2192" s="25" t="str">
        <f>IF($O2192="", "", IF('Client Report'!$AG$3="", "X", IF(Expenses!$C2192='Client Report'!$AG$3, "X", "")))</f>
        <v/>
      </c>
      <c r="AD2192" s="66" t="str">
        <f t="shared" si="383"/>
        <v/>
      </c>
      <c r="AE2192" s="25" t="str">
        <f>IF($AD2192="", "", COUNTIF($AD$11:$AD$2510, "&lt;"&amp;$AD2192)+1+COUNTIF($AD$11:$AD2192, $AD2192)-1)</f>
        <v/>
      </c>
      <c r="AF2192" s="25" t="str">
        <f t="shared" si="384"/>
        <v/>
      </c>
    </row>
    <row r="2193" spans="1:32" x14ac:dyDescent="0.25">
      <c r="A2193" s="21"/>
      <c r="B2193" s="80"/>
      <c r="C2193" s="81"/>
      <c r="D2193" s="82"/>
      <c r="E2193" s="83"/>
      <c r="F2193" s="83"/>
      <c r="G2193" s="84"/>
      <c r="H2193" s="85"/>
      <c r="I2193" s="21"/>
      <c r="J2193" s="39" t="str">
        <f t="shared" si="374"/>
        <v/>
      </c>
      <c r="K2193" s="21"/>
      <c r="O2193" s="25" t="str">
        <f t="shared" si="375"/>
        <v/>
      </c>
      <c r="P2193" s="25" t="str">
        <f t="shared" si="376"/>
        <v/>
      </c>
      <c r="Q2193" s="25" t="str">
        <f t="shared" si="377"/>
        <v/>
      </c>
      <c r="R2193" s="25" t="str">
        <f>IF(COUNTIF($Q$11:$Q2193, $Q2193)&gt;1, "", $Q2193)</f>
        <v/>
      </c>
      <c r="S2193" s="58" t="str">
        <f t="shared" si="378"/>
        <v/>
      </c>
      <c r="T2193" s="61" t="str">
        <f t="shared" si="379"/>
        <v/>
      </c>
      <c r="U2193" s="58" t="str">
        <f t="shared" si="380"/>
        <v/>
      </c>
      <c r="W2193" s="25" t="str">
        <f>IF(OR($P2193="", NOT($U2193="")), "", IF(COUNTIF($P$11:$P2193, $P2193)&gt;1, "", "X"))</f>
        <v/>
      </c>
      <c r="X2193" s="25" t="str">
        <f t="shared" si="381"/>
        <v/>
      </c>
      <c r="Z2193" s="25" t="str">
        <f t="shared" si="382"/>
        <v/>
      </c>
      <c r="AB2193" s="25" t="str">
        <f>IF($B2193="", "", IF(AND($B2193&gt;='Client Report'!$BA$3, $B2193&lt;='Client Report'!$BA$4), "X", ""))</f>
        <v/>
      </c>
      <c r="AC2193" s="25" t="str">
        <f>IF($O2193="", "", IF('Client Report'!$AG$3="", "X", IF(Expenses!$C2193='Client Report'!$AG$3, "X", "")))</f>
        <v/>
      </c>
      <c r="AD2193" s="66" t="str">
        <f t="shared" si="383"/>
        <v/>
      </c>
      <c r="AE2193" s="25" t="str">
        <f>IF($AD2193="", "", COUNTIF($AD$11:$AD$2510, "&lt;"&amp;$AD2193)+1+COUNTIF($AD$11:$AD2193, $AD2193)-1)</f>
        <v/>
      </c>
      <c r="AF2193" s="25" t="str">
        <f t="shared" si="384"/>
        <v/>
      </c>
    </row>
    <row r="2194" spans="1:32" x14ac:dyDescent="0.25">
      <c r="A2194" s="21"/>
      <c r="B2194" s="80"/>
      <c r="C2194" s="81"/>
      <c r="D2194" s="82"/>
      <c r="E2194" s="83"/>
      <c r="F2194" s="83"/>
      <c r="G2194" s="84"/>
      <c r="H2194" s="85"/>
      <c r="I2194" s="21"/>
      <c r="J2194" s="39" t="str">
        <f t="shared" si="374"/>
        <v/>
      </c>
      <c r="K2194" s="21"/>
      <c r="O2194" s="25" t="str">
        <f t="shared" si="375"/>
        <v/>
      </c>
      <c r="P2194" s="25" t="str">
        <f t="shared" si="376"/>
        <v/>
      </c>
      <c r="Q2194" s="25" t="str">
        <f t="shared" si="377"/>
        <v/>
      </c>
      <c r="R2194" s="25" t="str">
        <f>IF(COUNTIF($Q$11:$Q2194, $Q2194)&gt;1, "", $Q2194)</f>
        <v/>
      </c>
      <c r="S2194" s="58" t="str">
        <f t="shared" si="378"/>
        <v/>
      </c>
      <c r="T2194" s="61" t="str">
        <f t="shared" si="379"/>
        <v/>
      </c>
      <c r="U2194" s="58" t="str">
        <f t="shared" si="380"/>
        <v/>
      </c>
      <c r="W2194" s="25" t="str">
        <f>IF(OR($P2194="", NOT($U2194="")), "", IF(COUNTIF($P$11:$P2194, $P2194)&gt;1, "", "X"))</f>
        <v/>
      </c>
      <c r="X2194" s="25" t="str">
        <f t="shared" si="381"/>
        <v/>
      </c>
      <c r="Z2194" s="25" t="str">
        <f t="shared" si="382"/>
        <v/>
      </c>
      <c r="AB2194" s="25" t="str">
        <f>IF($B2194="", "", IF(AND($B2194&gt;='Client Report'!$BA$3, $B2194&lt;='Client Report'!$BA$4), "X", ""))</f>
        <v/>
      </c>
      <c r="AC2194" s="25" t="str">
        <f>IF($O2194="", "", IF('Client Report'!$AG$3="", "X", IF(Expenses!$C2194='Client Report'!$AG$3, "X", "")))</f>
        <v/>
      </c>
      <c r="AD2194" s="66" t="str">
        <f t="shared" si="383"/>
        <v/>
      </c>
      <c r="AE2194" s="25" t="str">
        <f>IF($AD2194="", "", COUNTIF($AD$11:$AD$2510, "&lt;"&amp;$AD2194)+1+COUNTIF($AD$11:$AD2194, $AD2194)-1)</f>
        <v/>
      </c>
      <c r="AF2194" s="25" t="str">
        <f t="shared" si="384"/>
        <v/>
      </c>
    </row>
    <row r="2195" spans="1:32" x14ac:dyDescent="0.25">
      <c r="A2195" s="21"/>
      <c r="B2195" s="80"/>
      <c r="C2195" s="81"/>
      <c r="D2195" s="82"/>
      <c r="E2195" s="83"/>
      <c r="F2195" s="83"/>
      <c r="G2195" s="84"/>
      <c r="H2195" s="85"/>
      <c r="I2195" s="21"/>
      <c r="J2195" s="39" t="str">
        <f t="shared" si="374"/>
        <v/>
      </c>
      <c r="K2195" s="21"/>
      <c r="O2195" s="25" t="str">
        <f t="shared" si="375"/>
        <v/>
      </c>
      <c r="P2195" s="25" t="str">
        <f t="shared" si="376"/>
        <v/>
      </c>
      <c r="Q2195" s="25" t="str">
        <f t="shared" si="377"/>
        <v/>
      </c>
      <c r="R2195" s="25" t="str">
        <f>IF(COUNTIF($Q$11:$Q2195, $Q2195)&gt;1, "", $Q2195)</f>
        <v/>
      </c>
      <c r="S2195" s="58" t="str">
        <f t="shared" si="378"/>
        <v/>
      </c>
      <c r="T2195" s="61" t="str">
        <f t="shared" si="379"/>
        <v/>
      </c>
      <c r="U2195" s="58" t="str">
        <f t="shared" si="380"/>
        <v/>
      </c>
      <c r="W2195" s="25" t="str">
        <f>IF(OR($P2195="", NOT($U2195="")), "", IF(COUNTIF($P$11:$P2195, $P2195)&gt;1, "", "X"))</f>
        <v/>
      </c>
      <c r="X2195" s="25" t="str">
        <f t="shared" si="381"/>
        <v/>
      </c>
      <c r="Z2195" s="25" t="str">
        <f t="shared" si="382"/>
        <v/>
      </c>
      <c r="AB2195" s="25" t="str">
        <f>IF($B2195="", "", IF(AND($B2195&gt;='Client Report'!$BA$3, $B2195&lt;='Client Report'!$BA$4), "X", ""))</f>
        <v/>
      </c>
      <c r="AC2195" s="25" t="str">
        <f>IF($O2195="", "", IF('Client Report'!$AG$3="", "X", IF(Expenses!$C2195='Client Report'!$AG$3, "X", "")))</f>
        <v/>
      </c>
      <c r="AD2195" s="66" t="str">
        <f t="shared" si="383"/>
        <v/>
      </c>
      <c r="AE2195" s="25" t="str">
        <f>IF($AD2195="", "", COUNTIF($AD$11:$AD$2510, "&lt;"&amp;$AD2195)+1+COUNTIF($AD$11:$AD2195, $AD2195)-1)</f>
        <v/>
      </c>
      <c r="AF2195" s="25" t="str">
        <f t="shared" si="384"/>
        <v/>
      </c>
    </row>
    <row r="2196" spans="1:32" x14ac:dyDescent="0.25">
      <c r="A2196" s="21"/>
      <c r="B2196" s="80"/>
      <c r="C2196" s="81"/>
      <c r="D2196" s="82"/>
      <c r="E2196" s="83"/>
      <c r="F2196" s="83"/>
      <c r="G2196" s="84"/>
      <c r="H2196" s="85"/>
      <c r="I2196" s="21"/>
      <c r="J2196" s="39" t="str">
        <f t="shared" si="374"/>
        <v/>
      </c>
      <c r="K2196" s="21"/>
      <c r="O2196" s="25" t="str">
        <f t="shared" si="375"/>
        <v/>
      </c>
      <c r="P2196" s="25" t="str">
        <f t="shared" si="376"/>
        <v/>
      </c>
      <c r="Q2196" s="25" t="str">
        <f t="shared" si="377"/>
        <v/>
      </c>
      <c r="R2196" s="25" t="str">
        <f>IF(COUNTIF($Q$11:$Q2196, $Q2196)&gt;1, "", $Q2196)</f>
        <v/>
      </c>
      <c r="S2196" s="58" t="str">
        <f t="shared" si="378"/>
        <v/>
      </c>
      <c r="T2196" s="61" t="str">
        <f t="shared" si="379"/>
        <v/>
      </c>
      <c r="U2196" s="58" t="str">
        <f t="shared" si="380"/>
        <v/>
      </c>
      <c r="W2196" s="25" t="str">
        <f>IF(OR($P2196="", NOT($U2196="")), "", IF(COUNTIF($P$11:$P2196, $P2196)&gt;1, "", "X"))</f>
        <v/>
      </c>
      <c r="X2196" s="25" t="str">
        <f t="shared" si="381"/>
        <v/>
      </c>
      <c r="Z2196" s="25" t="str">
        <f t="shared" si="382"/>
        <v/>
      </c>
      <c r="AB2196" s="25" t="str">
        <f>IF($B2196="", "", IF(AND($B2196&gt;='Client Report'!$BA$3, $B2196&lt;='Client Report'!$BA$4), "X", ""))</f>
        <v/>
      </c>
      <c r="AC2196" s="25" t="str">
        <f>IF($O2196="", "", IF('Client Report'!$AG$3="", "X", IF(Expenses!$C2196='Client Report'!$AG$3, "X", "")))</f>
        <v/>
      </c>
      <c r="AD2196" s="66" t="str">
        <f t="shared" si="383"/>
        <v/>
      </c>
      <c r="AE2196" s="25" t="str">
        <f>IF($AD2196="", "", COUNTIF($AD$11:$AD$2510, "&lt;"&amp;$AD2196)+1+COUNTIF($AD$11:$AD2196, $AD2196)-1)</f>
        <v/>
      </c>
      <c r="AF2196" s="25" t="str">
        <f t="shared" si="384"/>
        <v/>
      </c>
    </row>
    <row r="2197" spans="1:32" x14ac:dyDescent="0.25">
      <c r="A2197" s="21"/>
      <c r="B2197" s="80"/>
      <c r="C2197" s="81"/>
      <c r="D2197" s="82"/>
      <c r="E2197" s="83"/>
      <c r="F2197" s="83"/>
      <c r="G2197" s="84"/>
      <c r="H2197" s="85"/>
      <c r="I2197" s="21"/>
      <c r="J2197" s="39" t="str">
        <f t="shared" si="374"/>
        <v/>
      </c>
      <c r="K2197" s="21"/>
      <c r="O2197" s="25" t="str">
        <f t="shared" si="375"/>
        <v/>
      </c>
      <c r="P2197" s="25" t="str">
        <f t="shared" si="376"/>
        <v/>
      </c>
      <c r="Q2197" s="25" t="str">
        <f t="shared" si="377"/>
        <v/>
      </c>
      <c r="R2197" s="25" t="str">
        <f>IF(COUNTIF($Q$11:$Q2197, $Q2197)&gt;1, "", $Q2197)</f>
        <v/>
      </c>
      <c r="S2197" s="58" t="str">
        <f t="shared" si="378"/>
        <v/>
      </c>
      <c r="T2197" s="61" t="str">
        <f t="shared" si="379"/>
        <v/>
      </c>
      <c r="U2197" s="58" t="str">
        <f t="shared" si="380"/>
        <v/>
      </c>
      <c r="W2197" s="25" t="str">
        <f>IF(OR($P2197="", NOT($U2197="")), "", IF(COUNTIF($P$11:$P2197, $P2197)&gt;1, "", "X"))</f>
        <v/>
      </c>
      <c r="X2197" s="25" t="str">
        <f t="shared" si="381"/>
        <v/>
      </c>
      <c r="Z2197" s="25" t="str">
        <f t="shared" si="382"/>
        <v/>
      </c>
      <c r="AB2197" s="25" t="str">
        <f>IF($B2197="", "", IF(AND($B2197&gt;='Client Report'!$BA$3, $B2197&lt;='Client Report'!$BA$4), "X", ""))</f>
        <v/>
      </c>
      <c r="AC2197" s="25" t="str">
        <f>IF($O2197="", "", IF('Client Report'!$AG$3="", "X", IF(Expenses!$C2197='Client Report'!$AG$3, "X", "")))</f>
        <v/>
      </c>
      <c r="AD2197" s="66" t="str">
        <f t="shared" si="383"/>
        <v/>
      </c>
      <c r="AE2197" s="25" t="str">
        <f>IF($AD2197="", "", COUNTIF($AD$11:$AD$2510, "&lt;"&amp;$AD2197)+1+COUNTIF($AD$11:$AD2197, $AD2197)-1)</f>
        <v/>
      </c>
      <c r="AF2197" s="25" t="str">
        <f t="shared" si="384"/>
        <v/>
      </c>
    </row>
    <row r="2198" spans="1:32" x14ac:dyDescent="0.25">
      <c r="A2198" s="21"/>
      <c r="B2198" s="80"/>
      <c r="C2198" s="81"/>
      <c r="D2198" s="82"/>
      <c r="E2198" s="83"/>
      <c r="F2198" s="83"/>
      <c r="G2198" s="84"/>
      <c r="H2198" s="85"/>
      <c r="I2198" s="21"/>
      <c r="J2198" s="39" t="str">
        <f t="shared" si="374"/>
        <v/>
      </c>
      <c r="K2198" s="21"/>
      <c r="O2198" s="25" t="str">
        <f t="shared" si="375"/>
        <v/>
      </c>
      <c r="P2198" s="25" t="str">
        <f t="shared" si="376"/>
        <v/>
      </c>
      <c r="Q2198" s="25" t="str">
        <f t="shared" si="377"/>
        <v/>
      </c>
      <c r="R2198" s="25" t="str">
        <f>IF(COUNTIF($Q$11:$Q2198, $Q2198)&gt;1, "", $Q2198)</f>
        <v/>
      </c>
      <c r="S2198" s="58" t="str">
        <f t="shared" si="378"/>
        <v/>
      </c>
      <c r="T2198" s="61" t="str">
        <f t="shared" si="379"/>
        <v/>
      </c>
      <c r="U2198" s="58" t="str">
        <f t="shared" si="380"/>
        <v/>
      </c>
      <c r="W2198" s="25" t="str">
        <f>IF(OR($P2198="", NOT($U2198="")), "", IF(COUNTIF($P$11:$P2198, $P2198)&gt;1, "", "X"))</f>
        <v/>
      </c>
      <c r="X2198" s="25" t="str">
        <f t="shared" si="381"/>
        <v/>
      </c>
      <c r="Z2198" s="25" t="str">
        <f t="shared" si="382"/>
        <v/>
      </c>
      <c r="AB2198" s="25" t="str">
        <f>IF($B2198="", "", IF(AND($B2198&gt;='Client Report'!$BA$3, $B2198&lt;='Client Report'!$BA$4), "X", ""))</f>
        <v/>
      </c>
      <c r="AC2198" s="25" t="str">
        <f>IF($O2198="", "", IF('Client Report'!$AG$3="", "X", IF(Expenses!$C2198='Client Report'!$AG$3, "X", "")))</f>
        <v/>
      </c>
      <c r="AD2198" s="66" t="str">
        <f t="shared" si="383"/>
        <v/>
      </c>
      <c r="AE2198" s="25" t="str">
        <f>IF($AD2198="", "", COUNTIF($AD$11:$AD$2510, "&lt;"&amp;$AD2198)+1+COUNTIF($AD$11:$AD2198, $AD2198)-1)</f>
        <v/>
      </c>
      <c r="AF2198" s="25" t="str">
        <f t="shared" si="384"/>
        <v/>
      </c>
    </row>
    <row r="2199" spans="1:32" x14ac:dyDescent="0.25">
      <c r="A2199" s="21"/>
      <c r="B2199" s="80"/>
      <c r="C2199" s="81"/>
      <c r="D2199" s="82"/>
      <c r="E2199" s="83"/>
      <c r="F2199" s="83"/>
      <c r="G2199" s="84"/>
      <c r="H2199" s="85"/>
      <c r="I2199" s="21"/>
      <c r="J2199" s="39" t="str">
        <f t="shared" si="374"/>
        <v/>
      </c>
      <c r="K2199" s="21"/>
      <c r="O2199" s="25" t="str">
        <f t="shared" si="375"/>
        <v/>
      </c>
      <c r="P2199" s="25" t="str">
        <f t="shared" si="376"/>
        <v/>
      </c>
      <c r="Q2199" s="25" t="str">
        <f t="shared" si="377"/>
        <v/>
      </c>
      <c r="R2199" s="25" t="str">
        <f>IF(COUNTIF($Q$11:$Q2199, $Q2199)&gt;1, "", $Q2199)</f>
        <v/>
      </c>
      <c r="S2199" s="58" t="str">
        <f t="shared" si="378"/>
        <v/>
      </c>
      <c r="T2199" s="61" t="str">
        <f t="shared" si="379"/>
        <v/>
      </c>
      <c r="U2199" s="58" t="str">
        <f t="shared" si="380"/>
        <v/>
      </c>
      <c r="W2199" s="25" t="str">
        <f>IF(OR($P2199="", NOT($U2199="")), "", IF(COUNTIF($P$11:$P2199, $P2199)&gt;1, "", "X"))</f>
        <v/>
      </c>
      <c r="X2199" s="25" t="str">
        <f t="shared" si="381"/>
        <v/>
      </c>
      <c r="Z2199" s="25" t="str">
        <f t="shared" si="382"/>
        <v/>
      </c>
      <c r="AB2199" s="25" t="str">
        <f>IF($B2199="", "", IF(AND($B2199&gt;='Client Report'!$BA$3, $B2199&lt;='Client Report'!$BA$4), "X", ""))</f>
        <v/>
      </c>
      <c r="AC2199" s="25" t="str">
        <f>IF($O2199="", "", IF('Client Report'!$AG$3="", "X", IF(Expenses!$C2199='Client Report'!$AG$3, "X", "")))</f>
        <v/>
      </c>
      <c r="AD2199" s="66" t="str">
        <f t="shared" si="383"/>
        <v/>
      </c>
      <c r="AE2199" s="25" t="str">
        <f>IF($AD2199="", "", COUNTIF($AD$11:$AD$2510, "&lt;"&amp;$AD2199)+1+COUNTIF($AD$11:$AD2199, $AD2199)-1)</f>
        <v/>
      </c>
      <c r="AF2199" s="25" t="str">
        <f t="shared" si="384"/>
        <v/>
      </c>
    </row>
    <row r="2200" spans="1:32" x14ac:dyDescent="0.25">
      <c r="A2200" s="21"/>
      <c r="B2200" s="80"/>
      <c r="C2200" s="81"/>
      <c r="D2200" s="82"/>
      <c r="E2200" s="83"/>
      <c r="F2200" s="83"/>
      <c r="G2200" s="84"/>
      <c r="H2200" s="85"/>
      <c r="I2200" s="21"/>
      <c r="J2200" s="39" t="str">
        <f t="shared" si="374"/>
        <v/>
      </c>
      <c r="K2200" s="21"/>
      <c r="O2200" s="25" t="str">
        <f t="shared" si="375"/>
        <v/>
      </c>
      <c r="P2200" s="25" t="str">
        <f t="shared" si="376"/>
        <v/>
      </c>
      <c r="Q2200" s="25" t="str">
        <f t="shared" si="377"/>
        <v/>
      </c>
      <c r="R2200" s="25" t="str">
        <f>IF(COUNTIF($Q$11:$Q2200, $Q2200)&gt;1, "", $Q2200)</f>
        <v/>
      </c>
      <c r="S2200" s="58" t="str">
        <f t="shared" si="378"/>
        <v/>
      </c>
      <c r="T2200" s="61" t="str">
        <f t="shared" si="379"/>
        <v/>
      </c>
      <c r="U2200" s="58" t="str">
        <f t="shared" si="380"/>
        <v/>
      </c>
      <c r="W2200" s="25" t="str">
        <f>IF(OR($P2200="", NOT($U2200="")), "", IF(COUNTIF($P$11:$P2200, $P2200)&gt;1, "", "X"))</f>
        <v/>
      </c>
      <c r="X2200" s="25" t="str">
        <f t="shared" si="381"/>
        <v/>
      </c>
      <c r="Z2200" s="25" t="str">
        <f t="shared" si="382"/>
        <v/>
      </c>
      <c r="AB2200" s="25" t="str">
        <f>IF($B2200="", "", IF(AND($B2200&gt;='Client Report'!$BA$3, $B2200&lt;='Client Report'!$BA$4), "X", ""))</f>
        <v/>
      </c>
      <c r="AC2200" s="25" t="str">
        <f>IF($O2200="", "", IF('Client Report'!$AG$3="", "X", IF(Expenses!$C2200='Client Report'!$AG$3, "X", "")))</f>
        <v/>
      </c>
      <c r="AD2200" s="66" t="str">
        <f t="shared" si="383"/>
        <v/>
      </c>
      <c r="AE2200" s="25" t="str">
        <f>IF($AD2200="", "", COUNTIF($AD$11:$AD$2510, "&lt;"&amp;$AD2200)+1+COUNTIF($AD$11:$AD2200, $AD2200)-1)</f>
        <v/>
      </c>
      <c r="AF2200" s="25" t="str">
        <f t="shared" si="384"/>
        <v/>
      </c>
    </row>
    <row r="2201" spans="1:32" x14ac:dyDescent="0.25">
      <c r="A2201" s="21"/>
      <c r="B2201" s="80"/>
      <c r="C2201" s="81"/>
      <c r="D2201" s="82"/>
      <c r="E2201" s="83"/>
      <c r="F2201" s="83"/>
      <c r="G2201" s="84"/>
      <c r="H2201" s="85"/>
      <c r="I2201" s="21"/>
      <c r="J2201" s="39" t="str">
        <f t="shared" si="374"/>
        <v/>
      </c>
      <c r="K2201" s="21"/>
      <c r="O2201" s="25" t="str">
        <f t="shared" si="375"/>
        <v/>
      </c>
      <c r="P2201" s="25" t="str">
        <f t="shared" si="376"/>
        <v/>
      </c>
      <c r="Q2201" s="25" t="str">
        <f t="shared" si="377"/>
        <v/>
      </c>
      <c r="R2201" s="25" t="str">
        <f>IF(COUNTIF($Q$11:$Q2201, $Q2201)&gt;1, "", $Q2201)</f>
        <v/>
      </c>
      <c r="S2201" s="58" t="str">
        <f t="shared" si="378"/>
        <v/>
      </c>
      <c r="T2201" s="61" t="str">
        <f t="shared" si="379"/>
        <v/>
      </c>
      <c r="U2201" s="58" t="str">
        <f t="shared" si="380"/>
        <v/>
      </c>
      <c r="W2201" s="25" t="str">
        <f>IF(OR($P2201="", NOT($U2201="")), "", IF(COUNTIF($P$11:$P2201, $P2201)&gt;1, "", "X"))</f>
        <v/>
      </c>
      <c r="X2201" s="25" t="str">
        <f t="shared" si="381"/>
        <v/>
      </c>
      <c r="Z2201" s="25" t="str">
        <f t="shared" si="382"/>
        <v/>
      </c>
      <c r="AB2201" s="25" t="str">
        <f>IF($B2201="", "", IF(AND($B2201&gt;='Client Report'!$BA$3, $B2201&lt;='Client Report'!$BA$4), "X", ""))</f>
        <v/>
      </c>
      <c r="AC2201" s="25" t="str">
        <f>IF($O2201="", "", IF('Client Report'!$AG$3="", "X", IF(Expenses!$C2201='Client Report'!$AG$3, "X", "")))</f>
        <v/>
      </c>
      <c r="AD2201" s="66" t="str">
        <f t="shared" si="383"/>
        <v/>
      </c>
      <c r="AE2201" s="25" t="str">
        <f>IF($AD2201="", "", COUNTIF($AD$11:$AD$2510, "&lt;"&amp;$AD2201)+1+COUNTIF($AD$11:$AD2201, $AD2201)-1)</f>
        <v/>
      </c>
      <c r="AF2201" s="25" t="str">
        <f t="shared" si="384"/>
        <v/>
      </c>
    </row>
    <row r="2202" spans="1:32" x14ac:dyDescent="0.25">
      <c r="A2202" s="21"/>
      <c r="B2202" s="80"/>
      <c r="C2202" s="81"/>
      <c r="D2202" s="82"/>
      <c r="E2202" s="83"/>
      <c r="F2202" s="83"/>
      <c r="G2202" s="84"/>
      <c r="H2202" s="85"/>
      <c r="I2202" s="21"/>
      <c r="J2202" s="39" t="str">
        <f t="shared" si="374"/>
        <v/>
      </c>
      <c r="K2202" s="21"/>
      <c r="O2202" s="25" t="str">
        <f t="shared" si="375"/>
        <v/>
      </c>
      <c r="P2202" s="25" t="str">
        <f t="shared" si="376"/>
        <v/>
      </c>
      <c r="Q2202" s="25" t="str">
        <f t="shared" si="377"/>
        <v/>
      </c>
      <c r="R2202" s="25" t="str">
        <f>IF(COUNTIF($Q$11:$Q2202, $Q2202)&gt;1, "", $Q2202)</f>
        <v/>
      </c>
      <c r="S2202" s="58" t="str">
        <f t="shared" si="378"/>
        <v/>
      </c>
      <c r="T2202" s="61" t="str">
        <f t="shared" si="379"/>
        <v/>
      </c>
      <c r="U2202" s="58" t="str">
        <f t="shared" si="380"/>
        <v/>
      </c>
      <c r="W2202" s="25" t="str">
        <f>IF(OR($P2202="", NOT($U2202="")), "", IF(COUNTIF($P$11:$P2202, $P2202)&gt;1, "", "X"))</f>
        <v/>
      </c>
      <c r="X2202" s="25" t="str">
        <f t="shared" si="381"/>
        <v/>
      </c>
      <c r="Z2202" s="25" t="str">
        <f t="shared" si="382"/>
        <v/>
      </c>
      <c r="AB2202" s="25" t="str">
        <f>IF($B2202="", "", IF(AND($B2202&gt;='Client Report'!$BA$3, $B2202&lt;='Client Report'!$BA$4), "X", ""))</f>
        <v/>
      </c>
      <c r="AC2202" s="25" t="str">
        <f>IF($O2202="", "", IF('Client Report'!$AG$3="", "X", IF(Expenses!$C2202='Client Report'!$AG$3, "X", "")))</f>
        <v/>
      </c>
      <c r="AD2202" s="66" t="str">
        <f t="shared" si="383"/>
        <v/>
      </c>
      <c r="AE2202" s="25" t="str">
        <f>IF($AD2202="", "", COUNTIF($AD$11:$AD$2510, "&lt;"&amp;$AD2202)+1+COUNTIF($AD$11:$AD2202, $AD2202)-1)</f>
        <v/>
      </c>
      <c r="AF2202" s="25" t="str">
        <f t="shared" si="384"/>
        <v/>
      </c>
    </row>
    <row r="2203" spans="1:32" x14ac:dyDescent="0.25">
      <c r="A2203" s="21"/>
      <c r="B2203" s="80"/>
      <c r="C2203" s="81"/>
      <c r="D2203" s="82"/>
      <c r="E2203" s="83"/>
      <c r="F2203" s="83"/>
      <c r="G2203" s="84"/>
      <c r="H2203" s="85"/>
      <c r="I2203" s="21"/>
      <c r="J2203" s="39" t="str">
        <f t="shared" si="374"/>
        <v/>
      </c>
      <c r="K2203" s="21"/>
      <c r="O2203" s="25" t="str">
        <f t="shared" si="375"/>
        <v/>
      </c>
      <c r="P2203" s="25" t="str">
        <f t="shared" si="376"/>
        <v/>
      </c>
      <c r="Q2203" s="25" t="str">
        <f t="shared" si="377"/>
        <v/>
      </c>
      <c r="R2203" s="25" t="str">
        <f>IF(COUNTIF($Q$11:$Q2203, $Q2203)&gt;1, "", $Q2203)</f>
        <v/>
      </c>
      <c r="S2203" s="58" t="str">
        <f t="shared" si="378"/>
        <v/>
      </c>
      <c r="T2203" s="61" t="str">
        <f t="shared" si="379"/>
        <v/>
      </c>
      <c r="U2203" s="58" t="str">
        <f t="shared" si="380"/>
        <v/>
      </c>
      <c r="W2203" s="25" t="str">
        <f>IF(OR($P2203="", NOT($U2203="")), "", IF(COUNTIF($P$11:$P2203, $P2203)&gt;1, "", "X"))</f>
        <v/>
      </c>
      <c r="X2203" s="25" t="str">
        <f t="shared" si="381"/>
        <v/>
      </c>
      <c r="Z2203" s="25" t="str">
        <f t="shared" si="382"/>
        <v/>
      </c>
      <c r="AB2203" s="25" t="str">
        <f>IF($B2203="", "", IF(AND($B2203&gt;='Client Report'!$BA$3, $B2203&lt;='Client Report'!$BA$4), "X", ""))</f>
        <v/>
      </c>
      <c r="AC2203" s="25" t="str">
        <f>IF($O2203="", "", IF('Client Report'!$AG$3="", "X", IF(Expenses!$C2203='Client Report'!$AG$3, "X", "")))</f>
        <v/>
      </c>
      <c r="AD2203" s="66" t="str">
        <f t="shared" si="383"/>
        <v/>
      </c>
      <c r="AE2203" s="25" t="str">
        <f>IF($AD2203="", "", COUNTIF($AD$11:$AD$2510, "&lt;"&amp;$AD2203)+1+COUNTIF($AD$11:$AD2203, $AD2203)-1)</f>
        <v/>
      </c>
      <c r="AF2203" s="25" t="str">
        <f t="shared" si="384"/>
        <v/>
      </c>
    </row>
    <row r="2204" spans="1:32" x14ac:dyDescent="0.25">
      <c r="A2204" s="21"/>
      <c r="B2204" s="80"/>
      <c r="C2204" s="81"/>
      <c r="D2204" s="82"/>
      <c r="E2204" s="83"/>
      <c r="F2204" s="83"/>
      <c r="G2204" s="84"/>
      <c r="H2204" s="85"/>
      <c r="I2204" s="21"/>
      <c r="J2204" s="39" t="str">
        <f t="shared" si="374"/>
        <v/>
      </c>
      <c r="K2204" s="21"/>
      <c r="O2204" s="25" t="str">
        <f t="shared" si="375"/>
        <v/>
      </c>
      <c r="P2204" s="25" t="str">
        <f t="shared" si="376"/>
        <v/>
      </c>
      <c r="Q2204" s="25" t="str">
        <f t="shared" si="377"/>
        <v/>
      </c>
      <c r="R2204" s="25" t="str">
        <f>IF(COUNTIF($Q$11:$Q2204, $Q2204)&gt;1, "", $Q2204)</f>
        <v/>
      </c>
      <c r="S2204" s="58" t="str">
        <f t="shared" si="378"/>
        <v/>
      </c>
      <c r="T2204" s="61" t="str">
        <f t="shared" si="379"/>
        <v/>
      </c>
      <c r="U2204" s="58" t="str">
        <f t="shared" si="380"/>
        <v/>
      </c>
      <c r="W2204" s="25" t="str">
        <f>IF(OR($P2204="", NOT($U2204="")), "", IF(COUNTIF($P$11:$P2204, $P2204)&gt;1, "", "X"))</f>
        <v/>
      </c>
      <c r="X2204" s="25" t="str">
        <f t="shared" si="381"/>
        <v/>
      </c>
      <c r="Z2204" s="25" t="str">
        <f t="shared" si="382"/>
        <v/>
      </c>
      <c r="AB2204" s="25" t="str">
        <f>IF($B2204="", "", IF(AND($B2204&gt;='Client Report'!$BA$3, $B2204&lt;='Client Report'!$BA$4), "X", ""))</f>
        <v/>
      </c>
      <c r="AC2204" s="25" t="str">
        <f>IF($O2204="", "", IF('Client Report'!$AG$3="", "X", IF(Expenses!$C2204='Client Report'!$AG$3, "X", "")))</f>
        <v/>
      </c>
      <c r="AD2204" s="66" t="str">
        <f t="shared" si="383"/>
        <v/>
      </c>
      <c r="AE2204" s="25" t="str">
        <f>IF($AD2204="", "", COUNTIF($AD$11:$AD$2510, "&lt;"&amp;$AD2204)+1+COUNTIF($AD$11:$AD2204, $AD2204)-1)</f>
        <v/>
      </c>
      <c r="AF2204" s="25" t="str">
        <f t="shared" si="384"/>
        <v/>
      </c>
    </row>
    <row r="2205" spans="1:32" x14ac:dyDescent="0.25">
      <c r="A2205" s="21"/>
      <c r="B2205" s="80"/>
      <c r="C2205" s="81"/>
      <c r="D2205" s="82"/>
      <c r="E2205" s="83"/>
      <c r="F2205" s="83"/>
      <c r="G2205" s="84"/>
      <c r="H2205" s="85"/>
      <c r="I2205" s="21"/>
      <c r="J2205" s="39" t="str">
        <f t="shared" si="374"/>
        <v/>
      </c>
      <c r="K2205" s="21"/>
      <c r="O2205" s="25" t="str">
        <f t="shared" si="375"/>
        <v/>
      </c>
      <c r="P2205" s="25" t="str">
        <f t="shared" si="376"/>
        <v/>
      </c>
      <c r="Q2205" s="25" t="str">
        <f t="shared" si="377"/>
        <v/>
      </c>
      <c r="R2205" s="25" t="str">
        <f>IF(COUNTIF($Q$11:$Q2205, $Q2205)&gt;1, "", $Q2205)</f>
        <v/>
      </c>
      <c r="S2205" s="58" t="str">
        <f t="shared" si="378"/>
        <v/>
      </c>
      <c r="T2205" s="61" t="str">
        <f t="shared" si="379"/>
        <v/>
      </c>
      <c r="U2205" s="58" t="str">
        <f t="shared" si="380"/>
        <v/>
      </c>
      <c r="W2205" s="25" t="str">
        <f>IF(OR($P2205="", NOT($U2205="")), "", IF(COUNTIF($P$11:$P2205, $P2205)&gt;1, "", "X"))</f>
        <v/>
      </c>
      <c r="X2205" s="25" t="str">
        <f t="shared" si="381"/>
        <v/>
      </c>
      <c r="Z2205" s="25" t="str">
        <f t="shared" si="382"/>
        <v/>
      </c>
      <c r="AB2205" s="25" t="str">
        <f>IF($B2205="", "", IF(AND($B2205&gt;='Client Report'!$BA$3, $B2205&lt;='Client Report'!$BA$4), "X", ""))</f>
        <v/>
      </c>
      <c r="AC2205" s="25" t="str">
        <f>IF($O2205="", "", IF('Client Report'!$AG$3="", "X", IF(Expenses!$C2205='Client Report'!$AG$3, "X", "")))</f>
        <v/>
      </c>
      <c r="AD2205" s="66" t="str">
        <f t="shared" si="383"/>
        <v/>
      </c>
      <c r="AE2205" s="25" t="str">
        <f>IF($AD2205="", "", COUNTIF($AD$11:$AD$2510, "&lt;"&amp;$AD2205)+1+COUNTIF($AD$11:$AD2205, $AD2205)-1)</f>
        <v/>
      </c>
      <c r="AF2205" s="25" t="str">
        <f t="shared" si="384"/>
        <v/>
      </c>
    </row>
    <row r="2206" spans="1:32" x14ac:dyDescent="0.25">
      <c r="A2206" s="21"/>
      <c r="B2206" s="80"/>
      <c r="C2206" s="81"/>
      <c r="D2206" s="82"/>
      <c r="E2206" s="83"/>
      <c r="F2206" s="83"/>
      <c r="G2206" s="84"/>
      <c r="H2206" s="85"/>
      <c r="I2206" s="21"/>
      <c r="J2206" s="39" t="str">
        <f t="shared" si="374"/>
        <v/>
      </c>
      <c r="K2206" s="21"/>
      <c r="O2206" s="25" t="str">
        <f t="shared" si="375"/>
        <v/>
      </c>
      <c r="P2206" s="25" t="str">
        <f t="shared" si="376"/>
        <v/>
      </c>
      <c r="Q2206" s="25" t="str">
        <f t="shared" si="377"/>
        <v/>
      </c>
      <c r="R2206" s="25" t="str">
        <f>IF(COUNTIF($Q$11:$Q2206, $Q2206)&gt;1, "", $Q2206)</f>
        <v/>
      </c>
      <c r="S2206" s="58" t="str">
        <f t="shared" si="378"/>
        <v/>
      </c>
      <c r="T2206" s="61" t="str">
        <f t="shared" si="379"/>
        <v/>
      </c>
      <c r="U2206" s="58" t="str">
        <f t="shared" si="380"/>
        <v/>
      </c>
      <c r="W2206" s="25" t="str">
        <f>IF(OR($P2206="", NOT($U2206="")), "", IF(COUNTIF($P$11:$P2206, $P2206)&gt;1, "", "X"))</f>
        <v/>
      </c>
      <c r="X2206" s="25" t="str">
        <f t="shared" si="381"/>
        <v/>
      </c>
      <c r="Z2206" s="25" t="str">
        <f t="shared" si="382"/>
        <v/>
      </c>
      <c r="AB2206" s="25" t="str">
        <f>IF($B2206="", "", IF(AND($B2206&gt;='Client Report'!$BA$3, $B2206&lt;='Client Report'!$BA$4), "X", ""))</f>
        <v/>
      </c>
      <c r="AC2206" s="25" t="str">
        <f>IF($O2206="", "", IF('Client Report'!$AG$3="", "X", IF(Expenses!$C2206='Client Report'!$AG$3, "X", "")))</f>
        <v/>
      </c>
      <c r="AD2206" s="66" t="str">
        <f t="shared" si="383"/>
        <v/>
      </c>
      <c r="AE2206" s="25" t="str">
        <f>IF($AD2206="", "", COUNTIF($AD$11:$AD$2510, "&lt;"&amp;$AD2206)+1+COUNTIF($AD$11:$AD2206, $AD2206)-1)</f>
        <v/>
      </c>
      <c r="AF2206" s="25" t="str">
        <f t="shared" si="384"/>
        <v/>
      </c>
    </row>
    <row r="2207" spans="1:32" x14ac:dyDescent="0.25">
      <c r="A2207" s="21"/>
      <c r="B2207" s="80"/>
      <c r="C2207" s="81"/>
      <c r="D2207" s="82"/>
      <c r="E2207" s="83"/>
      <c r="F2207" s="83"/>
      <c r="G2207" s="84"/>
      <c r="H2207" s="85"/>
      <c r="I2207" s="21"/>
      <c r="J2207" s="39" t="str">
        <f t="shared" si="374"/>
        <v/>
      </c>
      <c r="K2207" s="21"/>
      <c r="O2207" s="25" t="str">
        <f t="shared" si="375"/>
        <v/>
      </c>
      <c r="P2207" s="25" t="str">
        <f t="shared" si="376"/>
        <v/>
      </c>
      <c r="Q2207" s="25" t="str">
        <f t="shared" si="377"/>
        <v/>
      </c>
      <c r="R2207" s="25" t="str">
        <f>IF(COUNTIF($Q$11:$Q2207, $Q2207)&gt;1, "", $Q2207)</f>
        <v/>
      </c>
      <c r="S2207" s="58" t="str">
        <f t="shared" si="378"/>
        <v/>
      </c>
      <c r="T2207" s="61" t="str">
        <f t="shared" si="379"/>
        <v/>
      </c>
      <c r="U2207" s="58" t="str">
        <f t="shared" si="380"/>
        <v/>
      </c>
      <c r="W2207" s="25" t="str">
        <f>IF(OR($P2207="", NOT($U2207="")), "", IF(COUNTIF($P$11:$P2207, $P2207)&gt;1, "", "X"))</f>
        <v/>
      </c>
      <c r="X2207" s="25" t="str">
        <f t="shared" si="381"/>
        <v/>
      </c>
      <c r="Z2207" s="25" t="str">
        <f t="shared" si="382"/>
        <v/>
      </c>
      <c r="AB2207" s="25" t="str">
        <f>IF($B2207="", "", IF(AND($B2207&gt;='Client Report'!$BA$3, $B2207&lt;='Client Report'!$BA$4), "X", ""))</f>
        <v/>
      </c>
      <c r="AC2207" s="25" t="str">
        <f>IF($O2207="", "", IF('Client Report'!$AG$3="", "X", IF(Expenses!$C2207='Client Report'!$AG$3, "X", "")))</f>
        <v/>
      </c>
      <c r="AD2207" s="66" t="str">
        <f t="shared" si="383"/>
        <v/>
      </c>
      <c r="AE2207" s="25" t="str">
        <f>IF($AD2207="", "", COUNTIF($AD$11:$AD$2510, "&lt;"&amp;$AD2207)+1+COUNTIF($AD$11:$AD2207, $AD2207)-1)</f>
        <v/>
      </c>
      <c r="AF2207" s="25" t="str">
        <f t="shared" si="384"/>
        <v/>
      </c>
    </row>
    <row r="2208" spans="1:32" x14ac:dyDescent="0.25">
      <c r="A2208" s="21"/>
      <c r="B2208" s="80"/>
      <c r="C2208" s="81"/>
      <c r="D2208" s="82"/>
      <c r="E2208" s="83"/>
      <c r="F2208" s="83"/>
      <c r="G2208" s="84"/>
      <c r="H2208" s="85"/>
      <c r="I2208" s="21"/>
      <c r="J2208" s="39" t="str">
        <f t="shared" si="374"/>
        <v/>
      </c>
      <c r="K2208" s="21"/>
      <c r="O2208" s="25" t="str">
        <f t="shared" si="375"/>
        <v/>
      </c>
      <c r="P2208" s="25" t="str">
        <f t="shared" si="376"/>
        <v/>
      </c>
      <c r="Q2208" s="25" t="str">
        <f t="shared" si="377"/>
        <v/>
      </c>
      <c r="R2208" s="25" t="str">
        <f>IF(COUNTIF($Q$11:$Q2208, $Q2208)&gt;1, "", $Q2208)</f>
        <v/>
      </c>
      <c r="S2208" s="58" t="str">
        <f t="shared" si="378"/>
        <v/>
      </c>
      <c r="T2208" s="61" t="str">
        <f t="shared" si="379"/>
        <v/>
      </c>
      <c r="U2208" s="58" t="str">
        <f t="shared" si="380"/>
        <v/>
      </c>
      <c r="W2208" s="25" t="str">
        <f>IF(OR($P2208="", NOT($U2208="")), "", IF(COUNTIF($P$11:$P2208, $P2208)&gt;1, "", "X"))</f>
        <v/>
      </c>
      <c r="X2208" s="25" t="str">
        <f t="shared" si="381"/>
        <v/>
      </c>
      <c r="Z2208" s="25" t="str">
        <f t="shared" si="382"/>
        <v/>
      </c>
      <c r="AB2208" s="25" t="str">
        <f>IF($B2208="", "", IF(AND($B2208&gt;='Client Report'!$BA$3, $B2208&lt;='Client Report'!$BA$4), "X", ""))</f>
        <v/>
      </c>
      <c r="AC2208" s="25" t="str">
        <f>IF($O2208="", "", IF('Client Report'!$AG$3="", "X", IF(Expenses!$C2208='Client Report'!$AG$3, "X", "")))</f>
        <v/>
      </c>
      <c r="AD2208" s="66" t="str">
        <f t="shared" si="383"/>
        <v/>
      </c>
      <c r="AE2208" s="25" t="str">
        <f>IF($AD2208="", "", COUNTIF($AD$11:$AD$2510, "&lt;"&amp;$AD2208)+1+COUNTIF($AD$11:$AD2208, $AD2208)-1)</f>
        <v/>
      </c>
      <c r="AF2208" s="25" t="str">
        <f t="shared" si="384"/>
        <v/>
      </c>
    </row>
    <row r="2209" spans="1:32" x14ac:dyDescent="0.25">
      <c r="A2209" s="21"/>
      <c r="B2209" s="80"/>
      <c r="C2209" s="81"/>
      <c r="D2209" s="82"/>
      <c r="E2209" s="83"/>
      <c r="F2209" s="83"/>
      <c r="G2209" s="84"/>
      <c r="H2209" s="85"/>
      <c r="I2209" s="21"/>
      <c r="J2209" s="39" t="str">
        <f t="shared" si="374"/>
        <v/>
      </c>
      <c r="K2209" s="21"/>
      <c r="O2209" s="25" t="str">
        <f t="shared" si="375"/>
        <v/>
      </c>
      <c r="P2209" s="25" t="str">
        <f t="shared" si="376"/>
        <v/>
      </c>
      <c r="Q2209" s="25" t="str">
        <f t="shared" si="377"/>
        <v/>
      </c>
      <c r="R2209" s="25" t="str">
        <f>IF(COUNTIF($Q$11:$Q2209, $Q2209)&gt;1, "", $Q2209)</f>
        <v/>
      </c>
      <c r="S2209" s="58" t="str">
        <f t="shared" si="378"/>
        <v/>
      </c>
      <c r="T2209" s="61" t="str">
        <f t="shared" si="379"/>
        <v/>
      </c>
      <c r="U2209" s="58" t="str">
        <f t="shared" si="380"/>
        <v/>
      </c>
      <c r="W2209" s="25" t="str">
        <f>IF(OR($P2209="", NOT($U2209="")), "", IF(COUNTIF($P$11:$P2209, $P2209)&gt;1, "", "X"))</f>
        <v/>
      </c>
      <c r="X2209" s="25" t="str">
        <f t="shared" si="381"/>
        <v/>
      </c>
      <c r="Z2209" s="25" t="str">
        <f t="shared" si="382"/>
        <v/>
      </c>
      <c r="AB2209" s="25" t="str">
        <f>IF($B2209="", "", IF(AND($B2209&gt;='Client Report'!$BA$3, $B2209&lt;='Client Report'!$BA$4), "X", ""))</f>
        <v/>
      </c>
      <c r="AC2209" s="25" t="str">
        <f>IF($O2209="", "", IF('Client Report'!$AG$3="", "X", IF(Expenses!$C2209='Client Report'!$AG$3, "X", "")))</f>
        <v/>
      </c>
      <c r="AD2209" s="66" t="str">
        <f t="shared" si="383"/>
        <v/>
      </c>
      <c r="AE2209" s="25" t="str">
        <f>IF($AD2209="", "", COUNTIF($AD$11:$AD$2510, "&lt;"&amp;$AD2209)+1+COUNTIF($AD$11:$AD2209, $AD2209)-1)</f>
        <v/>
      </c>
      <c r="AF2209" s="25" t="str">
        <f t="shared" si="384"/>
        <v/>
      </c>
    </row>
    <row r="2210" spans="1:32" x14ac:dyDescent="0.25">
      <c r="A2210" s="21"/>
      <c r="B2210" s="80"/>
      <c r="C2210" s="81"/>
      <c r="D2210" s="82"/>
      <c r="E2210" s="83"/>
      <c r="F2210" s="83"/>
      <c r="G2210" s="84"/>
      <c r="H2210" s="85"/>
      <c r="I2210" s="21"/>
      <c r="J2210" s="39" t="str">
        <f t="shared" si="374"/>
        <v/>
      </c>
      <c r="K2210" s="21"/>
      <c r="O2210" s="25" t="str">
        <f t="shared" si="375"/>
        <v/>
      </c>
      <c r="P2210" s="25" t="str">
        <f t="shared" si="376"/>
        <v/>
      </c>
      <c r="Q2210" s="25" t="str">
        <f t="shared" si="377"/>
        <v/>
      </c>
      <c r="R2210" s="25" t="str">
        <f>IF(COUNTIF($Q$11:$Q2210, $Q2210)&gt;1, "", $Q2210)</f>
        <v/>
      </c>
      <c r="S2210" s="58" t="str">
        <f t="shared" si="378"/>
        <v/>
      </c>
      <c r="T2210" s="61" t="str">
        <f t="shared" si="379"/>
        <v/>
      </c>
      <c r="U2210" s="58" t="str">
        <f t="shared" si="380"/>
        <v/>
      </c>
      <c r="W2210" s="25" t="str">
        <f>IF(OR($P2210="", NOT($U2210="")), "", IF(COUNTIF($P$11:$P2210, $P2210)&gt;1, "", "X"))</f>
        <v/>
      </c>
      <c r="X2210" s="25" t="str">
        <f t="shared" si="381"/>
        <v/>
      </c>
      <c r="Z2210" s="25" t="str">
        <f t="shared" si="382"/>
        <v/>
      </c>
      <c r="AB2210" s="25" t="str">
        <f>IF($B2210="", "", IF(AND($B2210&gt;='Client Report'!$BA$3, $B2210&lt;='Client Report'!$BA$4), "X", ""))</f>
        <v/>
      </c>
      <c r="AC2210" s="25" t="str">
        <f>IF($O2210="", "", IF('Client Report'!$AG$3="", "X", IF(Expenses!$C2210='Client Report'!$AG$3, "X", "")))</f>
        <v/>
      </c>
      <c r="AD2210" s="66" t="str">
        <f t="shared" si="383"/>
        <v/>
      </c>
      <c r="AE2210" s="25" t="str">
        <f>IF($AD2210="", "", COUNTIF($AD$11:$AD$2510, "&lt;"&amp;$AD2210)+1+COUNTIF($AD$11:$AD2210, $AD2210)-1)</f>
        <v/>
      </c>
      <c r="AF2210" s="25" t="str">
        <f t="shared" si="384"/>
        <v/>
      </c>
    </row>
    <row r="2211" spans="1:32" x14ac:dyDescent="0.25">
      <c r="A2211" s="21"/>
      <c r="B2211" s="80"/>
      <c r="C2211" s="81"/>
      <c r="D2211" s="82"/>
      <c r="E2211" s="83"/>
      <c r="F2211" s="83"/>
      <c r="G2211" s="84"/>
      <c r="H2211" s="85"/>
      <c r="I2211" s="21"/>
      <c r="J2211" s="39" t="str">
        <f t="shared" si="374"/>
        <v/>
      </c>
      <c r="K2211" s="21"/>
      <c r="O2211" s="25" t="str">
        <f t="shared" si="375"/>
        <v/>
      </c>
      <c r="P2211" s="25" t="str">
        <f t="shared" si="376"/>
        <v/>
      </c>
      <c r="Q2211" s="25" t="str">
        <f t="shared" si="377"/>
        <v/>
      </c>
      <c r="R2211" s="25" t="str">
        <f>IF(COUNTIF($Q$11:$Q2211, $Q2211)&gt;1, "", $Q2211)</f>
        <v/>
      </c>
      <c r="S2211" s="58" t="str">
        <f t="shared" si="378"/>
        <v/>
      </c>
      <c r="T2211" s="61" t="str">
        <f t="shared" si="379"/>
        <v/>
      </c>
      <c r="U2211" s="58" t="str">
        <f t="shared" si="380"/>
        <v/>
      </c>
      <c r="W2211" s="25" t="str">
        <f>IF(OR($P2211="", NOT($U2211="")), "", IF(COUNTIF($P$11:$P2211, $P2211)&gt;1, "", "X"))</f>
        <v/>
      </c>
      <c r="X2211" s="25" t="str">
        <f t="shared" si="381"/>
        <v/>
      </c>
      <c r="Z2211" s="25" t="str">
        <f t="shared" si="382"/>
        <v/>
      </c>
      <c r="AB2211" s="25" t="str">
        <f>IF($B2211="", "", IF(AND($B2211&gt;='Client Report'!$BA$3, $B2211&lt;='Client Report'!$BA$4), "X", ""))</f>
        <v/>
      </c>
      <c r="AC2211" s="25" t="str">
        <f>IF($O2211="", "", IF('Client Report'!$AG$3="", "X", IF(Expenses!$C2211='Client Report'!$AG$3, "X", "")))</f>
        <v/>
      </c>
      <c r="AD2211" s="66" t="str">
        <f t="shared" si="383"/>
        <v/>
      </c>
      <c r="AE2211" s="25" t="str">
        <f>IF($AD2211="", "", COUNTIF($AD$11:$AD$2510, "&lt;"&amp;$AD2211)+1+COUNTIF($AD$11:$AD2211, $AD2211)-1)</f>
        <v/>
      </c>
      <c r="AF2211" s="25" t="str">
        <f t="shared" si="384"/>
        <v/>
      </c>
    </row>
    <row r="2212" spans="1:32" x14ac:dyDescent="0.25">
      <c r="A2212" s="21"/>
      <c r="B2212" s="80"/>
      <c r="C2212" s="81"/>
      <c r="D2212" s="82"/>
      <c r="E2212" s="83"/>
      <c r="F2212" s="83"/>
      <c r="G2212" s="84"/>
      <c r="H2212" s="85"/>
      <c r="I2212" s="21"/>
      <c r="J2212" s="39" t="str">
        <f t="shared" si="374"/>
        <v/>
      </c>
      <c r="K2212" s="21"/>
      <c r="O2212" s="25" t="str">
        <f t="shared" si="375"/>
        <v/>
      </c>
      <c r="P2212" s="25" t="str">
        <f t="shared" si="376"/>
        <v/>
      </c>
      <c r="Q2212" s="25" t="str">
        <f t="shared" si="377"/>
        <v/>
      </c>
      <c r="R2212" s="25" t="str">
        <f>IF(COUNTIF($Q$11:$Q2212, $Q2212)&gt;1, "", $Q2212)</f>
        <v/>
      </c>
      <c r="S2212" s="58" t="str">
        <f t="shared" si="378"/>
        <v/>
      </c>
      <c r="T2212" s="61" t="str">
        <f t="shared" si="379"/>
        <v/>
      </c>
      <c r="U2212" s="58" t="str">
        <f t="shared" si="380"/>
        <v/>
      </c>
      <c r="W2212" s="25" t="str">
        <f>IF(OR($P2212="", NOT($U2212="")), "", IF(COUNTIF($P$11:$P2212, $P2212)&gt;1, "", "X"))</f>
        <v/>
      </c>
      <c r="X2212" s="25" t="str">
        <f t="shared" si="381"/>
        <v/>
      </c>
      <c r="Z2212" s="25" t="str">
        <f t="shared" si="382"/>
        <v/>
      </c>
      <c r="AB2212" s="25" t="str">
        <f>IF($B2212="", "", IF(AND($B2212&gt;='Client Report'!$BA$3, $B2212&lt;='Client Report'!$BA$4), "X", ""))</f>
        <v/>
      </c>
      <c r="AC2212" s="25" t="str">
        <f>IF($O2212="", "", IF('Client Report'!$AG$3="", "X", IF(Expenses!$C2212='Client Report'!$AG$3, "X", "")))</f>
        <v/>
      </c>
      <c r="AD2212" s="66" t="str">
        <f t="shared" si="383"/>
        <v/>
      </c>
      <c r="AE2212" s="25" t="str">
        <f>IF($AD2212="", "", COUNTIF($AD$11:$AD$2510, "&lt;"&amp;$AD2212)+1+COUNTIF($AD$11:$AD2212, $AD2212)-1)</f>
        <v/>
      </c>
      <c r="AF2212" s="25" t="str">
        <f t="shared" si="384"/>
        <v/>
      </c>
    </row>
    <row r="2213" spans="1:32" x14ac:dyDescent="0.25">
      <c r="A2213" s="21"/>
      <c r="B2213" s="80"/>
      <c r="C2213" s="81"/>
      <c r="D2213" s="82"/>
      <c r="E2213" s="83"/>
      <c r="F2213" s="83"/>
      <c r="G2213" s="84"/>
      <c r="H2213" s="85"/>
      <c r="I2213" s="21"/>
      <c r="J2213" s="39" t="str">
        <f t="shared" si="374"/>
        <v/>
      </c>
      <c r="K2213" s="21"/>
      <c r="O2213" s="25" t="str">
        <f t="shared" si="375"/>
        <v/>
      </c>
      <c r="P2213" s="25" t="str">
        <f t="shared" si="376"/>
        <v/>
      </c>
      <c r="Q2213" s="25" t="str">
        <f t="shared" si="377"/>
        <v/>
      </c>
      <c r="R2213" s="25" t="str">
        <f>IF(COUNTIF($Q$11:$Q2213, $Q2213)&gt;1, "", $Q2213)</f>
        <v/>
      </c>
      <c r="S2213" s="58" t="str">
        <f t="shared" si="378"/>
        <v/>
      </c>
      <c r="T2213" s="61" t="str">
        <f t="shared" si="379"/>
        <v/>
      </c>
      <c r="U2213" s="58" t="str">
        <f t="shared" si="380"/>
        <v/>
      </c>
      <c r="W2213" s="25" t="str">
        <f>IF(OR($P2213="", NOT($U2213="")), "", IF(COUNTIF($P$11:$P2213, $P2213)&gt;1, "", "X"))</f>
        <v/>
      </c>
      <c r="X2213" s="25" t="str">
        <f t="shared" si="381"/>
        <v/>
      </c>
      <c r="Z2213" s="25" t="str">
        <f t="shared" si="382"/>
        <v/>
      </c>
      <c r="AB2213" s="25" t="str">
        <f>IF($B2213="", "", IF(AND($B2213&gt;='Client Report'!$BA$3, $B2213&lt;='Client Report'!$BA$4), "X", ""))</f>
        <v/>
      </c>
      <c r="AC2213" s="25" t="str">
        <f>IF($O2213="", "", IF('Client Report'!$AG$3="", "X", IF(Expenses!$C2213='Client Report'!$AG$3, "X", "")))</f>
        <v/>
      </c>
      <c r="AD2213" s="66" t="str">
        <f t="shared" si="383"/>
        <v/>
      </c>
      <c r="AE2213" s="25" t="str">
        <f>IF($AD2213="", "", COUNTIF($AD$11:$AD$2510, "&lt;"&amp;$AD2213)+1+COUNTIF($AD$11:$AD2213, $AD2213)-1)</f>
        <v/>
      </c>
      <c r="AF2213" s="25" t="str">
        <f t="shared" si="384"/>
        <v/>
      </c>
    </row>
    <row r="2214" spans="1:32" x14ac:dyDescent="0.25">
      <c r="A2214" s="21"/>
      <c r="B2214" s="80"/>
      <c r="C2214" s="81"/>
      <c r="D2214" s="82"/>
      <c r="E2214" s="83"/>
      <c r="F2214" s="83"/>
      <c r="G2214" s="84"/>
      <c r="H2214" s="85"/>
      <c r="I2214" s="21"/>
      <c r="J2214" s="39" t="str">
        <f t="shared" si="374"/>
        <v/>
      </c>
      <c r="K2214" s="21"/>
      <c r="O2214" s="25" t="str">
        <f t="shared" si="375"/>
        <v/>
      </c>
      <c r="P2214" s="25" t="str">
        <f t="shared" si="376"/>
        <v/>
      </c>
      <c r="Q2214" s="25" t="str">
        <f t="shared" si="377"/>
        <v/>
      </c>
      <c r="R2214" s="25" t="str">
        <f>IF(COUNTIF($Q$11:$Q2214, $Q2214)&gt;1, "", $Q2214)</f>
        <v/>
      </c>
      <c r="S2214" s="58" t="str">
        <f t="shared" si="378"/>
        <v/>
      </c>
      <c r="T2214" s="61" t="str">
        <f t="shared" si="379"/>
        <v/>
      </c>
      <c r="U2214" s="58" t="str">
        <f t="shared" si="380"/>
        <v/>
      </c>
      <c r="W2214" s="25" t="str">
        <f>IF(OR($P2214="", NOT($U2214="")), "", IF(COUNTIF($P$11:$P2214, $P2214)&gt;1, "", "X"))</f>
        <v/>
      </c>
      <c r="X2214" s="25" t="str">
        <f t="shared" si="381"/>
        <v/>
      </c>
      <c r="Z2214" s="25" t="str">
        <f t="shared" si="382"/>
        <v/>
      </c>
      <c r="AB2214" s="25" t="str">
        <f>IF($B2214="", "", IF(AND($B2214&gt;='Client Report'!$BA$3, $B2214&lt;='Client Report'!$BA$4), "X", ""))</f>
        <v/>
      </c>
      <c r="AC2214" s="25" t="str">
        <f>IF($O2214="", "", IF('Client Report'!$AG$3="", "X", IF(Expenses!$C2214='Client Report'!$AG$3, "X", "")))</f>
        <v/>
      </c>
      <c r="AD2214" s="66" t="str">
        <f t="shared" si="383"/>
        <v/>
      </c>
      <c r="AE2214" s="25" t="str">
        <f>IF($AD2214="", "", COUNTIF($AD$11:$AD$2510, "&lt;"&amp;$AD2214)+1+COUNTIF($AD$11:$AD2214, $AD2214)-1)</f>
        <v/>
      </c>
      <c r="AF2214" s="25" t="str">
        <f t="shared" si="384"/>
        <v/>
      </c>
    </row>
    <row r="2215" spans="1:32" x14ac:dyDescent="0.25">
      <c r="A2215" s="21"/>
      <c r="B2215" s="80"/>
      <c r="C2215" s="81"/>
      <c r="D2215" s="82"/>
      <c r="E2215" s="83"/>
      <c r="F2215" s="83"/>
      <c r="G2215" s="84"/>
      <c r="H2215" s="85"/>
      <c r="I2215" s="21"/>
      <c r="J2215" s="39" t="str">
        <f t="shared" si="374"/>
        <v/>
      </c>
      <c r="K2215" s="21"/>
      <c r="O2215" s="25" t="str">
        <f t="shared" si="375"/>
        <v/>
      </c>
      <c r="P2215" s="25" t="str">
        <f t="shared" si="376"/>
        <v/>
      </c>
      <c r="Q2215" s="25" t="str">
        <f t="shared" si="377"/>
        <v/>
      </c>
      <c r="R2215" s="25" t="str">
        <f>IF(COUNTIF($Q$11:$Q2215, $Q2215)&gt;1, "", $Q2215)</f>
        <v/>
      </c>
      <c r="S2215" s="58" t="str">
        <f t="shared" si="378"/>
        <v/>
      </c>
      <c r="T2215" s="61" t="str">
        <f t="shared" si="379"/>
        <v/>
      </c>
      <c r="U2215" s="58" t="str">
        <f t="shared" si="380"/>
        <v/>
      </c>
      <c r="W2215" s="25" t="str">
        <f>IF(OR($P2215="", NOT($U2215="")), "", IF(COUNTIF($P$11:$P2215, $P2215)&gt;1, "", "X"))</f>
        <v/>
      </c>
      <c r="X2215" s="25" t="str">
        <f t="shared" si="381"/>
        <v/>
      </c>
      <c r="Z2215" s="25" t="str">
        <f t="shared" si="382"/>
        <v/>
      </c>
      <c r="AB2215" s="25" t="str">
        <f>IF($B2215="", "", IF(AND($B2215&gt;='Client Report'!$BA$3, $B2215&lt;='Client Report'!$BA$4), "X", ""))</f>
        <v/>
      </c>
      <c r="AC2215" s="25" t="str">
        <f>IF($O2215="", "", IF('Client Report'!$AG$3="", "X", IF(Expenses!$C2215='Client Report'!$AG$3, "X", "")))</f>
        <v/>
      </c>
      <c r="AD2215" s="66" t="str">
        <f t="shared" si="383"/>
        <v/>
      </c>
      <c r="AE2215" s="25" t="str">
        <f>IF($AD2215="", "", COUNTIF($AD$11:$AD$2510, "&lt;"&amp;$AD2215)+1+COUNTIF($AD$11:$AD2215, $AD2215)-1)</f>
        <v/>
      </c>
      <c r="AF2215" s="25" t="str">
        <f t="shared" si="384"/>
        <v/>
      </c>
    </row>
    <row r="2216" spans="1:32" x14ac:dyDescent="0.25">
      <c r="A2216" s="21"/>
      <c r="B2216" s="80"/>
      <c r="C2216" s="81"/>
      <c r="D2216" s="82"/>
      <c r="E2216" s="83"/>
      <c r="F2216" s="83"/>
      <c r="G2216" s="84"/>
      <c r="H2216" s="85"/>
      <c r="I2216" s="21"/>
      <c r="J2216" s="39" t="str">
        <f t="shared" si="374"/>
        <v/>
      </c>
      <c r="K2216" s="21"/>
      <c r="O2216" s="25" t="str">
        <f t="shared" si="375"/>
        <v/>
      </c>
      <c r="P2216" s="25" t="str">
        <f t="shared" si="376"/>
        <v/>
      </c>
      <c r="Q2216" s="25" t="str">
        <f t="shared" si="377"/>
        <v/>
      </c>
      <c r="R2216" s="25" t="str">
        <f>IF(COUNTIF($Q$11:$Q2216, $Q2216)&gt;1, "", $Q2216)</f>
        <v/>
      </c>
      <c r="S2216" s="58" t="str">
        <f t="shared" si="378"/>
        <v/>
      </c>
      <c r="T2216" s="61" t="str">
        <f t="shared" si="379"/>
        <v/>
      </c>
      <c r="U2216" s="58" t="str">
        <f t="shared" si="380"/>
        <v/>
      </c>
      <c r="W2216" s="25" t="str">
        <f>IF(OR($P2216="", NOT($U2216="")), "", IF(COUNTIF($P$11:$P2216, $P2216)&gt;1, "", "X"))</f>
        <v/>
      </c>
      <c r="X2216" s="25" t="str">
        <f t="shared" si="381"/>
        <v/>
      </c>
      <c r="Z2216" s="25" t="str">
        <f t="shared" si="382"/>
        <v/>
      </c>
      <c r="AB2216" s="25" t="str">
        <f>IF($B2216="", "", IF(AND($B2216&gt;='Client Report'!$BA$3, $B2216&lt;='Client Report'!$BA$4), "X", ""))</f>
        <v/>
      </c>
      <c r="AC2216" s="25" t="str">
        <f>IF($O2216="", "", IF('Client Report'!$AG$3="", "X", IF(Expenses!$C2216='Client Report'!$AG$3, "X", "")))</f>
        <v/>
      </c>
      <c r="AD2216" s="66" t="str">
        <f t="shared" si="383"/>
        <v/>
      </c>
      <c r="AE2216" s="25" t="str">
        <f>IF($AD2216="", "", COUNTIF($AD$11:$AD$2510, "&lt;"&amp;$AD2216)+1+COUNTIF($AD$11:$AD2216, $AD2216)-1)</f>
        <v/>
      </c>
      <c r="AF2216" s="25" t="str">
        <f t="shared" si="384"/>
        <v/>
      </c>
    </row>
    <row r="2217" spans="1:32" x14ac:dyDescent="0.25">
      <c r="A2217" s="21"/>
      <c r="B2217" s="80"/>
      <c r="C2217" s="81"/>
      <c r="D2217" s="82"/>
      <c r="E2217" s="83"/>
      <c r="F2217" s="83"/>
      <c r="G2217" s="84"/>
      <c r="H2217" s="85"/>
      <c r="I2217" s="21"/>
      <c r="J2217" s="39" t="str">
        <f t="shared" si="374"/>
        <v/>
      </c>
      <c r="K2217" s="21"/>
      <c r="O2217" s="25" t="str">
        <f t="shared" si="375"/>
        <v/>
      </c>
      <c r="P2217" s="25" t="str">
        <f t="shared" si="376"/>
        <v/>
      </c>
      <c r="Q2217" s="25" t="str">
        <f t="shared" si="377"/>
        <v/>
      </c>
      <c r="R2217" s="25" t="str">
        <f>IF(COUNTIF($Q$11:$Q2217, $Q2217)&gt;1, "", $Q2217)</f>
        <v/>
      </c>
      <c r="S2217" s="58" t="str">
        <f t="shared" si="378"/>
        <v/>
      </c>
      <c r="T2217" s="61" t="str">
        <f t="shared" si="379"/>
        <v/>
      </c>
      <c r="U2217" s="58" t="str">
        <f t="shared" si="380"/>
        <v/>
      </c>
      <c r="W2217" s="25" t="str">
        <f>IF(OR($P2217="", NOT($U2217="")), "", IF(COUNTIF($P$11:$P2217, $P2217)&gt;1, "", "X"))</f>
        <v/>
      </c>
      <c r="X2217" s="25" t="str">
        <f t="shared" si="381"/>
        <v/>
      </c>
      <c r="Z2217" s="25" t="str">
        <f t="shared" si="382"/>
        <v/>
      </c>
      <c r="AB2217" s="25" t="str">
        <f>IF($B2217="", "", IF(AND($B2217&gt;='Client Report'!$BA$3, $B2217&lt;='Client Report'!$BA$4), "X", ""))</f>
        <v/>
      </c>
      <c r="AC2217" s="25" t="str">
        <f>IF($O2217="", "", IF('Client Report'!$AG$3="", "X", IF(Expenses!$C2217='Client Report'!$AG$3, "X", "")))</f>
        <v/>
      </c>
      <c r="AD2217" s="66" t="str">
        <f t="shared" si="383"/>
        <v/>
      </c>
      <c r="AE2217" s="25" t="str">
        <f>IF($AD2217="", "", COUNTIF($AD$11:$AD$2510, "&lt;"&amp;$AD2217)+1+COUNTIF($AD$11:$AD2217, $AD2217)-1)</f>
        <v/>
      </c>
      <c r="AF2217" s="25" t="str">
        <f t="shared" si="384"/>
        <v/>
      </c>
    </row>
    <row r="2218" spans="1:32" x14ac:dyDescent="0.25">
      <c r="A2218" s="21"/>
      <c r="B2218" s="80"/>
      <c r="C2218" s="81"/>
      <c r="D2218" s="82"/>
      <c r="E2218" s="83"/>
      <c r="F2218" s="83"/>
      <c r="G2218" s="84"/>
      <c r="H2218" s="85"/>
      <c r="I2218" s="21"/>
      <c r="J2218" s="39" t="str">
        <f t="shared" si="374"/>
        <v/>
      </c>
      <c r="K2218" s="21"/>
      <c r="O2218" s="25" t="str">
        <f t="shared" si="375"/>
        <v/>
      </c>
      <c r="P2218" s="25" t="str">
        <f t="shared" si="376"/>
        <v/>
      </c>
      <c r="Q2218" s="25" t="str">
        <f t="shared" si="377"/>
        <v/>
      </c>
      <c r="R2218" s="25" t="str">
        <f>IF(COUNTIF($Q$11:$Q2218, $Q2218)&gt;1, "", $Q2218)</f>
        <v/>
      </c>
      <c r="S2218" s="58" t="str">
        <f t="shared" si="378"/>
        <v/>
      </c>
      <c r="T2218" s="61" t="str">
        <f t="shared" si="379"/>
        <v/>
      </c>
      <c r="U2218" s="58" t="str">
        <f t="shared" si="380"/>
        <v/>
      </c>
      <c r="W2218" s="25" t="str">
        <f>IF(OR($P2218="", NOT($U2218="")), "", IF(COUNTIF($P$11:$P2218, $P2218)&gt;1, "", "X"))</f>
        <v/>
      </c>
      <c r="X2218" s="25" t="str">
        <f t="shared" si="381"/>
        <v/>
      </c>
      <c r="Z2218" s="25" t="str">
        <f t="shared" si="382"/>
        <v/>
      </c>
      <c r="AB2218" s="25" t="str">
        <f>IF($B2218="", "", IF(AND($B2218&gt;='Client Report'!$BA$3, $B2218&lt;='Client Report'!$BA$4), "X", ""))</f>
        <v/>
      </c>
      <c r="AC2218" s="25" t="str">
        <f>IF($O2218="", "", IF('Client Report'!$AG$3="", "X", IF(Expenses!$C2218='Client Report'!$AG$3, "X", "")))</f>
        <v/>
      </c>
      <c r="AD2218" s="66" t="str">
        <f t="shared" si="383"/>
        <v/>
      </c>
      <c r="AE2218" s="25" t="str">
        <f>IF($AD2218="", "", COUNTIF($AD$11:$AD$2510, "&lt;"&amp;$AD2218)+1+COUNTIF($AD$11:$AD2218, $AD2218)-1)</f>
        <v/>
      </c>
      <c r="AF2218" s="25" t="str">
        <f t="shared" si="384"/>
        <v/>
      </c>
    </row>
    <row r="2219" spans="1:32" x14ac:dyDescent="0.25">
      <c r="A2219" s="21"/>
      <c r="B2219" s="80"/>
      <c r="C2219" s="81"/>
      <c r="D2219" s="82"/>
      <c r="E2219" s="83"/>
      <c r="F2219" s="83"/>
      <c r="G2219" s="84"/>
      <c r="H2219" s="85"/>
      <c r="I2219" s="21"/>
      <c r="J2219" s="39" t="str">
        <f t="shared" si="374"/>
        <v/>
      </c>
      <c r="K2219" s="21"/>
      <c r="O2219" s="25" t="str">
        <f t="shared" si="375"/>
        <v/>
      </c>
      <c r="P2219" s="25" t="str">
        <f t="shared" si="376"/>
        <v/>
      </c>
      <c r="Q2219" s="25" t="str">
        <f t="shared" si="377"/>
        <v/>
      </c>
      <c r="R2219" s="25" t="str">
        <f>IF(COUNTIF($Q$11:$Q2219, $Q2219)&gt;1, "", $Q2219)</f>
        <v/>
      </c>
      <c r="S2219" s="58" t="str">
        <f t="shared" si="378"/>
        <v/>
      </c>
      <c r="T2219" s="61" t="str">
        <f t="shared" si="379"/>
        <v/>
      </c>
      <c r="U2219" s="58" t="str">
        <f t="shared" si="380"/>
        <v/>
      </c>
      <c r="W2219" s="25" t="str">
        <f>IF(OR($P2219="", NOT($U2219="")), "", IF(COUNTIF($P$11:$P2219, $P2219)&gt;1, "", "X"))</f>
        <v/>
      </c>
      <c r="X2219" s="25" t="str">
        <f t="shared" si="381"/>
        <v/>
      </c>
      <c r="Z2219" s="25" t="str">
        <f t="shared" si="382"/>
        <v/>
      </c>
      <c r="AB2219" s="25" t="str">
        <f>IF($B2219="", "", IF(AND($B2219&gt;='Client Report'!$BA$3, $B2219&lt;='Client Report'!$BA$4), "X", ""))</f>
        <v/>
      </c>
      <c r="AC2219" s="25" t="str">
        <f>IF($O2219="", "", IF('Client Report'!$AG$3="", "X", IF(Expenses!$C2219='Client Report'!$AG$3, "X", "")))</f>
        <v/>
      </c>
      <c r="AD2219" s="66" t="str">
        <f t="shared" si="383"/>
        <v/>
      </c>
      <c r="AE2219" s="25" t="str">
        <f>IF($AD2219="", "", COUNTIF($AD$11:$AD$2510, "&lt;"&amp;$AD2219)+1+COUNTIF($AD$11:$AD2219, $AD2219)-1)</f>
        <v/>
      </c>
      <c r="AF2219" s="25" t="str">
        <f t="shared" si="384"/>
        <v/>
      </c>
    </row>
    <row r="2220" spans="1:32" x14ac:dyDescent="0.25">
      <c r="A2220" s="21"/>
      <c r="B2220" s="80"/>
      <c r="C2220" s="81"/>
      <c r="D2220" s="82"/>
      <c r="E2220" s="83"/>
      <c r="F2220" s="83"/>
      <c r="G2220" s="84"/>
      <c r="H2220" s="85"/>
      <c r="I2220" s="21"/>
      <c r="J2220" s="39" t="str">
        <f t="shared" si="374"/>
        <v/>
      </c>
      <c r="K2220" s="21"/>
      <c r="O2220" s="25" t="str">
        <f t="shared" si="375"/>
        <v/>
      </c>
      <c r="P2220" s="25" t="str">
        <f t="shared" si="376"/>
        <v/>
      </c>
      <c r="Q2220" s="25" t="str">
        <f t="shared" si="377"/>
        <v/>
      </c>
      <c r="R2220" s="25" t="str">
        <f>IF(COUNTIF($Q$11:$Q2220, $Q2220)&gt;1, "", $Q2220)</f>
        <v/>
      </c>
      <c r="S2220" s="58" t="str">
        <f t="shared" si="378"/>
        <v/>
      </c>
      <c r="T2220" s="61" t="str">
        <f t="shared" si="379"/>
        <v/>
      </c>
      <c r="U2220" s="58" t="str">
        <f t="shared" si="380"/>
        <v/>
      </c>
      <c r="W2220" s="25" t="str">
        <f>IF(OR($P2220="", NOT($U2220="")), "", IF(COUNTIF($P$11:$P2220, $P2220)&gt;1, "", "X"))</f>
        <v/>
      </c>
      <c r="X2220" s="25" t="str">
        <f t="shared" si="381"/>
        <v/>
      </c>
      <c r="Z2220" s="25" t="str">
        <f t="shared" si="382"/>
        <v/>
      </c>
      <c r="AB2220" s="25" t="str">
        <f>IF($B2220="", "", IF(AND($B2220&gt;='Client Report'!$BA$3, $B2220&lt;='Client Report'!$BA$4), "X", ""))</f>
        <v/>
      </c>
      <c r="AC2220" s="25" t="str">
        <f>IF($O2220="", "", IF('Client Report'!$AG$3="", "X", IF(Expenses!$C2220='Client Report'!$AG$3, "X", "")))</f>
        <v/>
      </c>
      <c r="AD2220" s="66" t="str">
        <f t="shared" si="383"/>
        <v/>
      </c>
      <c r="AE2220" s="25" t="str">
        <f>IF($AD2220="", "", COUNTIF($AD$11:$AD$2510, "&lt;"&amp;$AD2220)+1+COUNTIF($AD$11:$AD2220, $AD2220)-1)</f>
        <v/>
      </c>
      <c r="AF2220" s="25" t="str">
        <f t="shared" si="384"/>
        <v/>
      </c>
    </row>
    <row r="2221" spans="1:32" x14ac:dyDescent="0.25">
      <c r="A2221" s="21"/>
      <c r="B2221" s="80"/>
      <c r="C2221" s="81"/>
      <c r="D2221" s="82"/>
      <c r="E2221" s="83"/>
      <c r="F2221" s="83"/>
      <c r="G2221" s="84"/>
      <c r="H2221" s="85"/>
      <c r="I2221" s="21"/>
      <c r="J2221" s="39" t="str">
        <f t="shared" si="374"/>
        <v/>
      </c>
      <c r="K2221" s="21"/>
      <c r="O2221" s="25" t="str">
        <f t="shared" si="375"/>
        <v/>
      </c>
      <c r="P2221" s="25" t="str">
        <f t="shared" si="376"/>
        <v/>
      </c>
      <c r="Q2221" s="25" t="str">
        <f t="shared" si="377"/>
        <v/>
      </c>
      <c r="R2221" s="25" t="str">
        <f>IF(COUNTIF($Q$11:$Q2221, $Q2221)&gt;1, "", $Q2221)</f>
        <v/>
      </c>
      <c r="S2221" s="58" t="str">
        <f t="shared" si="378"/>
        <v/>
      </c>
      <c r="T2221" s="61" t="str">
        <f t="shared" si="379"/>
        <v/>
      </c>
      <c r="U2221" s="58" t="str">
        <f t="shared" si="380"/>
        <v/>
      </c>
      <c r="W2221" s="25" t="str">
        <f>IF(OR($P2221="", NOT($U2221="")), "", IF(COUNTIF($P$11:$P2221, $P2221)&gt;1, "", "X"))</f>
        <v/>
      </c>
      <c r="X2221" s="25" t="str">
        <f t="shared" si="381"/>
        <v/>
      </c>
      <c r="Z2221" s="25" t="str">
        <f t="shared" si="382"/>
        <v/>
      </c>
      <c r="AB2221" s="25" t="str">
        <f>IF($B2221="", "", IF(AND($B2221&gt;='Client Report'!$BA$3, $B2221&lt;='Client Report'!$BA$4), "X", ""))</f>
        <v/>
      </c>
      <c r="AC2221" s="25" t="str">
        <f>IF($O2221="", "", IF('Client Report'!$AG$3="", "X", IF(Expenses!$C2221='Client Report'!$AG$3, "X", "")))</f>
        <v/>
      </c>
      <c r="AD2221" s="66" t="str">
        <f t="shared" si="383"/>
        <v/>
      </c>
      <c r="AE2221" s="25" t="str">
        <f>IF($AD2221="", "", COUNTIF($AD$11:$AD$2510, "&lt;"&amp;$AD2221)+1+COUNTIF($AD$11:$AD2221, $AD2221)-1)</f>
        <v/>
      </c>
      <c r="AF2221" s="25" t="str">
        <f t="shared" si="384"/>
        <v/>
      </c>
    </row>
    <row r="2222" spans="1:32" x14ac:dyDescent="0.25">
      <c r="A2222" s="21"/>
      <c r="B2222" s="80"/>
      <c r="C2222" s="81"/>
      <c r="D2222" s="82"/>
      <c r="E2222" s="83"/>
      <c r="F2222" s="83"/>
      <c r="G2222" s="84"/>
      <c r="H2222" s="85"/>
      <c r="I2222" s="21"/>
      <c r="J2222" s="39" t="str">
        <f t="shared" si="374"/>
        <v/>
      </c>
      <c r="K2222" s="21"/>
      <c r="O2222" s="25" t="str">
        <f t="shared" si="375"/>
        <v/>
      </c>
      <c r="P2222" s="25" t="str">
        <f t="shared" si="376"/>
        <v/>
      </c>
      <c r="Q2222" s="25" t="str">
        <f t="shared" si="377"/>
        <v/>
      </c>
      <c r="R2222" s="25" t="str">
        <f>IF(COUNTIF($Q$11:$Q2222, $Q2222)&gt;1, "", $Q2222)</f>
        <v/>
      </c>
      <c r="S2222" s="58" t="str">
        <f t="shared" si="378"/>
        <v/>
      </c>
      <c r="T2222" s="61" t="str">
        <f t="shared" si="379"/>
        <v/>
      </c>
      <c r="U2222" s="58" t="str">
        <f t="shared" si="380"/>
        <v/>
      </c>
      <c r="W2222" s="25" t="str">
        <f>IF(OR($P2222="", NOT($U2222="")), "", IF(COUNTIF($P$11:$P2222, $P2222)&gt;1, "", "X"))</f>
        <v/>
      </c>
      <c r="X2222" s="25" t="str">
        <f t="shared" si="381"/>
        <v/>
      </c>
      <c r="Z2222" s="25" t="str">
        <f t="shared" si="382"/>
        <v/>
      </c>
      <c r="AB2222" s="25" t="str">
        <f>IF($B2222="", "", IF(AND($B2222&gt;='Client Report'!$BA$3, $B2222&lt;='Client Report'!$BA$4), "X", ""))</f>
        <v/>
      </c>
      <c r="AC2222" s="25" t="str">
        <f>IF($O2222="", "", IF('Client Report'!$AG$3="", "X", IF(Expenses!$C2222='Client Report'!$AG$3, "X", "")))</f>
        <v/>
      </c>
      <c r="AD2222" s="66" t="str">
        <f t="shared" si="383"/>
        <v/>
      </c>
      <c r="AE2222" s="25" t="str">
        <f>IF($AD2222="", "", COUNTIF($AD$11:$AD$2510, "&lt;"&amp;$AD2222)+1+COUNTIF($AD$11:$AD2222, $AD2222)-1)</f>
        <v/>
      </c>
      <c r="AF2222" s="25" t="str">
        <f t="shared" si="384"/>
        <v/>
      </c>
    </row>
    <row r="2223" spans="1:32" x14ac:dyDescent="0.25">
      <c r="A2223" s="21"/>
      <c r="B2223" s="80"/>
      <c r="C2223" s="81"/>
      <c r="D2223" s="82"/>
      <c r="E2223" s="83"/>
      <c r="F2223" s="83"/>
      <c r="G2223" s="84"/>
      <c r="H2223" s="85"/>
      <c r="I2223" s="21"/>
      <c r="J2223" s="39" t="str">
        <f t="shared" si="374"/>
        <v/>
      </c>
      <c r="K2223" s="21"/>
      <c r="O2223" s="25" t="str">
        <f t="shared" si="375"/>
        <v/>
      </c>
      <c r="P2223" s="25" t="str">
        <f t="shared" si="376"/>
        <v/>
      </c>
      <c r="Q2223" s="25" t="str">
        <f t="shared" si="377"/>
        <v/>
      </c>
      <c r="R2223" s="25" t="str">
        <f>IF(COUNTIF($Q$11:$Q2223, $Q2223)&gt;1, "", $Q2223)</f>
        <v/>
      </c>
      <c r="S2223" s="58" t="str">
        <f t="shared" si="378"/>
        <v/>
      </c>
      <c r="T2223" s="61" t="str">
        <f t="shared" si="379"/>
        <v/>
      </c>
      <c r="U2223" s="58" t="str">
        <f t="shared" si="380"/>
        <v/>
      </c>
      <c r="W2223" s="25" t="str">
        <f>IF(OR($P2223="", NOT($U2223="")), "", IF(COUNTIF($P$11:$P2223, $P2223)&gt;1, "", "X"))</f>
        <v/>
      </c>
      <c r="X2223" s="25" t="str">
        <f t="shared" si="381"/>
        <v/>
      </c>
      <c r="Z2223" s="25" t="str">
        <f t="shared" si="382"/>
        <v/>
      </c>
      <c r="AB2223" s="25" t="str">
        <f>IF($B2223="", "", IF(AND($B2223&gt;='Client Report'!$BA$3, $B2223&lt;='Client Report'!$BA$4), "X", ""))</f>
        <v/>
      </c>
      <c r="AC2223" s="25" t="str">
        <f>IF($O2223="", "", IF('Client Report'!$AG$3="", "X", IF(Expenses!$C2223='Client Report'!$AG$3, "X", "")))</f>
        <v/>
      </c>
      <c r="AD2223" s="66" t="str">
        <f t="shared" si="383"/>
        <v/>
      </c>
      <c r="AE2223" s="25" t="str">
        <f>IF($AD2223="", "", COUNTIF($AD$11:$AD$2510, "&lt;"&amp;$AD2223)+1+COUNTIF($AD$11:$AD2223, $AD2223)-1)</f>
        <v/>
      </c>
      <c r="AF2223" s="25" t="str">
        <f t="shared" si="384"/>
        <v/>
      </c>
    </row>
    <row r="2224" spans="1:32" x14ac:dyDescent="0.25">
      <c r="A2224" s="21"/>
      <c r="B2224" s="80"/>
      <c r="C2224" s="81"/>
      <c r="D2224" s="82"/>
      <c r="E2224" s="83"/>
      <c r="F2224" s="83"/>
      <c r="G2224" s="84"/>
      <c r="H2224" s="85"/>
      <c r="I2224" s="21"/>
      <c r="J2224" s="39" t="str">
        <f t="shared" si="374"/>
        <v/>
      </c>
      <c r="K2224" s="21"/>
      <c r="O2224" s="25" t="str">
        <f t="shared" si="375"/>
        <v/>
      </c>
      <c r="P2224" s="25" t="str">
        <f t="shared" si="376"/>
        <v/>
      </c>
      <c r="Q2224" s="25" t="str">
        <f t="shared" si="377"/>
        <v/>
      </c>
      <c r="R2224" s="25" t="str">
        <f>IF(COUNTIF($Q$11:$Q2224, $Q2224)&gt;1, "", $Q2224)</f>
        <v/>
      </c>
      <c r="S2224" s="58" t="str">
        <f t="shared" si="378"/>
        <v/>
      </c>
      <c r="T2224" s="61" t="str">
        <f t="shared" si="379"/>
        <v/>
      </c>
      <c r="U2224" s="58" t="str">
        <f t="shared" si="380"/>
        <v/>
      </c>
      <c r="W2224" s="25" t="str">
        <f>IF(OR($P2224="", NOT($U2224="")), "", IF(COUNTIF($P$11:$P2224, $P2224)&gt;1, "", "X"))</f>
        <v/>
      </c>
      <c r="X2224" s="25" t="str">
        <f t="shared" si="381"/>
        <v/>
      </c>
      <c r="Z2224" s="25" t="str">
        <f t="shared" si="382"/>
        <v/>
      </c>
      <c r="AB2224" s="25" t="str">
        <f>IF($B2224="", "", IF(AND($B2224&gt;='Client Report'!$BA$3, $B2224&lt;='Client Report'!$BA$4), "X", ""))</f>
        <v/>
      </c>
      <c r="AC2224" s="25" t="str">
        <f>IF($O2224="", "", IF('Client Report'!$AG$3="", "X", IF(Expenses!$C2224='Client Report'!$AG$3, "X", "")))</f>
        <v/>
      </c>
      <c r="AD2224" s="66" t="str">
        <f t="shared" si="383"/>
        <v/>
      </c>
      <c r="AE2224" s="25" t="str">
        <f>IF($AD2224="", "", COUNTIF($AD$11:$AD$2510, "&lt;"&amp;$AD2224)+1+COUNTIF($AD$11:$AD2224, $AD2224)-1)</f>
        <v/>
      </c>
      <c r="AF2224" s="25" t="str">
        <f t="shared" si="384"/>
        <v/>
      </c>
    </row>
    <row r="2225" spans="1:32" x14ac:dyDescent="0.25">
      <c r="A2225" s="21"/>
      <c r="B2225" s="80"/>
      <c r="C2225" s="81"/>
      <c r="D2225" s="82"/>
      <c r="E2225" s="83"/>
      <c r="F2225" s="83"/>
      <c r="G2225" s="84"/>
      <c r="H2225" s="85"/>
      <c r="I2225" s="21"/>
      <c r="J2225" s="39" t="str">
        <f t="shared" si="374"/>
        <v/>
      </c>
      <c r="K2225" s="21"/>
      <c r="O2225" s="25" t="str">
        <f t="shared" si="375"/>
        <v/>
      </c>
      <c r="P2225" s="25" t="str">
        <f t="shared" si="376"/>
        <v/>
      </c>
      <c r="Q2225" s="25" t="str">
        <f t="shared" si="377"/>
        <v/>
      </c>
      <c r="R2225" s="25" t="str">
        <f>IF(COUNTIF($Q$11:$Q2225, $Q2225)&gt;1, "", $Q2225)</f>
        <v/>
      </c>
      <c r="S2225" s="58" t="str">
        <f t="shared" si="378"/>
        <v/>
      </c>
      <c r="T2225" s="61" t="str">
        <f t="shared" si="379"/>
        <v/>
      </c>
      <c r="U2225" s="58" t="str">
        <f t="shared" si="380"/>
        <v/>
      </c>
      <c r="W2225" s="25" t="str">
        <f>IF(OR($P2225="", NOT($U2225="")), "", IF(COUNTIF($P$11:$P2225, $P2225)&gt;1, "", "X"))</f>
        <v/>
      </c>
      <c r="X2225" s="25" t="str">
        <f t="shared" si="381"/>
        <v/>
      </c>
      <c r="Z2225" s="25" t="str">
        <f t="shared" si="382"/>
        <v/>
      </c>
      <c r="AB2225" s="25" t="str">
        <f>IF($B2225="", "", IF(AND($B2225&gt;='Client Report'!$BA$3, $B2225&lt;='Client Report'!$BA$4), "X", ""))</f>
        <v/>
      </c>
      <c r="AC2225" s="25" t="str">
        <f>IF($O2225="", "", IF('Client Report'!$AG$3="", "X", IF(Expenses!$C2225='Client Report'!$AG$3, "X", "")))</f>
        <v/>
      </c>
      <c r="AD2225" s="66" t="str">
        <f t="shared" si="383"/>
        <v/>
      </c>
      <c r="AE2225" s="25" t="str">
        <f>IF($AD2225="", "", COUNTIF($AD$11:$AD$2510, "&lt;"&amp;$AD2225)+1+COUNTIF($AD$11:$AD2225, $AD2225)-1)</f>
        <v/>
      </c>
      <c r="AF2225" s="25" t="str">
        <f t="shared" si="384"/>
        <v/>
      </c>
    </row>
    <row r="2226" spans="1:32" x14ac:dyDescent="0.25">
      <c r="A2226" s="21"/>
      <c r="B2226" s="80"/>
      <c r="C2226" s="81"/>
      <c r="D2226" s="82"/>
      <c r="E2226" s="83"/>
      <c r="F2226" s="83"/>
      <c r="G2226" s="84"/>
      <c r="H2226" s="85"/>
      <c r="I2226" s="21"/>
      <c r="J2226" s="39" t="str">
        <f t="shared" si="374"/>
        <v/>
      </c>
      <c r="K2226" s="21"/>
      <c r="O2226" s="25" t="str">
        <f t="shared" si="375"/>
        <v/>
      </c>
      <c r="P2226" s="25" t="str">
        <f t="shared" si="376"/>
        <v/>
      </c>
      <c r="Q2226" s="25" t="str">
        <f t="shared" si="377"/>
        <v/>
      </c>
      <c r="R2226" s="25" t="str">
        <f>IF(COUNTIF($Q$11:$Q2226, $Q2226)&gt;1, "", $Q2226)</f>
        <v/>
      </c>
      <c r="S2226" s="58" t="str">
        <f t="shared" si="378"/>
        <v/>
      </c>
      <c r="T2226" s="61" t="str">
        <f t="shared" si="379"/>
        <v/>
      </c>
      <c r="U2226" s="58" t="str">
        <f t="shared" si="380"/>
        <v/>
      </c>
      <c r="W2226" s="25" t="str">
        <f>IF(OR($P2226="", NOT($U2226="")), "", IF(COUNTIF($P$11:$P2226, $P2226)&gt;1, "", "X"))</f>
        <v/>
      </c>
      <c r="X2226" s="25" t="str">
        <f t="shared" si="381"/>
        <v/>
      </c>
      <c r="Z2226" s="25" t="str">
        <f t="shared" si="382"/>
        <v/>
      </c>
      <c r="AB2226" s="25" t="str">
        <f>IF($B2226="", "", IF(AND($B2226&gt;='Client Report'!$BA$3, $B2226&lt;='Client Report'!$BA$4), "X", ""))</f>
        <v/>
      </c>
      <c r="AC2226" s="25" t="str">
        <f>IF($O2226="", "", IF('Client Report'!$AG$3="", "X", IF(Expenses!$C2226='Client Report'!$AG$3, "X", "")))</f>
        <v/>
      </c>
      <c r="AD2226" s="66" t="str">
        <f t="shared" si="383"/>
        <v/>
      </c>
      <c r="AE2226" s="25" t="str">
        <f>IF($AD2226="", "", COUNTIF($AD$11:$AD$2510, "&lt;"&amp;$AD2226)+1+COUNTIF($AD$11:$AD2226, $AD2226)-1)</f>
        <v/>
      </c>
      <c r="AF2226" s="25" t="str">
        <f t="shared" si="384"/>
        <v/>
      </c>
    </row>
    <row r="2227" spans="1:32" x14ac:dyDescent="0.25">
      <c r="A2227" s="21"/>
      <c r="B2227" s="80"/>
      <c r="C2227" s="81"/>
      <c r="D2227" s="82"/>
      <c r="E2227" s="83"/>
      <c r="F2227" s="83"/>
      <c r="G2227" s="84"/>
      <c r="H2227" s="85"/>
      <c r="I2227" s="21"/>
      <c r="J2227" s="39" t="str">
        <f t="shared" si="374"/>
        <v/>
      </c>
      <c r="K2227" s="21"/>
      <c r="O2227" s="25" t="str">
        <f t="shared" si="375"/>
        <v/>
      </c>
      <c r="P2227" s="25" t="str">
        <f t="shared" si="376"/>
        <v/>
      </c>
      <c r="Q2227" s="25" t="str">
        <f t="shared" si="377"/>
        <v/>
      </c>
      <c r="R2227" s="25" t="str">
        <f>IF(COUNTIF($Q$11:$Q2227, $Q2227)&gt;1, "", $Q2227)</f>
        <v/>
      </c>
      <c r="S2227" s="58" t="str">
        <f t="shared" si="378"/>
        <v/>
      </c>
      <c r="T2227" s="61" t="str">
        <f t="shared" si="379"/>
        <v/>
      </c>
      <c r="U2227" s="58" t="str">
        <f t="shared" si="380"/>
        <v/>
      </c>
      <c r="W2227" s="25" t="str">
        <f>IF(OR($P2227="", NOT($U2227="")), "", IF(COUNTIF($P$11:$P2227, $P2227)&gt;1, "", "X"))</f>
        <v/>
      </c>
      <c r="X2227" s="25" t="str">
        <f t="shared" si="381"/>
        <v/>
      </c>
      <c r="Z2227" s="25" t="str">
        <f t="shared" si="382"/>
        <v/>
      </c>
      <c r="AB2227" s="25" t="str">
        <f>IF($B2227="", "", IF(AND($B2227&gt;='Client Report'!$BA$3, $B2227&lt;='Client Report'!$BA$4), "X", ""))</f>
        <v/>
      </c>
      <c r="AC2227" s="25" t="str">
        <f>IF($O2227="", "", IF('Client Report'!$AG$3="", "X", IF(Expenses!$C2227='Client Report'!$AG$3, "X", "")))</f>
        <v/>
      </c>
      <c r="AD2227" s="66" t="str">
        <f t="shared" si="383"/>
        <v/>
      </c>
      <c r="AE2227" s="25" t="str">
        <f>IF($AD2227="", "", COUNTIF($AD$11:$AD$2510, "&lt;"&amp;$AD2227)+1+COUNTIF($AD$11:$AD2227, $AD2227)-1)</f>
        <v/>
      </c>
      <c r="AF2227" s="25" t="str">
        <f t="shared" si="384"/>
        <v/>
      </c>
    </row>
    <row r="2228" spans="1:32" x14ac:dyDescent="0.25">
      <c r="A2228" s="21"/>
      <c r="B2228" s="80"/>
      <c r="C2228" s="81"/>
      <c r="D2228" s="82"/>
      <c r="E2228" s="83"/>
      <c r="F2228" s="83"/>
      <c r="G2228" s="84"/>
      <c r="H2228" s="85"/>
      <c r="I2228" s="21"/>
      <c r="J2228" s="39" t="str">
        <f t="shared" si="374"/>
        <v/>
      </c>
      <c r="K2228" s="21"/>
      <c r="O2228" s="25" t="str">
        <f t="shared" si="375"/>
        <v/>
      </c>
      <c r="P2228" s="25" t="str">
        <f t="shared" si="376"/>
        <v/>
      </c>
      <c r="Q2228" s="25" t="str">
        <f t="shared" si="377"/>
        <v/>
      </c>
      <c r="R2228" s="25" t="str">
        <f>IF(COUNTIF($Q$11:$Q2228, $Q2228)&gt;1, "", $Q2228)</f>
        <v/>
      </c>
      <c r="S2228" s="58" t="str">
        <f t="shared" si="378"/>
        <v/>
      </c>
      <c r="T2228" s="61" t="str">
        <f t="shared" si="379"/>
        <v/>
      </c>
      <c r="U2228" s="58" t="str">
        <f t="shared" si="380"/>
        <v/>
      </c>
      <c r="W2228" s="25" t="str">
        <f>IF(OR($P2228="", NOT($U2228="")), "", IF(COUNTIF($P$11:$P2228, $P2228)&gt;1, "", "X"))</f>
        <v/>
      </c>
      <c r="X2228" s="25" t="str">
        <f t="shared" si="381"/>
        <v/>
      </c>
      <c r="Z2228" s="25" t="str">
        <f t="shared" si="382"/>
        <v/>
      </c>
      <c r="AB2228" s="25" t="str">
        <f>IF($B2228="", "", IF(AND($B2228&gt;='Client Report'!$BA$3, $B2228&lt;='Client Report'!$BA$4), "X", ""))</f>
        <v/>
      </c>
      <c r="AC2228" s="25" t="str">
        <f>IF($O2228="", "", IF('Client Report'!$AG$3="", "X", IF(Expenses!$C2228='Client Report'!$AG$3, "X", "")))</f>
        <v/>
      </c>
      <c r="AD2228" s="66" t="str">
        <f t="shared" si="383"/>
        <v/>
      </c>
      <c r="AE2228" s="25" t="str">
        <f>IF($AD2228="", "", COUNTIF($AD$11:$AD$2510, "&lt;"&amp;$AD2228)+1+COUNTIF($AD$11:$AD2228, $AD2228)-1)</f>
        <v/>
      </c>
      <c r="AF2228" s="25" t="str">
        <f t="shared" si="384"/>
        <v/>
      </c>
    </row>
    <row r="2229" spans="1:32" x14ac:dyDescent="0.25">
      <c r="A2229" s="21"/>
      <c r="B2229" s="80"/>
      <c r="C2229" s="81"/>
      <c r="D2229" s="82"/>
      <c r="E2229" s="83"/>
      <c r="F2229" s="83"/>
      <c r="G2229" s="84"/>
      <c r="H2229" s="85"/>
      <c r="I2229" s="21"/>
      <c r="J2229" s="39" t="str">
        <f t="shared" si="374"/>
        <v/>
      </c>
      <c r="K2229" s="21"/>
      <c r="O2229" s="25" t="str">
        <f t="shared" si="375"/>
        <v/>
      </c>
      <c r="P2229" s="25" t="str">
        <f t="shared" si="376"/>
        <v/>
      </c>
      <c r="Q2229" s="25" t="str">
        <f t="shared" si="377"/>
        <v/>
      </c>
      <c r="R2229" s="25" t="str">
        <f>IF(COUNTIF($Q$11:$Q2229, $Q2229)&gt;1, "", $Q2229)</f>
        <v/>
      </c>
      <c r="S2229" s="58" t="str">
        <f t="shared" si="378"/>
        <v/>
      </c>
      <c r="T2229" s="61" t="str">
        <f t="shared" si="379"/>
        <v/>
      </c>
      <c r="U2229" s="58" t="str">
        <f t="shared" si="380"/>
        <v/>
      </c>
      <c r="W2229" s="25" t="str">
        <f>IF(OR($P2229="", NOT($U2229="")), "", IF(COUNTIF($P$11:$P2229, $P2229)&gt;1, "", "X"))</f>
        <v/>
      </c>
      <c r="X2229" s="25" t="str">
        <f t="shared" si="381"/>
        <v/>
      </c>
      <c r="Z2229" s="25" t="str">
        <f t="shared" si="382"/>
        <v/>
      </c>
      <c r="AB2229" s="25" t="str">
        <f>IF($B2229="", "", IF(AND($B2229&gt;='Client Report'!$BA$3, $B2229&lt;='Client Report'!$BA$4), "X", ""))</f>
        <v/>
      </c>
      <c r="AC2229" s="25" t="str">
        <f>IF($O2229="", "", IF('Client Report'!$AG$3="", "X", IF(Expenses!$C2229='Client Report'!$AG$3, "X", "")))</f>
        <v/>
      </c>
      <c r="AD2229" s="66" t="str">
        <f t="shared" si="383"/>
        <v/>
      </c>
      <c r="AE2229" s="25" t="str">
        <f>IF($AD2229="", "", COUNTIF($AD$11:$AD$2510, "&lt;"&amp;$AD2229)+1+COUNTIF($AD$11:$AD2229, $AD2229)-1)</f>
        <v/>
      </c>
      <c r="AF2229" s="25" t="str">
        <f t="shared" si="384"/>
        <v/>
      </c>
    </row>
    <row r="2230" spans="1:32" x14ac:dyDescent="0.25">
      <c r="A2230" s="21"/>
      <c r="B2230" s="80"/>
      <c r="C2230" s="81"/>
      <c r="D2230" s="82"/>
      <c r="E2230" s="83"/>
      <c r="F2230" s="83"/>
      <c r="G2230" s="84"/>
      <c r="H2230" s="85"/>
      <c r="I2230" s="21"/>
      <c r="J2230" s="39" t="str">
        <f t="shared" si="374"/>
        <v/>
      </c>
      <c r="K2230" s="21"/>
      <c r="O2230" s="25" t="str">
        <f t="shared" si="375"/>
        <v/>
      </c>
      <c r="P2230" s="25" t="str">
        <f t="shared" si="376"/>
        <v/>
      </c>
      <c r="Q2230" s="25" t="str">
        <f t="shared" si="377"/>
        <v/>
      </c>
      <c r="R2230" s="25" t="str">
        <f>IF(COUNTIF($Q$11:$Q2230, $Q2230)&gt;1, "", $Q2230)</f>
        <v/>
      </c>
      <c r="S2230" s="58" t="str">
        <f t="shared" si="378"/>
        <v/>
      </c>
      <c r="T2230" s="61" t="str">
        <f t="shared" si="379"/>
        <v/>
      </c>
      <c r="U2230" s="58" t="str">
        <f t="shared" si="380"/>
        <v/>
      </c>
      <c r="W2230" s="25" t="str">
        <f>IF(OR($P2230="", NOT($U2230="")), "", IF(COUNTIF($P$11:$P2230, $P2230)&gt;1, "", "X"))</f>
        <v/>
      </c>
      <c r="X2230" s="25" t="str">
        <f t="shared" si="381"/>
        <v/>
      </c>
      <c r="Z2230" s="25" t="str">
        <f t="shared" si="382"/>
        <v/>
      </c>
      <c r="AB2230" s="25" t="str">
        <f>IF($B2230="", "", IF(AND($B2230&gt;='Client Report'!$BA$3, $B2230&lt;='Client Report'!$BA$4), "X", ""))</f>
        <v/>
      </c>
      <c r="AC2230" s="25" t="str">
        <f>IF($O2230="", "", IF('Client Report'!$AG$3="", "X", IF(Expenses!$C2230='Client Report'!$AG$3, "X", "")))</f>
        <v/>
      </c>
      <c r="AD2230" s="66" t="str">
        <f t="shared" si="383"/>
        <v/>
      </c>
      <c r="AE2230" s="25" t="str">
        <f>IF($AD2230="", "", COUNTIF($AD$11:$AD$2510, "&lt;"&amp;$AD2230)+1+COUNTIF($AD$11:$AD2230, $AD2230)-1)</f>
        <v/>
      </c>
      <c r="AF2230" s="25" t="str">
        <f t="shared" si="384"/>
        <v/>
      </c>
    </row>
    <row r="2231" spans="1:32" x14ac:dyDescent="0.25">
      <c r="A2231" s="21"/>
      <c r="B2231" s="80"/>
      <c r="C2231" s="81"/>
      <c r="D2231" s="82"/>
      <c r="E2231" s="83"/>
      <c r="F2231" s="83"/>
      <c r="G2231" s="84"/>
      <c r="H2231" s="85"/>
      <c r="I2231" s="21"/>
      <c r="J2231" s="39" t="str">
        <f t="shared" si="374"/>
        <v/>
      </c>
      <c r="K2231" s="21"/>
      <c r="O2231" s="25" t="str">
        <f t="shared" si="375"/>
        <v/>
      </c>
      <c r="P2231" s="25" t="str">
        <f t="shared" si="376"/>
        <v/>
      </c>
      <c r="Q2231" s="25" t="str">
        <f t="shared" si="377"/>
        <v/>
      </c>
      <c r="R2231" s="25" t="str">
        <f>IF(COUNTIF($Q$11:$Q2231, $Q2231)&gt;1, "", $Q2231)</f>
        <v/>
      </c>
      <c r="S2231" s="58" t="str">
        <f t="shared" si="378"/>
        <v/>
      </c>
      <c r="T2231" s="61" t="str">
        <f t="shared" si="379"/>
        <v/>
      </c>
      <c r="U2231" s="58" t="str">
        <f t="shared" si="380"/>
        <v/>
      </c>
      <c r="W2231" s="25" t="str">
        <f>IF(OR($P2231="", NOT($U2231="")), "", IF(COUNTIF($P$11:$P2231, $P2231)&gt;1, "", "X"))</f>
        <v/>
      </c>
      <c r="X2231" s="25" t="str">
        <f t="shared" si="381"/>
        <v/>
      </c>
      <c r="Z2231" s="25" t="str">
        <f t="shared" si="382"/>
        <v/>
      </c>
      <c r="AB2231" s="25" t="str">
        <f>IF($B2231="", "", IF(AND($B2231&gt;='Client Report'!$BA$3, $B2231&lt;='Client Report'!$BA$4), "X", ""))</f>
        <v/>
      </c>
      <c r="AC2231" s="25" t="str">
        <f>IF($O2231="", "", IF('Client Report'!$AG$3="", "X", IF(Expenses!$C2231='Client Report'!$AG$3, "X", "")))</f>
        <v/>
      </c>
      <c r="AD2231" s="66" t="str">
        <f t="shared" si="383"/>
        <v/>
      </c>
      <c r="AE2231" s="25" t="str">
        <f>IF($AD2231="", "", COUNTIF($AD$11:$AD$2510, "&lt;"&amp;$AD2231)+1+COUNTIF($AD$11:$AD2231, $AD2231)-1)</f>
        <v/>
      </c>
      <c r="AF2231" s="25" t="str">
        <f t="shared" si="384"/>
        <v/>
      </c>
    </row>
    <row r="2232" spans="1:32" x14ac:dyDescent="0.25">
      <c r="A2232" s="21"/>
      <c r="B2232" s="80"/>
      <c r="C2232" s="81"/>
      <c r="D2232" s="82"/>
      <c r="E2232" s="83"/>
      <c r="F2232" s="83"/>
      <c r="G2232" s="84"/>
      <c r="H2232" s="85"/>
      <c r="I2232" s="21"/>
      <c r="J2232" s="39" t="str">
        <f t="shared" si="374"/>
        <v/>
      </c>
      <c r="K2232" s="21"/>
      <c r="O2232" s="25" t="str">
        <f t="shared" si="375"/>
        <v/>
      </c>
      <c r="P2232" s="25" t="str">
        <f t="shared" si="376"/>
        <v/>
      </c>
      <c r="Q2232" s="25" t="str">
        <f t="shared" si="377"/>
        <v/>
      </c>
      <c r="R2232" s="25" t="str">
        <f>IF(COUNTIF($Q$11:$Q2232, $Q2232)&gt;1, "", $Q2232)</f>
        <v/>
      </c>
      <c r="S2232" s="58" t="str">
        <f t="shared" si="378"/>
        <v/>
      </c>
      <c r="T2232" s="61" t="str">
        <f t="shared" si="379"/>
        <v/>
      </c>
      <c r="U2232" s="58" t="str">
        <f t="shared" si="380"/>
        <v/>
      </c>
      <c r="W2232" s="25" t="str">
        <f>IF(OR($P2232="", NOT($U2232="")), "", IF(COUNTIF($P$11:$P2232, $P2232)&gt;1, "", "X"))</f>
        <v/>
      </c>
      <c r="X2232" s="25" t="str">
        <f t="shared" si="381"/>
        <v/>
      </c>
      <c r="Z2232" s="25" t="str">
        <f t="shared" si="382"/>
        <v/>
      </c>
      <c r="AB2232" s="25" t="str">
        <f>IF($B2232="", "", IF(AND($B2232&gt;='Client Report'!$BA$3, $B2232&lt;='Client Report'!$BA$4), "X", ""))</f>
        <v/>
      </c>
      <c r="AC2232" s="25" t="str">
        <f>IF($O2232="", "", IF('Client Report'!$AG$3="", "X", IF(Expenses!$C2232='Client Report'!$AG$3, "X", "")))</f>
        <v/>
      </c>
      <c r="AD2232" s="66" t="str">
        <f t="shared" si="383"/>
        <v/>
      </c>
      <c r="AE2232" s="25" t="str">
        <f>IF($AD2232="", "", COUNTIF($AD$11:$AD$2510, "&lt;"&amp;$AD2232)+1+COUNTIF($AD$11:$AD2232, $AD2232)-1)</f>
        <v/>
      </c>
      <c r="AF2232" s="25" t="str">
        <f t="shared" si="384"/>
        <v/>
      </c>
    </row>
    <row r="2233" spans="1:32" x14ac:dyDescent="0.25">
      <c r="A2233" s="21"/>
      <c r="B2233" s="80"/>
      <c r="C2233" s="81"/>
      <c r="D2233" s="82"/>
      <c r="E2233" s="83"/>
      <c r="F2233" s="83"/>
      <c r="G2233" s="84"/>
      <c r="H2233" s="85"/>
      <c r="I2233" s="21"/>
      <c r="J2233" s="39" t="str">
        <f t="shared" si="374"/>
        <v/>
      </c>
      <c r="K2233" s="21"/>
      <c r="O2233" s="25" t="str">
        <f t="shared" si="375"/>
        <v/>
      </c>
      <c r="P2233" s="25" t="str">
        <f t="shared" si="376"/>
        <v/>
      </c>
      <c r="Q2233" s="25" t="str">
        <f t="shared" si="377"/>
        <v/>
      </c>
      <c r="R2233" s="25" t="str">
        <f>IF(COUNTIF($Q$11:$Q2233, $Q2233)&gt;1, "", $Q2233)</f>
        <v/>
      </c>
      <c r="S2233" s="58" t="str">
        <f t="shared" si="378"/>
        <v/>
      </c>
      <c r="T2233" s="61" t="str">
        <f t="shared" si="379"/>
        <v/>
      </c>
      <c r="U2233" s="58" t="str">
        <f t="shared" si="380"/>
        <v/>
      </c>
      <c r="W2233" s="25" t="str">
        <f>IF(OR($P2233="", NOT($U2233="")), "", IF(COUNTIF($P$11:$P2233, $P2233)&gt;1, "", "X"))</f>
        <v/>
      </c>
      <c r="X2233" s="25" t="str">
        <f t="shared" si="381"/>
        <v/>
      </c>
      <c r="Z2233" s="25" t="str">
        <f t="shared" si="382"/>
        <v/>
      </c>
      <c r="AB2233" s="25" t="str">
        <f>IF($B2233="", "", IF(AND($B2233&gt;='Client Report'!$BA$3, $B2233&lt;='Client Report'!$BA$4), "X", ""))</f>
        <v/>
      </c>
      <c r="AC2233" s="25" t="str">
        <f>IF($O2233="", "", IF('Client Report'!$AG$3="", "X", IF(Expenses!$C2233='Client Report'!$AG$3, "X", "")))</f>
        <v/>
      </c>
      <c r="AD2233" s="66" t="str">
        <f t="shared" si="383"/>
        <v/>
      </c>
      <c r="AE2233" s="25" t="str">
        <f>IF($AD2233="", "", COUNTIF($AD$11:$AD$2510, "&lt;"&amp;$AD2233)+1+COUNTIF($AD$11:$AD2233, $AD2233)-1)</f>
        <v/>
      </c>
      <c r="AF2233" s="25" t="str">
        <f t="shared" si="384"/>
        <v/>
      </c>
    </row>
    <row r="2234" spans="1:32" x14ac:dyDescent="0.25">
      <c r="A2234" s="21"/>
      <c r="B2234" s="80"/>
      <c r="C2234" s="81"/>
      <c r="D2234" s="82"/>
      <c r="E2234" s="83"/>
      <c r="F2234" s="83"/>
      <c r="G2234" s="84"/>
      <c r="H2234" s="85"/>
      <c r="I2234" s="21"/>
      <c r="J2234" s="39" t="str">
        <f t="shared" si="374"/>
        <v/>
      </c>
      <c r="K2234" s="21"/>
      <c r="O2234" s="25" t="str">
        <f t="shared" si="375"/>
        <v/>
      </c>
      <c r="P2234" s="25" t="str">
        <f t="shared" si="376"/>
        <v/>
      </c>
      <c r="Q2234" s="25" t="str">
        <f t="shared" si="377"/>
        <v/>
      </c>
      <c r="R2234" s="25" t="str">
        <f>IF(COUNTIF($Q$11:$Q2234, $Q2234)&gt;1, "", $Q2234)</f>
        <v/>
      </c>
      <c r="S2234" s="58" t="str">
        <f t="shared" si="378"/>
        <v/>
      </c>
      <c r="T2234" s="61" t="str">
        <f t="shared" si="379"/>
        <v/>
      </c>
      <c r="U2234" s="58" t="str">
        <f t="shared" si="380"/>
        <v/>
      </c>
      <c r="W2234" s="25" t="str">
        <f>IF(OR($P2234="", NOT($U2234="")), "", IF(COUNTIF($P$11:$P2234, $P2234)&gt;1, "", "X"))</f>
        <v/>
      </c>
      <c r="X2234" s="25" t="str">
        <f t="shared" si="381"/>
        <v/>
      </c>
      <c r="Z2234" s="25" t="str">
        <f t="shared" si="382"/>
        <v/>
      </c>
      <c r="AB2234" s="25" t="str">
        <f>IF($B2234="", "", IF(AND($B2234&gt;='Client Report'!$BA$3, $B2234&lt;='Client Report'!$BA$4), "X", ""))</f>
        <v/>
      </c>
      <c r="AC2234" s="25" t="str">
        <f>IF($O2234="", "", IF('Client Report'!$AG$3="", "X", IF(Expenses!$C2234='Client Report'!$AG$3, "X", "")))</f>
        <v/>
      </c>
      <c r="AD2234" s="66" t="str">
        <f t="shared" si="383"/>
        <v/>
      </c>
      <c r="AE2234" s="25" t="str">
        <f>IF($AD2234="", "", COUNTIF($AD$11:$AD$2510, "&lt;"&amp;$AD2234)+1+COUNTIF($AD$11:$AD2234, $AD2234)-1)</f>
        <v/>
      </c>
      <c r="AF2234" s="25" t="str">
        <f t="shared" si="384"/>
        <v/>
      </c>
    </row>
    <row r="2235" spans="1:32" x14ac:dyDescent="0.25">
      <c r="A2235" s="21"/>
      <c r="B2235" s="80"/>
      <c r="C2235" s="81"/>
      <c r="D2235" s="82"/>
      <c r="E2235" s="83"/>
      <c r="F2235" s="83"/>
      <c r="G2235" s="84"/>
      <c r="H2235" s="85"/>
      <c r="I2235" s="21"/>
      <c r="J2235" s="39" t="str">
        <f t="shared" si="374"/>
        <v/>
      </c>
      <c r="K2235" s="21"/>
      <c r="O2235" s="25" t="str">
        <f t="shared" si="375"/>
        <v/>
      </c>
      <c r="P2235" s="25" t="str">
        <f t="shared" si="376"/>
        <v/>
      </c>
      <c r="Q2235" s="25" t="str">
        <f t="shared" si="377"/>
        <v/>
      </c>
      <c r="R2235" s="25" t="str">
        <f>IF(COUNTIF($Q$11:$Q2235, $Q2235)&gt;1, "", $Q2235)</f>
        <v/>
      </c>
      <c r="S2235" s="58" t="str">
        <f t="shared" si="378"/>
        <v/>
      </c>
      <c r="T2235" s="61" t="str">
        <f t="shared" si="379"/>
        <v/>
      </c>
      <c r="U2235" s="58" t="str">
        <f t="shared" si="380"/>
        <v/>
      </c>
      <c r="W2235" s="25" t="str">
        <f>IF(OR($P2235="", NOT($U2235="")), "", IF(COUNTIF($P$11:$P2235, $P2235)&gt;1, "", "X"))</f>
        <v/>
      </c>
      <c r="X2235" s="25" t="str">
        <f t="shared" si="381"/>
        <v/>
      </c>
      <c r="Z2235" s="25" t="str">
        <f t="shared" si="382"/>
        <v/>
      </c>
      <c r="AB2235" s="25" t="str">
        <f>IF($B2235="", "", IF(AND($B2235&gt;='Client Report'!$BA$3, $B2235&lt;='Client Report'!$BA$4), "X", ""))</f>
        <v/>
      </c>
      <c r="AC2235" s="25" t="str">
        <f>IF($O2235="", "", IF('Client Report'!$AG$3="", "X", IF(Expenses!$C2235='Client Report'!$AG$3, "X", "")))</f>
        <v/>
      </c>
      <c r="AD2235" s="66" t="str">
        <f t="shared" si="383"/>
        <v/>
      </c>
      <c r="AE2235" s="25" t="str">
        <f>IF($AD2235="", "", COUNTIF($AD$11:$AD$2510, "&lt;"&amp;$AD2235)+1+COUNTIF($AD$11:$AD2235, $AD2235)-1)</f>
        <v/>
      </c>
      <c r="AF2235" s="25" t="str">
        <f t="shared" si="384"/>
        <v/>
      </c>
    </row>
    <row r="2236" spans="1:32" x14ac:dyDescent="0.25">
      <c r="A2236" s="21"/>
      <c r="B2236" s="80"/>
      <c r="C2236" s="81"/>
      <c r="D2236" s="82"/>
      <c r="E2236" s="83"/>
      <c r="F2236" s="83"/>
      <c r="G2236" s="84"/>
      <c r="H2236" s="85"/>
      <c r="I2236" s="21"/>
      <c r="J2236" s="39" t="str">
        <f t="shared" si="374"/>
        <v/>
      </c>
      <c r="K2236" s="21"/>
      <c r="O2236" s="25" t="str">
        <f t="shared" si="375"/>
        <v/>
      </c>
      <c r="P2236" s="25" t="str">
        <f t="shared" si="376"/>
        <v/>
      </c>
      <c r="Q2236" s="25" t="str">
        <f t="shared" si="377"/>
        <v/>
      </c>
      <c r="R2236" s="25" t="str">
        <f>IF(COUNTIF($Q$11:$Q2236, $Q2236)&gt;1, "", $Q2236)</f>
        <v/>
      </c>
      <c r="S2236" s="58" t="str">
        <f t="shared" si="378"/>
        <v/>
      </c>
      <c r="T2236" s="61" t="str">
        <f t="shared" si="379"/>
        <v/>
      </c>
      <c r="U2236" s="58" t="str">
        <f t="shared" si="380"/>
        <v/>
      </c>
      <c r="W2236" s="25" t="str">
        <f>IF(OR($P2236="", NOT($U2236="")), "", IF(COUNTIF($P$11:$P2236, $P2236)&gt;1, "", "X"))</f>
        <v/>
      </c>
      <c r="X2236" s="25" t="str">
        <f t="shared" si="381"/>
        <v/>
      </c>
      <c r="Z2236" s="25" t="str">
        <f t="shared" si="382"/>
        <v/>
      </c>
      <c r="AB2236" s="25" t="str">
        <f>IF($B2236="", "", IF(AND($B2236&gt;='Client Report'!$BA$3, $B2236&lt;='Client Report'!$BA$4), "X", ""))</f>
        <v/>
      </c>
      <c r="AC2236" s="25" t="str">
        <f>IF($O2236="", "", IF('Client Report'!$AG$3="", "X", IF(Expenses!$C2236='Client Report'!$AG$3, "X", "")))</f>
        <v/>
      </c>
      <c r="AD2236" s="66" t="str">
        <f t="shared" si="383"/>
        <v/>
      </c>
      <c r="AE2236" s="25" t="str">
        <f>IF($AD2236="", "", COUNTIF($AD$11:$AD$2510, "&lt;"&amp;$AD2236)+1+COUNTIF($AD$11:$AD2236, $AD2236)-1)</f>
        <v/>
      </c>
      <c r="AF2236" s="25" t="str">
        <f t="shared" si="384"/>
        <v/>
      </c>
    </row>
    <row r="2237" spans="1:32" x14ac:dyDescent="0.25">
      <c r="A2237" s="21"/>
      <c r="B2237" s="80"/>
      <c r="C2237" s="81"/>
      <c r="D2237" s="82"/>
      <c r="E2237" s="83"/>
      <c r="F2237" s="83"/>
      <c r="G2237" s="84"/>
      <c r="H2237" s="85"/>
      <c r="I2237" s="21"/>
      <c r="J2237" s="39" t="str">
        <f t="shared" si="374"/>
        <v/>
      </c>
      <c r="K2237" s="21"/>
      <c r="O2237" s="25" t="str">
        <f t="shared" si="375"/>
        <v/>
      </c>
      <c r="P2237" s="25" t="str">
        <f t="shared" si="376"/>
        <v/>
      </c>
      <c r="Q2237" s="25" t="str">
        <f t="shared" si="377"/>
        <v/>
      </c>
      <c r="R2237" s="25" t="str">
        <f>IF(COUNTIF($Q$11:$Q2237, $Q2237)&gt;1, "", $Q2237)</f>
        <v/>
      </c>
      <c r="S2237" s="58" t="str">
        <f t="shared" si="378"/>
        <v/>
      </c>
      <c r="T2237" s="61" t="str">
        <f t="shared" si="379"/>
        <v/>
      </c>
      <c r="U2237" s="58" t="str">
        <f t="shared" si="380"/>
        <v/>
      </c>
      <c r="W2237" s="25" t="str">
        <f>IF(OR($P2237="", NOT($U2237="")), "", IF(COUNTIF($P$11:$P2237, $P2237)&gt;1, "", "X"))</f>
        <v/>
      </c>
      <c r="X2237" s="25" t="str">
        <f t="shared" si="381"/>
        <v/>
      </c>
      <c r="Z2237" s="25" t="str">
        <f t="shared" si="382"/>
        <v/>
      </c>
      <c r="AB2237" s="25" t="str">
        <f>IF($B2237="", "", IF(AND($B2237&gt;='Client Report'!$BA$3, $B2237&lt;='Client Report'!$BA$4), "X", ""))</f>
        <v/>
      </c>
      <c r="AC2237" s="25" t="str">
        <f>IF($O2237="", "", IF('Client Report'!$AG$3="", "X", IF(Expenses!$C2237='Client Report'!$AG$3, "X", "")))</f>
        <v/>
      </c>
      <c r="AD2237" s="66" t="str">
        <f t="shared" si="383"/>
        <v/>
      </c>
      <c r="AE2237" s="25" t="str">
        <f>IF($AD2237="", "", COUNTIF($AD$11:$AD$2510, "&lt;"&amp;$AD2237)+1+COUNTIF($AD$11:$AD2237, $AD2237)-1)</f>
        <v/>
      </c>
      <c r="AF2237" s="25" t="str">
        <f t="shared" si="384"/>
        <v/>
      </c>
    </row>
    <row r="2238" spans="1:32" x14ac:dyDescent="0.25">
      <c r="A2238" s="21"/>
      <c r="B2238" s="80"/>
      <c r="C2238" s="81"/>
      <c r="D2238" s="82"/>
      <c r="E2238" s="83"/>
      <c r="F2238" s="83"/>
      <c r="G2238" s="84"/>
      <c r="H2238" s="85"/>
      <c r="I2238" s="21"/>
      <c r="J2238" s="39" t="str">
        <f t="shared" si="374"/>
        <v/>
      </c>
      <c r="K2238" s="21"/>
      <c r="O2238" s="25" t="str">
        <f t="shared" si="375"/>
        <v/>
      </c>
      <c r="P2238" s="25" t="str">
        <f t="shared" si="376"/>
        <v/>
      </c>
      <c r="Q2238" s="25" t="str">
        <f t="shared" si="377"/>
        <v/>
      </c>
      <c r="R2238" s="25" t="str">
        <f>IF(COUNTIF($Q$11:$Q2238, $Q2238)&gt;1, "", $Q2238)</f>
        <v/>
      </c>
      <c r="S2238" s="58" t="str">
        <f t="shared" si="378"/>
        <v/>
      </c>
      <c r="T2238" s="61" t="str">
        <f t="shared" si="379"/>
        <v/>
      </c>
      <c r="U2238" s="58" t="str">
        <f t="shared" si="380"/>
        <v/>
      </c>
      <c r="W2238" s="25" t="str">
        <f>IF(OR($P2238="", NOT($U2238="")), "", IF(COUNTIF($P$11:$P2238, $P2238)&gt;1, "", "X"))</f>
        <v/>
      </c>
      <c r="X2238" s="25" t="str">
        <f t="shared" si="381"/>
        <v/>
      </c>
      <c r="Z2238" s="25" t="str">
        <f t="shared" si="382"/>
        <v/>
      </c>
      <c r="AB2238" s="25" t="str">
        <f>IF($B2238="", "", IF(AND($B2238&gt;='Client Report'!$BA$3, $B2238&lt;='Client Report'!$BA$4), "X", ""))</f>
        <v/>
      </c>
      <c r="AC2238" s="25" t="str">
        <f>IF($O2238="", "", IF('Client Report'!$AG$3="", "X", IF(Expenses!$C2238='Client Report'!$AG$3, "X", "")))</f>
        <v/>
      </c>
      <c r="AD2238" s="66" t="str">
        <f t="shared" si="383"/>
        <v/>
      </c>
      <c r="AE2238" s="25" t="str">
        <f>IF($AD2238="", "", COUNTIF($AD$11:$AD$2510, "&lt;"&amp;$AD2238)+1+COUNTIF($AD$11:$AD2238, $AD2238)-1)</f>
        <v/>
      </c>
      <c r="AF2238" s="25" t="str">
        <f t="shared" si="384"/>
        <v/>
      </c>
    </row>
    <row r="2239" spans="1:32" x14ac:dyDescent="0.25">
      <c r="A2239" s="21"/>
      <c r="B2239" s="80"/>
      <c r="C2239" s="81"/>
      <c r="D2239" s="82"/>
      <c r="E2239" s="83"/>
      <c r="F2239" s="83"/>
      <c r="G2239" s="84"/>
      <c r="H2239" s="85"/>
      <c r="I2239" s="21"/>
      <c r="J2239" s="39" t="str">
        <f t="shared" si="374"/>
        <v/>
      </c>
      <c r="K2239" s="21"/>
      <c r="O2239" s="25" t="str">
        <f t="shared" si="375"/>
        <v/>
      </c>
      <c r="P2239" s="25" t="str">
        <f t="shared" si="376"/>
        <v/>
      </c>
      <c r="Q2239" s="25" t="str">
        <f t="shared" si="377"/>
        <v/>
      </c>
      <c r="R2239" s="25" t="str">
        <f>IF(COUNTIF($Q$11:$Q2239, $Q2239)&gt;1, "", $Q2239)</f>
        <v/>
      </c>
      <c r="S2239" s="58" t="str">
        <f t="shared" si="378"/>
        <v/>
      </c>
      <c r="T2239" s="61" t="str">
        <f t="shared" si="379"/>
        <v/>
      </c>
      <c r="U2239" s="58" t="str">
        <f t="shared" si="380"/>
        <v/>
      </c>
      <c r="W2239" s="25" t="str">
        <f>IF(OR($P2239="", NOT($U2239="")), "", IF(COUNTIF($P$11:$P2239, $P2239)&gt;1, "", "X"))</f>
        <v/>
      </c>
      <c r="X2239" s="25" t="str">
        <f t="shared" si="381"/>
        <v/>
      </c>
      <c r="Z2239" s="25" t="str">
        <f t="shared" si="382"/>
        <v/>
      </c>
      <c r="AB2239" s="25" t="str">
        <f>IF($B2239="", "", IF(AND($B2239&gt;='Client Report'!$BA$3, $B2239&lt;='Client Report'!$BA$4), "X", ""))</f>
        <v/>
      </c>
      <c r="AC2239" s="25" t="str">
        <f>IF($O2239="", "", IF('Client Report'!$AG$3="", "X", IF(Expenses!$C2239='Client Report'!$AG$3, "X", "")))</f>
        <v/>
      </c>
      <c r="AD2239" s="66" t="str">
        <f t="shared" si="383"/>
        <v/>
      </c>
      <c r="AE2239" s="25" t="str">
        <f>IF($AD2239="", "", COUNTIF($AD$11:$AD$2510, "&lt;"&amp;$AD2239)+1+COUNTIF($AD$11:$AD2239, $AD2239)-1)</f>
        <v/>
      </c>
      <c r="AF2239" s="25" t="str">
        <f t="shared" si="384"/>
        <v/>
      </c>
    </row>
    <row r="2240" spans="1:32" x14ac:dyDescent="0.25">
      <c r="A2240" s="21"/>
      <c r="B2240" s="80"/>
      <c r="C2240" s="81"/>
      <c r="D2240" s="82"/>
      <c r="E2240" s="83"/>
      <c r="F2240" s="83"/>
      <c r="G2240" s="84"/>
      <c r="H2240" s="85"/>
      <c r="I2240" s="21"/>
      <c r="J2240" s="39" t="str">
        <f t="shared" si="374"/>
        <v/>
      </c>
      <c r="K2240" s="21"/>
      <c r="O2240" s="25" t="str">
        <f t="shared" si="375"/>
        <v/>
      </c>
      <c r="P2240" s="25" t="str">
        <f t="shared" si="376"/>
        <v/>
      </c>
      <c r="Q2240" s="25" t="str">
        <f t="shared" si="377"/>
        <v/>
      </c>
      <c r="R2240" s="25" t="str">
        <f>IF(COUNTIF($Q$11:$Q2240, $Q2240)&gt;1, "", $Q2240)</f>
        <v/>
      </c>
      <c r="S2240" s="58" t="str">
        <f t="shared" si="378"/>
        <v/>
      </c>
      <c r="T2240" s="61" t="str">
        <f t="shared" si="379"/>
        <v/>
      </c>
      <c r="U2240" s="58" t="str">
        <f t="shared" si="380"/>
        <v/>
      </c>
      <c r="W2240" s="25" t="str">
        <f>IF(OR($P2240="", NOT($U2240="")), "", IF(COUNTIF($P$11:$P2240, $P2240)&gt;1, "", "X"))</f>
        <v/>
      </c>
      <c r="X2240" s="25" t="str">
        <f t="shared" si="381"/>
        <v/>
      </c>
      <c r="Z2240" s="25" t="str">
        <f t="shared" si="382"/>
        <v/>
      </c>
      <c r="AB2240" s="25" t="str">
        <f>IF($B2240="", "", IF(AND($B2240&gt;='Client Report'!$BA$3, $B2240&lt;='Client Report'!$BA$4), "X", ""))</f>
        <v/>
      </c>
      <c r="AC2240" s="25" t="str">
        <f>IF($O2240="", "", IF('Client Report'!$AG$3="", "X", IF(Expenses!$C2240='Client Report'!$AG$3, "X", "")))</f>
        <v/>
      </c>
      <c r="AD2240" s="66" t="str">
        <f t="shared" si="383"/>
        <v/>
      </c>
      <c r="AE2240" s="25" t="str">
        <f>IF($AD2240="", "", COUNTIF($AD$11:$AD$2510, "&lt;"&amp;$AD2240)+1+COUNTIF($AD$11:$AD2240, $AD2240)-1)</f>
        <v/>
      </c>
      <c r="AF2240" s="25" t="str">
        <f t="shared" si="384"/>
        <v/>
      </c>
    </row>
    <row r="2241" spans="1:32" x14ac:dyDescent="0.25">
      <c r="A2241" s="21"/>
      <c r="B2241" s="80"/>
      <c r="C2241" s="81"/>
      <c r="D2241" s="82"/>
      <c r="E2241" s="83"/>
      <c r="F2241" s="83"/>
      <c r="G2241" s="84"/>
      <c r="H2241" s="85"/>
      <c r="I2241" s="21"/>
      <c r="J2241" s="39" t="str">
        <f t="shared" si="374"/>
        <v/>
      </c>
      <c r="K2241" s="21"/>
      <c r="O2241" s="25" t="str">
        <f t="shared" si="375"/>
        <v/>
      </c>
      <c r="P2241" s="25" t="str">
        <f t="shared" si="376"/>
        <v/>
      </c>
      <c r="Q2241" s="25" t="str">
        <f t="shared" si="377"/>
        <v/>
      </c>
      <c r="R2241" s="25" t="str">
        <f>IF(COUNTIF($Q$11:$Q2241, $Q2241)&gt;1, "", $Q2241)</f>
        <v/>
      </c>
      <c r="S2241" s="58" t="str">
        <f t="shared" si="378"/>
        <v/>
      </c>
      <c r="T2241" s="61" t="str">
        <f t="shared" si="379"/>
        <v/>
      </c>
      <c r="U2241" s="58" t="str">
        <f t="shared" si="380"/>
        <v/>
      </c>
      <c r="W2241" s="25" t="str">
        <f>IF(OR($P2241="", NOT($U2241="")), "", IF(COUNTIF($P$11:$P2241, $P2241)&gt;1, "", "X"))</f>
        <v/>
      </c>
      <c r="X2241" s="25" t="str">
        <f t="shared" si="381"/>
        <v/>
      </c>
      <c r="Z2241" s="25" t="str">
        <f t="shared" si="382"/>
        <v/>
      </c>
      <c r="AB2241" s="25" t="str">
        <f>IF($B2241="", "", IF(AND($B2241&gt;='Client Report'!$BA$3, $B2241&lt;='Client Report'!$BA$4), "X", ""))</f>
        <v/>
      </c>
      <c r="AC2241" s="25" t="str">
        <f>IF($O2241="", "", IF('Client Report'!$AG$3="", "X", IF(Expenses!$C2241='Client Report'!$AG$3, "X", "")))</f>
        <v/>
      </c>
      <c r="AD2241" s="66" t="str">
        <f t="shared" si="383"/>
        <v/>
      </c>
      <c r="AE2241" s="25" t="str">
        <f>IF($AD2241="", "", COUNTIF($AD$11:$AD$2510, "&lt;"&amp;$AD2241)+1+COUNTIF($AD$11:$AD2241, $AD2241)-1)</f>
        <v/>
      </c>
      <c r="AF2241" s="25" t="str">
        <f t="shared" si="384"/>
        <v/>
      </c>
    </row>
    <row r="2242" spans="1:32" x14ac:dyDescent="0.25">
      <c r="A2242" s="21"/>
      <c r="B2242" s="80"/>
      <c r="C2242" s="81"/>
      <c r="D2242" s="82"/>
      <c r="E2242" s="83"/>
      <c r="F2242" s="83"/>
      <c r="G2242" s="84"/>
      <c r="H2242" s="85"/>
      <c r="I2242" s="21"/>
      <c r="J2242" s="39" t="str">
        <f t="shared" si="374"/>
        <v/>
      </c>
      <c r="K2242" s="21"/>
      <c r="O2242" s="25" t="str">
        <f t="shared" si="375"/>
        <v/>
      </c>
      <c r="P2242" s="25" t="str">
        <f t="shared" si="376"/>
        <v/>
      </c>
      <c r="Q2242" s="25" t="str">
        <f t="shared" si="377"/>
        <v/>
      </c>
      <c r="R2242" s="25" t="str">
        <f>IF(COUNTIF($Q$11:$Q2242, $Q2242)&gt;1, "", $Q2242)</f>
        <v/>
      </c>
      <c r="S2242" s="58" t="str">
        <f t="shared" si="378"/>
        <v/>
      </c>
      <c r="T2242" s="61" t="str">
        <f t="shared" si="379"/>
        <v/>
      </c>
      <c r="U2242" s="58" t="str">
        <f t="shared" si="380"/>
        <v/>
      </c>
      <c r="W2242" s="25" t="str">
        <f>IF(OR($P2242="", NOT($U2242="")), "", IF(COUNTIF($P$11:$P2242, $P2242)&gt;1, "", "X"))</f>
        <v/>
      </c>
      <c r="X2242" s="25" t="str">
        <f t="shared" si="381"/>
        <v/>
      </c>
      <c r="Z2242" s="25" t="str">
        <f t="shared" si="382"/>
        <v/>
      </c>
      <c r="AB2242" s="25" t="str">
        <f>IF($B2242="", "", IF(AND($B2242&gt;='Client Report'!$BA$3, $B2242&lt;='Client Report'!$BA$4), "X", ""))</f>
        <v/>
      </c>
      <c r="AC2242" s="25" t="str">
        <f>IF($O2242="", "", IF('Client Report'!$AG$3="", "X", IF(Expenses!$C2242='Client Report'!$AG$3, "X", "")))</f>
        <v/>
      </c>
      <c r="AD2242" s="66" t="str">
        <f t="shared" si="383"/>
        <v/>
      </c>
      <c r="AE2242" s="25" t="str">
        <f>IF($AD2242="", "", COUNTIF($AD$11:$AD$2510, "&lt;"&amp;$AD2242)+1+COUNTIF($AD$11:$AD2242, $AD2242)-1)</f>
        <v/>
      </c>
      <c r="AF2242" s="25" t="str">
        <f t="shared" si="384"/>
        <v/>
      </c>
    </row>
    <row r="2243" spans="1:32" x14ac:dyDescent="0.25">
      <c r="A2243" s="21"/>
      <c r="B2243" s="80"/>
      <c r="C2243" s="81"/>
      <c r="D2243" s="82"/>
      <c r="E2243" s="83"/>
      <c r="F2243" s="83"/>
      <c r="G2243" s="84"/>
      <c r="H2243" s="85"/>
      <c r="I2243" s="21"/>
      <c r="J2243" s="39" t="str">
        <f t="shared" si="374"/>
        <v/>
      </c>
      <c r="K2243" s="21"/>
      <c r="O2243" s="25" t="str">
        <f t="shared" si="375"/>
        <v/>
      </c>
      <c r="P2243" s="25" t="str">
        <f t="shared" si="376"/>
        <v/>
      </c>
      <c r="Q2243" s="25" t="str">
        <f t="shared" si="377"/>
        <v/>
      </c>
      <c r="R2243" s="25" t="str">
        <f>IF(COUNTIF($Q$11:$Q2243, $Q2243)&gt;1, "", $Q2243)</f>
        <v/>
      </c>
      <c r="S2243" s="58" t="str">
        <f t="shared" si="378"/>
        <v/>
      </c>
      <c r="T2243" s="61" t="str">
        <f t="shared" si="379"/>
        <v/>
      </c>
      <c r="U2243" s="58" t="str">
        <f t="shared" si="380"/>
        <v/>
      </c>
      <c r="W2243" s="25" t="str">
        <f>IF(OR($P2243="", NOT($U2243="")), "", IF(COUNTIF($P$11:$P2243, $P2243)&gt;1, "", "X"))</f>
        <v/>
      </c>
      <c r="X2243" s="25" t="str">
        <f t="shared" si="381"/>
        <v/>
      </c>
      <c r="Z2243" s="25" t="str">
        <f t="shared" si="382"/>
        <v/>
      </c>
      <c r="AB2243" s="25" t="str">
        <f>IF($B2243="", "", IF(AND($B2243&gt;='Client Report'!$BA$3, $B2243&lt;='Client Report'!$BA$4), "X", ""))</f>
        <v/>
      </c>
      <c r="AC2243" s="25" t="str">
        <f>IF($O2243="", "", IF('Client Report'!$AG$3="", "X", IF(Expenses!$C2243='Client Report'!$AG$3, "X", "")))</f>
        <v/>
      </c>
      <c r="AD2243" s="66" t="str">
        <f t="shared" si="383"/>
        <v/>
      </c>
      <c r="AE2243" s="25" t="str">
        <f>IF($AD2243="", "", COUNTIF($AD$11:$AD$2510, "&lt;"&amp;$AD2243)+1+COUNTIF($AD$11:$AD2243, $AD2243)-1)</f>
        <v/>
      </c>
      <c r="AF2243" s="25" t="str">
        <f t="shared" si="384"/>
        <v/>
      </c>
    </row>
    <row r="2244" spans="1:32" x14ac:dyDescent="0.25">
      <c r="A2244" s="21"/>
      <c r="B2244" s="80"/>
      <c r="C2244" s="81"/>
      <c r="D2244" s="82"/>
      <c r="E2244" s="83"/>
      <c r="F2244" s="83"/>
      <c r="G2244" s="84"/>
      <c r="H2244" s="85"/>
      <c r="I2244" s="21"/>
      <c r="J2244" s="39" t="str">
        <f t="shared" si="374"/>
        <v/>
      </c>
      <c r="K2244" s="21"/>
      <c r="O2244" s="25" t="str">
        <f t="shared" si="375"/>
        <v/>
      </c>
      <c r="P2244" s="25" t="str">
        <f t="shared" si="376"/>
        <v/>
      </c>
      <c r="Q2244" s="25" t="str">
        <f t="shared" si="377"/>
        <v/>
      </c>
      <c r="R2244" s="25" t="str">
        <f>IF(COUNTIF($Q$11:$Q2244, $Q2244)&gt;1, "", $Q2244)</f>
        <v/>
      </c>
      <c r="S2244" s="58" t="str">
        <f t="shared" si="378"/>
        <v/>
      </c>
      <c r="T2244" s="61" t="str">
        <f t="shared" si="379"/>
        <v/>
      </c>
      <c r="U2244" s="58" t="str">
        <f t="shared" si="380"/>
        <v/>
      </c>
      <c r="W2244" s="25" t="str">
        <f>IF(OR($P2244="", NOT($U2244="")), "", IF(COUNTIF($P$11:$P2244, $P2244)&gt;1, "", "X"))</f>
        <v/>
      </c>
      <c r="X2244" s="25" t="str">
        <f t="shared" si="381"/>
        <v/>
      </c>
      <c r="Z2244" s="25" t="str">
        <f t="shared" si="382"/>
        <v/>
      </c>
      <c r="AB2244" s="25" t="str">
        <f>IF($B2244="", "", IF(AND($B2244&gt;='Client Report'!$BA$3, $B2244&lt;='Client Report'!$BA$4), "X", ""))</f>
        <v/>
      </c>
      <c r="AC2244" s="25" t="str">
        <f>IF($O2244="", "", IF('Client Report'!$AG$3="", "X", IF(Expenses!$C2244='Client Report'!$AG$3, "X", "")))</f>
        <v/>
      </c>
      <c r="AD2244" s="66" t="str">
        <f t="shared" si="383"/>
        <v/>
      </c>
      <c r="AE2244" s="25" t="str">
        <f>IF($AD2244="", "", COUNTIF($AD$11:$AD$2510, "&lt;"&amp;$AD2244)+1+COUNTIF($AD$11:$AD2244, $AD2244)-1)</f>
        <v/>
      </c>
      <c r="AF2244" s="25" t="str">
        <f t="shared" si="384"/>
        <v/>
      </c>
    </row>
    <row r="2245" spans="1:32" x14ac:dyDescent="0.25">
      <c r="A2245" s="21"/>
      <c r="B2245" s="80"/>
      <c r="C2245" s="81"/>
      <c r="D2245" s="82"/>
      <c r="E2245" s="83"/>
      <c r="F2245" s="83"/>
      <c r="G2245" s="84"/>
      <c r="H2245" s="85"/>
      <c r="I2245" s="21"/>
      <c r="J2245" s="39" t="str">
        <f t="shared" si="374"/>
        <v/>
      </c>
      <c r="K2245" s="21"/>
      <c r="O2245" s="25" t="str">
        <f t="shared" si="375"/>
        <v/>
      </c>
      <c r="P2245" s="25" t="str">
        <f t="shared" si="376"/>
        <v/>
      </c>
      <c r="Q2245" s="25" t="str">
        <f t="shared" si="377"/>
        <v/>
      </c>
      <c r="R2245" s="25" t="str">
        <f>IF(COUNTIF($Q$11:$Q2245, $Q2245)&gt;1, "", $Q2245)</f>
        <v/>
      </c>
      <c r="S2245" s="58" t="str">
        <f t="shared" si="378"/>
        <v/>
      </c>
      <c r="T2245" s="61" t="str">
        <f t="shared" si="379"/>
        <v/>
      </c>
      <c r="U2245" s="58" t="str">
        <f t="shared" si="380"/>
        <v/>
      </c>
      <c r="W2245" s="25" t="str">
        <f>IF(OR($P2245="", NOT($U2245="")), "", IF(COUNTIF($P$11:$P2245, $P2245)&gt;1, "", "X"))</f>
        <v/>
      </c>
      <c r="X2245" s="25" t="str">
        <f t="shared" si="381"/>
        <v/>
      </c>
      <c r="Z2245" s="25" t="str">
        <f t="shared" si="382"/>
        <v/>
      </c>
      <c r="AB2245" s="25" t="str">
        <f>IF($B2245="", "", IF(AND($B2245&gt;='Client Report'!$BA$3, $B2245&lt;='Client Report'!$BA$4), "X", ""))</f>
        <v/>
      </c>
      <c r="AC2245" s="25" t="str">
        <f>IF($O2245="", "", IF('Client Report'!$AG$3="", "X", IF(Expenses!$C2245='Client Report'!$AG$3, "X", "")))</f>
        <v/>
      </c>
      <c r="AD2245" s="66" t="str">
        <f t="shared" si="383"/>
        <v/>
      </c>
      <c r="AE2245" s="25" t="str">
        <f>IF($AD2245="", "", COUNTIF($AD$11:$AD$2510, "&lt;"&amp;$AD2245)+1+COUNTIF($AD$11:$AD2245, $AD2245)-1)</f>
        <v/>
      </c>
      <c r="AF2245" s="25" t="str">
        <f t="shared" si="384"/>
        <v/>
      </c>
    </row>
    <row r="2246" spans="1:32" x14ac:dyDescent="0.25">
      <c r="A2246" s="21"/>
      <c r="B2246" s="80"/>
      <c r="C2246" s="81"/>
      <c r="D2246" s="82"/>
      <c r="E2246" s="83"/>
      <c r="F2246" s="83"/>
      <c r="G2246" s="84"/>
      <c r="H2246" s="85"/>
      <c r="I2246" s="21"/>
      <c r="J2246" s="39" t="str">
        <f t="shared" si="374"/>
        <v/>
      </c>
      <c r="K2246" s="21"/>
      <c r="O2246" s="25" t="str">
        <f t="shared" si="375"/>
        <v/>
      </c>
      <c r="P2246" s="25" t="str">
        <f t="shared" si="376"/>
        <v/>
      </c>
      <c r="Q2246" s="25" t="str">
        <f t="shared" si="377"/>
        <v/>
      </c>
      <c r="R2246" s="25" t="str">
        <f>IF(COUNTIF($Q$11:$Q2246, $Q2246)&gt;1, "", $Q2246)</f>
        <v/>
      </c>
      <c r="S2246" s="58" t="str">
        <f t="shared" si="378"/>
        <v/>
      </c>
      <c r="T2246" s="61" t="str">
        <f t="shared" si="379"/>
        <v/>
      </c>
      <c r="U2246" s="58" t="str">
        <f t="shared" si="380"/>
        <v/>
      </c>
      <c r="W2246" s="25" t="str">
        <f>IF(OR($P2246="", NOT($U2246="")), "", IF(COUNTIF($P$11:$P2246, $P2246)&gt;1, "", "X"))</f>
        <v/>
      </c>
      <c r="X2246" s="25" t="str">
        <f t="shared" si="381"/>
        <v/>
      </c>
      <c r="Z2246" s="25" t="str">
        <f t="shared" si="382"/>
        <v/>
      </c>
      <c r="AB2246" s="25" t="str">
        <f>IF($B2246="", "", IF(AND($B2246&gt;='Client Report'!$BA$3, $B2246&lt;='Client Report'!$BA$4), "X", ""))</f>
        <v/>
      </c>
      <c r="AC2246" s="25" t="str">
        <f>IF($O2246="", "", IF('Client Report'!$AG$3="", "X", IF(Expenses!$C2246='Client Report'!$AG$3, "X", "")))</f>
        <v/>
      </c>
      <c r="AD2246" s="66" t="str">
        <f t="shared" si="383"/>
        <v/>
      </c>
      <c r="AE2246" s="25" t="str">
        <f>IF($AD2246="", "", COUNTIF($AD$11:$AD$2510, "&lt;"&amp;$AD2246)+1+COUNTIF($AD$11:$AD2246, $AD2246)-1)</f>
        <v/>
      </c>
      <c r="AF2246" s="25" t="str">
        <f t="shared" si="384"/>
        <v/>
      </c>
    </row>
    <row r="2247" spans="1:32" x14ac:dyDescent="0.25">
      <c r="A2247" s="21"/>
      <c r="B2247" s="80"/>
      <c r="C2247" s="81"/>
      <c r="D2247" s="82"/>
      <c r="E2247" s="83"/>
      <c r="F2247" s="83"/>
      <c r="G2247" s="84"/>
      <c r="H2247" s="85"/>
      <c r="I2247" s="21"/>
      <c r="J2247" s="39" t="str">
        <f t="shared" si="374"/>
        <v/>
      </c>
      <c r="K2247" s="21"/>
      <c r="O2247" s="25" t="str">
        <f t="shared" si="375"/>
        <v/>
      </c>
      <c r="P2247" s="25" t="str">
        <f t="shared" si="376"/>
        <v/>
      </c>
      <c r="Q2247" s="25" t="str">
        <f t="shared" si="377"/>
        <v/>
      </c>
      <c r="R2247" s="25" t="str">
        <f>IF(COUNTIF($Q$11:$Q2247, $Q2247)&gt;1, "", $Q2247)</f>
        <v/>
      </c>
      <c r="S2247" s="58" t="str">
        <f t="shared" si="378"/>
        <v/>
      </c>
      <c r="T2247" s="61" t="str">
        <f t="shared" si="379"/>
        <v/>
      </c>
      <c r="U2247" s="58" t="str">
        <f t="shared" si="380"/>
        <v/>
      </c>
      <c r="W2247" s="25" t="str">
        <f>IF(OR($P2247="", NOT($U2247="")), "", IF(COUNTIF($P$11:$P2247, $P2247)&gt;1, "", "X"))</f>
        <v/>
      </c>
      <c r="X2247" s="25" t="str">
        <f t="shared" si="381"/>
        <v/>
      </c>
      <c r="Z2247" s="25" t="str">
        <f t="shared" si="382"/>
        <v/>
      </c>
      <c r="AB2247" s="25" t="str">
        <f>IF($B2247="", "", IF(AND($B2247&gt;='Client Report'!$BA$3, $B2247&lt;='Client Report'!$BA$4), "X", ""))</f>
        <v/>
      </c>
      <c r="AC2247" s="25" t="str">
        <f>IF($O2247="", "", IF('Client Report'!$AG$3="", "X", IF(Expenses!$C2247='Client Report'!$AG$3, "X", "")))</f>
        <v/>
      </c>
      <c r="AD2247" s="66" t="str">
        <f t="shared" si="383"/>
        <v/>
      </c>
      <c r="AE2247" s="25" t="str">
        <f>IF($AD2247="", "", COUNTIF($AD$11:$AD$2510, "&lt;"&amp;$AD2247)+1+COUNTIF($AD$11:$AD2247, $AD2247)-1)</f>
        <v/>
      </c>
      <c r="AF2247" s="25" t="str">
        <f t="shared" si="384"/>
        <v/>
      </c>
    </row>
    <row r="2248" spans="1:32" x14ac:dyDescent="0.25">
      <c r="A2248" s="21"/>
      <c r="B2248" s="80"/>
      <c r="C2248" s="81"/>
      <c r="D2248" s="82"/>
      <c r="E2248" s="83"/>
      <c r="F2248" s="83"/>
      <c r="G2248" s="84"/>
      <c r="H2248" s="85"/>
      <c r="I2248" s="21"/>
      <c r="J2248" s="39" t="str">
        <f t="shared" si="374"/>
        <v/>
      </c>
      <c r="K2248" s="21"/>
      <c r="O2248" s="25" t="str">
        <f t="shared" si="375"/>
        <v/>
      </c>
      <c r="P2248" s="25" t="str">
        <f t="shared" si="376"/>
        <v/>
      </c>
      <c r="Q2248" s="25" t="str">
        <f t="shared" si="377"/>
        <v/>
      </c>
      <c r="R2248" s="25" t="str">
        <f>IF(COUNTIF($Q$11:$Q2248, $Q2248)&gt;1, "", $Q2248)</f>
        <v/>
      </c>
      <c r="S2248" s="58" t="str">
        <f t="shared" si="378"/>
        <v/>
      </c>
      <c r="T2248" s="61" t="str">
        <f t="shared" si="379"/>
        <v/>
      </c>
      <c r="U2248" s="58" t="str">
        <f t="shared" si="380"/>
        <v/>
      </c>
      <c r="W2248" s="25" t="str">
        <f>IF(OR($P2248="", NOT($U2248="")), "", IF(COUNTIF($P$11:$P2248, $P2248)&gt;1, "", "X"))</f>
        <v/>
      </c>
      <c r="X2248" s="25" t="str">
        <f t="shared" si="381"/>
        <v/>
      </c>
      <c r="Z2248" s="25" t="str">
        <f t="shared" si="382"/>
        <v/>
      </c>
      <c r="AB2248" s="25" t="str">
        <f>IF($B2248="", "", IF(AND($B2248&gt;='Client Report'!$BA$3, $B2248&lt;='Client Report'!$BA$4), "X", ""))</f>
        <v/>
      </c>
      <c r="AC2248" s="25" t="str">
        <f>IF($O2248="", "", IF('Client Report'!$AG$3="", "X", IF(Expenses!$C2248='Client Report'!$AG$3, "X", "")))</f>
        <v/>
      </c>
      <c r="AD2248" s="66" t="str">
        <f t="shared" si="383"/>
        <v/>
      </c>
      <c r="AE2248" s="25" t="str">
        <f>IF($AD2248="", "", COUNTIF($AD$11:$AD$2510, "&lt;"&amp;$AD2248)+1+COUNTIF($AD$11:$AD2248, $AD2248)-1)</f>
        <v/>
      </c>
      <c r="AF2248" s="25" t="str">
        <f t="shared" si="384"/>
        <v/>
      </c>
    </row>
    <row r="2249" spans="1:32" x14ac:dyDescent="0.25">
      <c r="A2249" s="21"/>
      <c r="B2249" s="80"/>
      <c r="C2249" s="81"/>
      <c r="D2249" s="82"/>
      <c r="E2249" s="83"/>
      <c r="F2249" s="83"/>
      <c r="G2249" s="84"/>
      <c r="H2249" s="85"/>
      <c r="I2249" s="21"/>
      <c r="J2249" s="39" t="str">
        <f t="shared" si="374"/>
        <v/>
      </c>
      <c r="K2249" s="21"/>
      <c r="O2249" s="25" t="str">
        <f t="shared" si="375"/>
        <v/>
      </c>
      <c r="P2249" s="25" t="str">
        <f t="shared" si="376"/>
        <v/>
      </c>
      <c r="Q2249" s="25" t="str">
        <f t="shared" si="377"/>
        <v/>
      </c>
      <c r="R2249" s="25" t="str">
        <f>IF(COUNTIF($Q$11:$Q2249, $Q2249)&gt;1, "", $Q2249)</f>
        <v/>
      </c>
      <c r="S2249" s="58" t="str">
        <f t="shared" si="378"/>
        <v/>
      </c>
      <c r="T2249" s="61" t="str">
        <f t="shared" si="379"/>
        <v/>
      </c>
      <c r="U2249" s="58" t="str">
        <f t="shared" si="380"/>
        <v/>
      </c>
      <c r="W2249" s="25" t="str">
        <f>IF(OR($P2249="", NOT($U2249="")), "", IF(COUNTIF($P$11:$P2249, $P2249)&gt;1, "", "X"))</f>
        <v/>
      </c>
      <c r="X2249" s="25" t="str">
        <f t="shared" si="381"/>
        <v/>
      </c>
      <c r="Z2249" s="25" t="str">
        <f t="shared" si="382"/>
        <v/>
      </c>
      <c r="AB2249" s="25" t="str">
        <f>IF($B2249="", "", IF(AND($B2249&gt;='Client Report'!$BA$3, $B2249&lt;='Client Report'!$BA$4), "X", ""))</f>
        <v/>
      </c>
      <c r="AC2249" s="25" t="str">
        <f>IF($O2249="", "", IF('Client Report'!$AG$3="", "X", IF(Expenses!$C2249='Client Report'!$AG$3, "X", "")))</f>
        <v/>
      </c>
      <c r="AD2249" s="66" t="str">
        <f t="shared" si="383"/>
        <v/>
      </c>
      <c r="AE2249" s="25" t="str">
        <f>IF($AD2249="", "", COUNTIF($AD$11:$AD$2510, "&lt;"&amp;$AD2249)+1+COUNTIF($AD$11:$AD2249, $AD2249)-1)</f>
        <v/>
      </c>
      <c r="AF2249" s="25" t="str">
        <f t="shared" si="384"/>
        <v/>
      </c>
    </row>
    <row r="2250" spans="1:32" x14ac:dyDescent="0.25">
      <c r="A2250" s="21"/>
      <c r="B2250" s="80"/>
      <c r="C2250" s="81"/>
      <c r="D2250" s="82"/>
      <c r="E2250" s="83"/>
      <c r="F2250" s="83"/>
      <c r="G2250" s="84"/>
      <c r="H2250" s="85"/>
      <c r="I2250" s="21"/>
      <c r="J2250" s="39" t="str">
        <f t="shared" si="374"/>
        <v/>
      </c>
      <c r="K2250" s="21"/>
      <c r="O2250" s="25" t="str">
        <f t="shared" si="375"/>
        <v/>
      </c>
      <c r="P2250" s="25" t="str">
        <f t="shared" si="376"/>
        <v/>
      </c>
      <c r="Q2250" s="25" t="str">
        <f t="shared" si="377"/>
        <v/>
      </c>
      <c r="R2250" s="25" t="str">
        <f>IF(COUNTIF($Q$11:$Q2250, $Q2250)&gt;1, "", $Q2250)</f>
        <v/>
      </c>
      <c r="S2250" s="58" t="str">
        <f t="shared" si="378"/>
        <v/>
      </c>
      <c r="T2250" s="61" t="str">
        <f t="shared" si="379"/>
        <v/>
      </c>
      <c r="U2250" s="58" t="str">
        <f t="shared" si="380"/>
        <v/>
      </c>
      <c r="W2250" s="25" t="str">
        <f>IF(OR($P2250="", NOT($U2250="")), "", IF(COUNTIF($P$11:$P2250, $P2250)&gt;1, "", "X"))</f>
        <v/>
      </c>
      <c r="X2250" s="25" t="str">
        <f t="shared" si="381"/>
        <v/>
      </c>
      <c r="Z2250" s="25" t="str">
        <f t="shared" si="382"/>
        <v/>
      </c>
      <c r="AB2250" s="25" t="str">
        <f>IF($B2250="", "", IF(AND($B2250&gt;='Client Report'!$BA$3, $B2250&lt;='Client Report'!$BA$4), "X", ""))</f>
        <v/>
      </c>
      <c r="AC2250" s="25" t="str">
        <f>IF($O2250="", "", IF('Client Report'!$AG$3="", "X", IF(Expenses!$C2250='Client Report'!$AG$3, "X", "")))</f>
        <v/>
      </c>
      <c r="AD2250" s="66" t="str">
        <f t="shared" si="383"/>
        <v/>
      </c>
      <c r="AE2250" s="25" t="str">
        <f>IF($AD2250="", "", COUNTIF($AD$11:$AD$2510, "&lt;"&amp;$AD2250)+1+COUNTIF($AD$11:$AD2250, $AD2250)-1)</f>
        <v/>
      </c>
      <c r="AF2250" s="25" t="str">
        <f t="shared" si="384"/>
        <v/>
      </c>
    </row>
    <row r="2251" spans="1:32" x14ac:dyDescent="0.25">
      <c r="A2251" s="21"/>
      <c r="B2251" s="80"/>
      <c r="C2251" s="81"/>
      <c r="D2251" s="82"/>
      <c r="E2251" s="83"/>
      <c r="F2251" s="83"/>
      <c r="G2251" s="84"/>
      <c r="H2251" s="85"/>
      <c r="I2251" s="21"/>
      <c r="J2251" s="39" t="str">
        <f t="shared" si="374"/>
        <v/>
      </c>
      <c r="K2251" s="21"/>
      <c r="O2251" s="25" t="str">
        <f t="shared" si="375"/>
        <v/>
      </c>
      <c r="P2251" s="25" t="str">
        <f t="shared" si="376"/>
        <v/>
      </c>
      <c r="Q2251" s="25" t="str">
        <f t="shared" si="377"/>
        <v/>
      </c>
      <c r="R2251" s="25" t="str">
        <f>IF(COUNTIF($Q$11:$Q2251, $Q2251)&gt;1, "", $Q2251)</f>
        <v/>
      </c>
      <c r="S2251" s="58" t="str">
        <f t="shared" si="378"/>
        <v/>
      </c>
      <c r="T2251" s="61" t="str">
        <f t="shared" si="379"/>
        <v/>
      </c>
      <c r="U2251" s="58" t="str">
        <f t="shared" si="380"/>
        <v/>
      </c>
      <c r="W2251" s="25" t="str">
        <f>IF(OR($P2251="", NOT($U2251="")), "", IF(COUNTIF($P$11:$P2251, $P2251)&gt;1, "", "X"))</f>
        <v/>
      </c>
      <c r="X2251" s="25" t="str">
        <f t="shared" si="381"/>
        <v/>
      </c>
      <c r="Z2251" s="25" t="str">
        <f t="shared" si="382"/>
        <v/>
      </c>
      <c r="AB2251" s="25" t="str">
        <f>IF($B2251="", "", IF(AND($B2251&gt;='Client Report'!$BA$3, $B2251&lt;='Client Report'!$BA$4), "X", ""))</f>
        <v/>
      </c>
      <c r="AC2251" s="25" t="str">
        <f>IF($O2251="", "", IF('Client Report'!$AG$3="", "X", IF(Expenses!$C2251='Client Report'!$AG$3, "X", "")))</f>
        <v/>
      </c>
      <c r="AD2251" s="66" t="str">
        <f t="shared" si="383"/>
        <v/>
      </c>
      <c r="AE2251" s="25" t="str">
        <f>IF($AD2251="", "", COUNTIF($AD$11:$AD$2510, "&lt;"&amp;$AD2251)+1+COUNTIF($AD$11:$AD2251, $AD2251)-1)</f>
        <v/>
      </c>
      <c r="AF2251" s="25" t="str">
        <f t="shared" si="384"/>
        <v/>
      </c>
    </row>
    <row r="2252" spans="1:32" x14ac:dyDescent="0.25">
      <c r="A2252" s="21"/>
      <c r="B2252" s="80"/>
      <c r="C2252" s="81"/>
      <c r="D2252" s="82"/>
      <c r="E2252" s="83"/>
      <c r="F2252" s="83"/>
      <c r="G2252" s="84"/>
      <c r="H2252" s="85"/>
      <c r="I2252" s="21"/>
      <c r="J2252" s="39" t="str">
        <f t="shared" ref="J2252:J2315" si="385">IFERROR(IF($G2252="", "", IF($F2252="", $G2252, ROUND($G2252*$U2252, 2))), "")</f>
        <v/>
      </c>
      <c r="K2252" s="21"/>
      <c r="O2252" s="25" t="str">
        <f t="shared" ref="O2252:O2315" si="386">IF(COUNTIF($B2252:$H2252, "")&lt;7, "X", "")</f>
        <v/>
      </c>
      <c r="P2252" s="25" t="str">
        <f t="shared" ref="P2252:P2315" si="387">IF(AND(NOT($B2252=""), NOT($F2252="")), _xlfn.CONCAT($B2252, " - ", $F2252), "")</f>
        <v/>
      </c>
      <c r="Q2252" s="25" t="str">
        <f t="shared" ref="Q2252:Q2315" si="388">IF(AND(NOT($B2252=""), NOT($F2252=""), NOT($H2252="")), _xlfn.CONCAT($B2252, " - ", $F2252), "")</f>
        <v/>
      </c>
      <c r="R2252" s="25" t="str">
        <f>IF(COUNTIF($Q$11:$Q2252, $Q2252)&gt;1, "", $Q2252)</f>
        <v/>
      </c>
      <c r="S2252" s="58" t="str">
        <f t="shared" ref="S2252:S2315" si="389">IF($R2252="", "", $H2252)</f>
        <v/>
      </c>
      <c r="T2252" s="61" t="str">
        <f t="shared" ref="T2252:T2315" si="390">IF(P2252="", "", IFERROR(INDEX($S$11:$S$2510, MATCH($P2252, $R$11:$R$2510, 0)), ""))</f>
        <v/>
      </c>
      <c r="U2252" s="58" t="str">
        <f t="shared" ref="U2252:U2315" si="391">IF($P2252="", "", IF($H2252="", $T2252, $H2252))</f>
        <v/>
      </c>
      <c r="W2252" s="25" t="str">
        <f>IF(OR($P2252="", NOT($U2252="")), "", IF(COUNTIF($P$11:$P2252, $P2252)&gt;1, "", "X"))</f>
        <v/>
      </c>
      <c r="X2252" s="25" t="str">
        <f t="shared" ref="X2252:X2315" si="392">IF(T2252=U2252, "", "X")</f>
        <v/>
      </c>
      <c r="Z2252" s="25" t="str">
        <f t="shared" ref="Z2252:Z2315" si="393">IF(OR($B2252="", $C2252=""), "", _xlfn.CONCAT($C2252, " - ", TEXT($B2252, "mmm yyyy")))</f>
        <v/>
      </c>
      <c r="AB2252" s="25" t="str">
        <f>IF($B2252="", "", IF(AND($B2252&gt;='Client Report'!$BA$3, $B2252&lt;='Client Report'!$BA$4), "X", ""))</f>
        <v/>
      </c>
      <c r="AC2252" s="25" t="str">
        <f>IF($O2252="", "", IF('Client Report'!$AG$3="", "X", IF(Expenses!$C2252='Client Report'!$AG$3, "X", "")))</f>
        <v/>
      </c>
      <c r="AD2252" s="66" t="str">
        <f t="shared" ref="AD2252:AD2315" si="394">IF(OR($AB2252="", $AC2252=""), "", $B2252)</f>
        <v/>
      </c>
      <c r="AE2252" s="25" t="str">
        <f>IF($AD2252="", "", COUNTIF($AD$11:$AD$2510, "&lt;"&amp;$AD2252)+1+COUNTIF($AD$11:$AD2252, $AD2252)-1)</f>
        <v/>
      </c>
      <c r="AF2252" s="25" t="str">
        <f t="shared" ref="AF2252:AF2315" si="395">IF($AE2252="", "", "X")</f>
        <v/>
      </c>
    </row>
    <row r="2253" spans="1:32" x14ac:dyDescent="0.25">
      <c r="A2253" s="21"/>
      <c r="B2253" s="80"/>
      <c r="C2253" s="81"/>
      <c r="D2253" s="82"/>
      <c r="E2253" s="83"/>
      <c r="F2253" s="83"/>
      <c r="G2253" s="84"/>
      <c r="H2253" s="85"/>
      <c r="I2253" s="21"/>
      <c r="J2253" s="39" t="str">
        <f t="shared" si="385"/>
        <v/>
      </c>
      <c r="K2253" s="21"/>
      <c r="O2253" s="25" t="str">
        <f t="shared" si="386"/>
        <v/>
      </c>
      <c r="P2253" s="25" t="str">
        <f t="shared" si="387"/>
        <v/>
      </c>
      <c r="Q2253" s="25" t="str">
        <f t="shared" si="388"/>
        <v/>
      </c>
      <c r="R2253" s="25" t="str">
        <f>IF(COUNTIF($Q$11:$Q2253, $Q2253)&gt;1, "", $Q2253)</f>
        <v/>
      </c>
      <c r="S2253" s="58" t="str">
        <f t="shared" si="389"/>
        <v/>
      </c>
      <c r="T2253" s="61" t="str">
        <f t="shared" si="390"/>
        <v/>
      </c>
      <c r="U2253" s="58" t="str">
        <f t="shared" si="391"/>
        <v/>
      </c>
      <c r="W2253" s="25" t="str">
        <f>IF(OR($P2253="", NOT($U2253="")), "", IF(COUNTIF($P$11:$P2253, $P2253)&gt;1, "", "X"))</f>
        <v/>
      </c>
      <c r="X2253" s="25" t="str">
        <f t="shared" si="392"/>
        <v/>
      </c>
      <c r="Z2253" s="25" t="str">
        <f t="shared" si="393"/>
        <v/>
      </c>
      <c r="AB2253" s="25" t="str">
        <f>IF($B2253="", "", IF(AND($B2253&gt;='Client Report'!$BA$3, $B2253&lt;='Client Report'!$BA$4), "X", ""))</f>
        <v/>
      </c>
      <c r="AC2253" s="25" t="str">
        <f>IF($O2253="", "", IF('Client Report'!$AG$3="", "X", IF(Expenses!$C2253='Client Report'!$AG$3, "X", "")))</f>
        <v/>
      </c>
      <c r="AD2253" s="66" t="str">
        <f t="shared" si="394"/>
        <v/>
      </c>
      <c r="AE2253" s="25" t="str">
        <f>IF($AD2253="", "", COUNTIF($AD$11:$AD$2510, "&lt;"&amp;$AD2253)+1+COUNTIF($AD$11:$AD2253, $AD2253)-1)</f>
        <v/>
      </c>
      <c r="AF2253" s="25" t="str">
        <f t="shared" si="395"/>
        <v/>
      </c>
    </row>
    <row r="2254" spans="1:32" x14ac:dyDescent="0.25">
      <c r="A2254" s="21"/>
      <c r="B2254" s="80"/>
      <c r="C2254" s="81"/>
      <c r="D2254" s="82"/>
      <c r="E2254" s="83"/>
      <c r="F2254" s="83"/>
      <c r="G2254" s="84"/>
      <c r="H2254" s="85"/>
      <c r="I2254" s="21"/>
      <c r="J2254" s="39" t="str">
        <f t="shared" si="385"/>
        <v/>
      </c>
      <c r="K2254" s="21"/>
      <c r="O2254" s="25" t="str">
        <f t="shared" si="386"/>
        <v/>
      </c>
      <c r="P2254" s="25" t="str">
        <f t="shared" si="387"/>
        <v/>
      </c>
      <c r="Q2254" s="25" t="str">
        <f t="shared" si="388"/>
        <v/>
      </c>
      <c r="R2254" s="25" t="str">
        <f>IF(COUNTIF($Q$11:$Q2254, $Q2254)&gt;1, "", $Q2254)</f>
        <v/>
      </c>
      <c r="S2254" s="58" t="str">
        <f t="shared" si="389"/>
        <v/>
      </c>
      <c r="T2254" s="61" t="str">
        <f t="shared" si="390"/>
        <v/>
      </c>
      <c r="U2254" s="58" t="str">
        <f t="shared" si="391"/>
        <v/>
      </c>
      <c r="W2254" s="25" t="str">
        <f>IF(OR($P2254="", NOT($U2254="")), "", IF(COUNTIF($P$11:$P2254, $P2254)&gt;1, "", "X"))</f>
        <v/>
      </c>
      <c r="X2254" s="25" t="str">
        <f t="shared" si="392"/>
        <v/>
      </c>
      <c r="Z2254" s="25" t="str">
        <f t="shared" si="393"/>
        <v/>
      </c>
      <c r="AB2254" s="25" t="str">
        <f>IF($B2254="", "", IF(AND($B2254&gt;='Client Report'!$BA$3, $B2254&lt;='Client Report'!$BA$4), "X", ""))</f>
        <v/>
      </c>
      <c r="AC2254" s="25" t="str">
        <f>IF($O2254="", "", IF('Client Report'!$AG$3="", "X", IF(Expenses!$C2254='Client Report'!$AG$3, "X", "")))</f>
        <v/>
      </c>
      <c r="AD2254" s="66" t="str">
        <f t="shared" si="394"/>
        <v/>
      </c>
      <c r="AE2254" s="25" t="str">
        <f>IF($AD2254="", "", COUNTIF($AD$11:$AD$2510, "&lt;"&amp;$AD2254)+1+COUNTIF($AD$11:$AD2254, $AD2254)-1)</f>
        <v/>
      </c>
      <c r="AF2254" s="25" t="str">
        <f t="shared" si="395"/>
        <v/>
      </c>
    </row>
    <row r="2255" spans="1:32" x14ac:dyDescent="0.25">
      <c r="A2255" s="21"/>
      <c r="B2255" s="80"/>
      <c r="C2255" s="81"/>
      <c r="D2255" s="82"/>
      <c r="E2255" s="83"/>
      <c r="F2255" s="83"/>
      <c r="G2255" s="84"/>
      <c r="H2255" s="85"/>
      <c r="I2255" s="21"/>
      <c r="J2255" s="39" t="str">
        <f t="shared" si="385"/>
        <v/>
      </c>
      <c r="K2255" s="21"/>
      <c r="O2255" s="25" t="str">
        <f t="shared" si="386"/>
        <v/>
      </c>
      <c r="P2255" s="25" t="str">
        <f t="shared" si="387"/>
        <v/>
      </c>
      <c r="Q2255" s="25" t="str">
        <f t="shared" si="388"/>
        <v/>
      </c>
      <c r="R2255" s="25" t="str">
        <f>IF(COUNTIF($Q$11:$Q2255, $Q2255)&gt;1, "", $Q2255)</f>
        <v/>
      </c>
      <c r="S2255" s="58" t="str">
        <f t="shared" si="389"/>
        <v/>
      </c>
      <c r="T2255" s="61" t="str">
        <f t="shared" si="390"/>
        <v/>
      </c>
      <c r="U2255" s="58" t="str">
        <f t="shared" si="391"/>
        <v/>
      </c>
      <c r="W2255" s="25" t="str">
        <f>IF(OR($P2255="", NOT($U2255="")), "", IF(COUNTIF($P$11:$P2255, $P2255)&gt;1, "", "X"))</f>
        <v/>
      </c>
      <c r="X2255" s="25" t="str">
        <f t="shared" si="392"/>
        <v/>
      </c>
      <c r="Z2255" s="25" t="str">
        <f t="shared" si="393"/>
        <v/>
      </c>
      <c r="AB2255" s="25" t="str">
        <f>IF($B2255="", "", IF(AND($B2255&gt;='Client Report'!$BA$3, $B2255&lt;='Client Report'!$BA$4), "X", ""))</f>
        <v/>
      </c>
      <c r="AC2255" s="25" t="str">
        <f>IF($O2255="", "", IF('Client Report'!$AG$3="", "X", IF(Expenses!$C2255='Client Report'!$AG$3, "X", "")))</f>
        <v/>
      </c>
      <c r="AD2255" s="66" t="str">
        <f t="shared" si="394"/>
        <v/>
      </c>
      <c r="AE2255" s="25" t="str">
        <f>IF($AD2255="", "", COUNTIF($AD$11:$AD$2510, "&lt;"&amp;$AD2255)+1+COUNTIF($AD$11:$AD2255, $AD2255)-1)</f>
        <v/>
      </c>
      <c r="AF2255" s="25" t="str">
        <f t="shared" si="395"/>
        <v/>
      </c>
    </row>
    <row r="2256" spans="1:32" x14ac:dyDescent="0.25">
      <c r="A2256" s="21"/>
      <c r="B2256" s="80"/>
      <c r="C2256" s="81"/>
      <c r="D2256" s="82"/>
      <c r="E2256" s="83"/>
      <c r="F2256" s="83"/>
      <c r="G2256" s="84"/>
      <c r="H2256" s="85"/>
      <c r="I2256" s="21"/>
      <c r="J2256" s="39" t="str">
        <f t="shared" si="385"/>
        <v/>
      </c>
      <c r="K2256" s="21"/>
      <c r="O2256" s="25" t="str">
        <f t="shared" si="386"/>
        <v/>
      </c>
      <c r="P2256" s="25" t="str">
        <f t="shared" si="387"/>
        <v/>
      </c>
      <c r="Q2256" s="25" t="str">
        <f t="shared" si="388"/>
        <v/>
      </c>
      <c r="R2256" s="25" t="str">
        <f>IF(COUNTIF($Q$11:$Q2256, $Q2256)&gt;1, "", $Q2256)</f>
        <v/>
      </c>
      <c r="S2256" s="58" t="str">
        <f t="shared" si="389"/>
        <v/>
      </c>
      <c r="T2256" s="61" t="str">
        <f t="shared" si="390"/>
        <v/>
      </c>
      <c r="U2256" s="58" t="str">
        <f t="shared" si="391"/>
        <v/>
      </c>
      <c r="W2256" s="25" t="str">
        <f>IF(OR($P2256="", NOT($U2256="")), "", IF(COUNTIF($P$11:$P2256, $P2256)&gt;1, "", "X"))</f>
        <v/>
      </c>
      <c r="X2256" s="25" t="str">
        <f t="shared" si="392"/>
        <v/>
      </c>
      <c r="Z2256" s="25" t="str">
        <f t="shared" si="393"/>
        <v/>
      </c>
      <c r="AB2256" s="25" t="str">
        <f>IF($B2256="", "", IF(AND($B2256&gt;='Client Report'!$BA$3, $B2256&lt;='Client Report'!$BA$4), "X", ""))</f>
        <v/>
      </c>
      <c r="AC2256" s="25" t="str">
        <f>IF($O2256="", "", IF('Client Report'!$AG$3="", "X", IF(Expenses!$C2256='Client Report'!$AG$3, "X", "")))</f>
        <v/>
      </c>
      <c r="AD2256" s="66" t="str">
        <f t="shared" si="394"/>
        <v/>
      </c>
      <c r="AE2256" s="25" t="str">
        <f>IF($AD2256="", "", COUNTIF($AD$11:$AD$2510, "&lt;"&amp;$AD2256)+1+COUNTIF($AD$11:$AD2256, $AD2256)-1)</f>
        <v/>
      </c>
      <c r="AF2256" s="25" t="str">
        <f t="shared" si="395"/>
        <v/>
      </c>
    </row>
    <row r="2257" spans="1:32" x14ac:dyDescent="0.25">
      <c r="A2257" s="21"/>
      <c r="B2257" s="80"/>
      <c r="C2257" s="81"/>
      <c r="D2257" s="82"/>
      <c r="E2257" s="83"/>
      <c r="F2257" s="83"/>
      <c r="G2257" s="84"/>
      <c r="H2257" s="85"/>
      <c r="I2257" s="21"/>
      <c r="J2257" s="39" t="str">
        <f t="shared" si="385"/>
        <v/>
      </c>
      <c r="K2257" s="21"/>
      <c r="O2257" s="25" t="str">
        <f t="shared" si="386"/>
        <v/>
      </c>
      <c r="P2257" s="25" t="str">
        <f t="shared" si="387"/>
        <v/>
      </c>
      <c r="Q2257" s="25" t="str">
        <f t="shared" si="388"/>
        <v/>
      </c>
      <c r="R2257" s="25" t="str">
        <f>IF(COUNTIF($Q$11:$Q2257, $Q2257)&gt;1, "", $Q2257)</f>
        <v/>
      </c>
      <c r="S2257" s="58" t="str">
        <f t="shared" si="389"/>
        <v/>
      </c>
      <c r="T2257" s="61" t="str">
        <f t="shared" si="390"/>
        <v/>
      </c>
      <c r="U2257" s="58" t="str">
        <f t="shared" si="391"/>
        <v/>
      </c>
      <c r="W2257" s="25" t="str">
        <f>IF(OR($P2257="", NOT($U2257="")), "", IF(COUNTIF($P$11:$P2257, $P2257)&gt;1, "", "X"))</f>
        <v/>
      </c>
      <c r="X2257" s="25" t="str">
        <f t="shared" si="392"/>
        <v/>
      </c>
      <c r="Z2257" s="25" t="str">
        <f t="shared" si="393"/>
        <v/>
      </c>
      <c r="AB2257" s="25" t="str">
        <f>IF($B2257="", "", IF(AND($B2257&gt;='Client Report'!$BA$3, $B2257&lt;='Client Report'!$BA$4), "X", ""))</f>
        <v/>
      </c>
      <c r="AC2257" s="25" t="str">
        <f>IF($O2257="", "", IF('Client Report'!$AG$3="", "X", IF(Expenses!$C2257='Client Report'!$AG$3, "X", "")))</f>
        <v/>
      </c>
      <c r="AD2257" s="66" t="str">
        <f t="shared" si="394"/>
        <v/>
      </c>
      <c r="AE2257" s="25" t="str">
        <f>IF($AD2257="", "", COUNTIF($AD$11:$AD$2510, "&lt;"&amp;$AD2257)+1+COUNTIF($AD$11:$AD2257, $AD2257)-1)</f>
        <v/>
      </c>
      <c r="AF2257" s="25" t="str">
        <f t="shared" si="395"/>
        <v/>
      </c>
    </row>
    <row r="2258" spans="1:32" x14ac:dyDescent="0.25">
      <c r="A2258" s="21"/>
      <c r="B2258" s="80"/>
      <c r="C2258" s="81"/>
      <c r="D2258" s="82"/>
      <c r="E2258" s="83"/>
      <c r="F2258" s="83"/>
      <c r="G2258" s="84"/>
      <c r="H2258" s="85"/>
      <c r="I2258" s="21"/>
      <c r="J2258" s="39" t="str">
        <f t="shared" si="385"/>
        <v/>
      </c>
      <c r="K2258" s="21"/>
      <c r="O2258" s="25" t="str">
        <f t="shared" si="386"/>
        <v/>
      </c>
      <c r="P2258" s="25" t="str">
        <f t="shared" si="387"/>
        <v/>
      </c>
      <c r="Q2258" s="25" t="str">
        <f t="shared" si="388"/>
        <v/>
      </c>
      <c r="R2258" s="25" t="str">
        <f>IF(COUNTIF($Q$11:$Q2258, $Q2258)&gt;1, "", $Q2258)</f>
        <v/>
      </c>
      <c r="S2258" s="58" t="str">
        <f t="shared" si="389"/>
        <v/>
      </c>
      <c r="T2258" s="61" t="str">
        <f t="shared" si="390"/>
        <v/>
      </c>
      <c r="U2258" s="58" t="str">
        <f t="shared" si="391"/>
        <v/>
      </c>
      <c r="W2258" s="25" t="str">
        <f>IF(OR($P2258="", NOT($U2258="")), "", IF(COUNTIF($P$11:$P2258, $P2258)&gt;1, "", "X"))</f>
        <v/>
      </c>
      <c r="X2258" s="25" t="str">
        <f t="shared" si="392"/>
        <v/>
      </c>
      <c r="Z2258" s="25" t="str">
        <f t="shared" si="393"/>
        <v/>
      </c>
      <c r="AB2258" s="25" t="str">
        <f>IF($B2258="", "", IF(AND($B2258&gt;='Client Report'!$BA$3, $B2258&lt;='Client Report'!$BA$4), "X", ""))</f>
        <v/>
      </c>
      <c r="AC2258" s="25" t="str">
        <f>IF($O2258="", "", IF('Client Report'!$AG$3="", "X", IF(Expenses!$C2258='Client Report'!$AG$3, "X", "")))</f>
        <v/>
      </c>
      <c r="AD2258" s="66" t="str">
        <f t="shared" si="394"/>
        <v/>
      </c>
      <c r="AE2258" s="25" t="str">
        <f>IF($AD2258="", "", COUNTIF($AD$11:$AD$2510, "&lt;"&amp;$AD2258)+1+COUNTIF($AD$11:$AD2258, $AD2258)-1)</f>
        <v/>
      </c>
      <c r="AF2258" s="25" t="str">
        <f t="shared" si="395"/>
        <v/>
      </c>
    </row>
    <row r="2259" spans="1:32" x14ac:dyDescent="0.25">
      <c r="A2259" s="21"/>
      <c r="B2259" s="80"/>
      <c r="C2259" s="81"/>
      <c r="D2259" s="82"/>
      <c r="E2259" s="83"/>
      <c r="F2259" s="83"/>
      <c r="G2259" s="84"/>
      <c r="H2259" s="85"/>
      <c r="I2259" s="21"/>
      <c r="J2259" s="39" t="str">
        <f t="shared" si="385"/>
        <v/>
      </c>
      <c r="K2259" s="21"/>
      <c r="O2259" s="25" t="str">
        <f t="shared" si="386"/>
        <v/>
      </c>
      <c r="P2259" s="25" t="str">
        <f t="shared" si="387"/>
        <v/>
      </c>
      <c r="Q2259" s="25" t="str">
        <f t="shared" si="388"/>
        <v/>
      </c>
      <c r="R2259" s="25" t="str">
        <f>IF(COUNTIF($Q$11:$Q2259, $Q2259)&gt;1, "", $Q2259)</f>
        <v/>
      </c>
      <c r="S2259" s="58" t="str">
        <f t="shared" si="389"/>
        <v/>
      </c>
      <c r="T2259" s="61" t="str">
        <f t="shared" si="390"/>
        <v/>
      </c>
      <c r="U2259" s="58" t="str">
        <f t="shared" si="391"/>
        <v/>
      </c>
      <c r="W2259" s="25" t="str">
        <f>IF(OR($P2259="", NOT($U2259="")), "", IF(COUNTIF($P$11:$P2259, $P2259)&gt;1, "", "X"))</f>
        <v/>
      </c>
      <c r="X2259" s="25" t="str">
        <f t="shared" si="392"/>
        <v/>
      </c>
      <c r="Z2259" s="25" t="str">
        <f t="shared" si="393"/>
        <v/>
      </c>
      <c r="AB2259" s="25" t="str">
        <f>IF($B2259="", "", IF(AND($B2259&gt;='Client Report'!$BA$3, $B2259&lt;='Client Report'!$BA$4), "X", ""))</f>
        <v/>
      </c>
      <c r="AC2259" s="25" t="str">
        <f>IF($O2259="", "", IF('Client Report'!$AG$3="", "X", IF(Expenses!$C2259='Client Report'!$AG$3, "X", "")))</f>
        <v/>
      </c>
      <c r="AD2259" s="66" t="str">
        <f t="shared" si="394"/>
        <v/>
      </c>
      <c r="AE2259" s="25" t="str">
        <f>IF($AD2259="", "", COUNTIF($AD$11:$AD$2510, "&lt;"&amp;$AD2259)+1+COUNTIF($AD$11:$AD2259, $AD2259)-1)</f>
        <v/>
      </c>
      <c r="AF2259" s="25" t="str">
        <f t="shared" si="395"/>
        <v/>
      </c>
    </row>
    <row r="2260" spans="1:32" x14ac:dyDescent="0.25">
      <c r="A2260" s="21"/>
      <c r="B2260" s="80"/>
      <c r="C2260" s="81"/>
      <c r="D2260" s="82"/>
      <c r="E2260" s="83"/>
      <c r="F2260" s="83"/>
      <c r="G2260" s="84"/>
      <c r="H2260" s="85"/>
      <c r="I2260" s="21"/>
      <c r="J2260" s="39" t="str">
        <f t="shared" si="385"/>
        <v/>
      </c>
      <c r="K2260" s="21"/>
      <c r="O2260" s="25" t="str">
        <f t="shared" si="386"/>
        <v/>
      </c>
      <c r="P2260" s="25" t="str">
        <f t="shared" si="387"/>
        <v/>
      </c>
      <c r="Q2260" s="25" t="str">
        <f t="shared" si="388"/>
        <v/>
      </c>
      <c r="R2260" s="25" t="str">
        <f>IF(COUNTIF($Q$11:$Q2260, $Q2260)&gt;1, "", $Q2260)</f>
        <v/>
      </c>
      <c r="S2260" s="58" t="str">
        <f t="shared" si="389"/>
        <v/>
      </c>
      <c r="T2260" s="61" t="str">
        <f t="shared" si="390"/>
        <v/>
      </c>
      <c r="U2260" s="58" t="str">
        <f t="shared" si="391"/>
        <v/>
      </c>
      <c r="W2260" s="25" t="str">
        <f>IF(OR($P2260="", NOT($U2260="")), "", IF(COUNTIF($P$11:$P2260, $P2260)&gt;1, "", "X"))</f>
        <v/>
      </c>
      <c r="X2260" s="25" t="str">
        <f t="shared" si="392"/>
        <v/>
      </c>
      <c r="Z2260" s="25" t="str">
        <f t="shared" si="393"/>
        <v/>
      </c>
      <c r="AB2260" s="25" t="str">
        <f>IF($B2260="", "", IF(AND($B2260&gt;='Client Report'!$BA$3, $B2260&lt;='Client Report'!$BA$4), "X", ""))</f>
        <v/>
      </c>
      <c r="AC2260" s="25" t="str">
        <f>IF($O2260="", "", IF('Client Report'!$AG$3="", "X", IF(Expenses!$C2260='Client Report'!$AG$3, "X", "")))</f>
        <v/>
      </c>
      <c r="AD2260" s="66" t="str">
        <f t="shared" si="394"/>
        <v/>
      </c>
      <c r="AE2260" s="25" t="str">
        <f>IF($AD2260="", "", COUNTIF($AD$11:$AD$2510, "&lt;"&amp;$AD2260)+1+COUNTIF($AD$11:$AD2260, $AD2260)-1)</f>
        <v/>
      </c>
      <c r="AF2260" s="25" t="str">
        <f t="shared" si="395"/>
        <v/>
      </c>
    </row>
    <row r="2261" spans="1:32" x14ac:dyDescent="0.25">
      <c r="A2261" s="21"/>
      <c r="B2261" s="80"/>
      <c r="C2261" s="81"/>
      <c r="D2261" s="82"/>
      <c r="E2261" s="83"/>
      <c r="F2261" s="83"/>
      <c r="G2261" s="84"/>
      <c r="H2261" s="85"/>
      <c r="I2261" s="21"/>
      <c r="J2261" s="39" t="str">
        <f t="shared" si="385"/>
        <v/>
      </c>
      <c r="K2261" s="21"/>
      <c r="O2261" s="25" t="str">
        <f t="shared" si="386"/>
        <v/>
      </c>
      <c r="P2261" s="25" t="str">
        <f t="shared" si="387"/>
        <v/>
      </c>
      <c r="Q2261" s="25" t="str">
        <f t="shared" si="388"/>
        <v/>
      </c>
      <c r="R2261" s="25" t="str">
        <f>IF(COUNTIF($Q$11:$Q2261, $Q2261)&gt;1, "", $Q2261)</f>
        <v/>
      </c>
      <c r="S2261" s="58" t="str">
        <f t="shared" si="389"/>
        <v/>
      </c>
      <c r="T2261" s="61" t="str">
        <f t="shared" si="390"/>
        <v/>
      </c>
      <c r="U2261" s="58" t="str">
        <f t="shared" si="391"/>
        <v/>
      </c>
      <c r="W2261" s="25" t="str">
        <f>IF(OR($P2261="", NOT($U2261="")), "", IF(COUNTIF($P$11:$P2261, $P2261)&gt;1, "", "X"))</f>
        <v/>
      </c>
      <c r="X2261" s="25" t="str">
        <f t="shared" si="392"/>
        <v/>
      </c>
      <c r="Z2261" s="25" t="str">
        <f t="shared" si="393"/>
        <v/>
      </c>
      <c r="AB2261" s="25" t="str">
        <f>IF($B2261="", "", IF(AND($B2261&gt;='Client Report'!$BA$3, $B2261&lt;='Client Report'!$BA$4), "X", ""))</f>
        <v/>
      </c>
      <c r="AC2261" s="25" t="str">
        <f>IF($O2261="", "", IF('Client Report'!$AG$3="", "X", IF(Expenses!$C2261='Client Report'!$AG$3, "X", "")))</f>
        <v/>
      </c>
      <c r="AD2261" s="66" t="str">
        <f t="shared" si="394"/>
        <v/>
      </c>
      <c r="AE2261" s="25" t="str">
        <f>IF($AD2261="", "", COUNTIF($AD$11:$AD$2510, "&lt;"&amp;$AD2261)+1+COUNTIF($AD$11:$AD2261, $AD2261)-1)</f>
        <v/>
      </c>
      <c r="AF2261" s="25" t="str">
        <f t="shared" si="395"/>
        <v/>
      </c>
    </row>
    <row r="2262" spans="1:32" x14ac:dyDescent="0.25">
      <c r="A2262" s="21"/>
      <c r="B2262" s="80"/>
      <c r="C2262" s="81"/>
      <c r="D2262" s="82"/>
      <c r="E2262" s="83"/>
      <c r="F2262" s="83"/>
      <c r="G2262" s="84"/>
      <c r="H2262" s="85"/>
      <c r="I2262" s="21"/>
      <c r="J2262" s="39" t="str">
        <f t="shared" si="385"/>
        <v/>
      </c>
      <c r="K2262" s="21"/>
      <c r="O2262" s="25" t="str">
        <f t="shared" si="386"/>
        <v/>
      </c>
      <c r="P2262" s="25" t="str">
        <f t="shared" si="387"/>
        <v/>
      </c>
      <c r="Q2262" s="25" t="str">
        <f t="shared" si="388"/>
        <v/>
      </c>
      <c r="R2262" s="25" t="str">
        <f>IF(COUNTIF($Q$11:$Q2262, $Q2262)&gt;1, "", $Q2262)</f>
        <v/>
      </c>
      <c r="S2262" s="58" t="str">
        <f t="shared" si="389"/>
        <v/>
      </c>
      <c r="T2262" s="61" t="str">
        <f t="shared" si="390"/>
        <v/>
      </c>
      <c r="U2262" s="58" t="str">
        <f t="shared" si="391"/>
        <v/>
      </c>
      <c r="W2262" s="25" t="str">
        <f>IF(OR($P2262="", NOT($U2262="")), "", IF(COUNTIF($P$11:$P2262, $P2262)&gt;1, "", "X"))</f>
        <v/>
      </c>
      <c r="X2262" s="25" t="str">
        <f t="shared" si="392"/>
        <v/>
      </c>
      <c r="Z2262" s="25" t="str">
        <f t="shared" si="393"/>
        <v/>
      </c>
      <c r="AB2262" s="25" t="str">
        <f>IF($B2262="", "", IF(AND($B2262&gt;='Client Report'!$BA$3, $B2262&lt;='Client Report'!$BA$4), "X", ""))</f>
        <v/>
      </c>
      <c r="AC2262" s="25" t="str">
        <f>IF($O2262="", "", IF('Client Report'!$AG$3="", "X", IF(Expenses!$C2262='Client Report'!$AG$3, "X", "")))</f>
        <v/>
      </c>
      <c r="AD2262" s="66" t="str">
        <f t="shared" si="394"/>
        <v/>
      </c>
      <c r="AE2262" s="25" t="str">
        <f>IF($AD2262="", "", COUNTIF($AD$11:$AD$2510, "&lt;"&amp;$AD2262)+1+COUNTIF($AD$11:$AD2262, $AD2262)-1)</f>
        <v/>
      </c>
      <c r="AF2262" s="25" t="str">
        <f t="shared" si="395"/>
        <v/>
      </c>
    </row>
    <row r="2263" spans="1:32" x14ac:dyDescent="0.25">
      <c r="A2263" s="21"/>
      <c r="B2263" s="80"/>
      <c r="C2263" s="81"/>
      <c r="D2263" s="82"/>
      <c r="E2263" s="83"/>
      <c r="F2263" s="83"/>
      <c r="G2263" s="84"/>
      <c r="H2263" s="85"/>
      <c r="I2263" s="21"/>
      <c r="J2263" s="39" t="str">
        <f t="shared" si="385"/>
        <v/>
      </c>
      <c r="K2263" s="21"/>
      <c r="O2263" s="25" t="str">
        <f t="shared" si="386"/>
        <v/>
      </c>
      <c r="P2263" s="25" t="str">
        <f t="shared" si="387"/>
        <v/>
      </c>
      <c r="Q2263" s="25" t="str">
        <f t="shared" si="388"/>
        <v/>
      </c>
      <c r="R2263" s="25" t="str">
        <f>IF(COUNTIF($Q$11:$Q2263, $Q2263)&gt;1, "", $Q2263)</f>
        <v/>
      </c>
      <c r="S2263" s="58" t="str">
        <f t="shared" si="389"/>
        <v/>
      </c>
      <c r="T2263" s="61" t="str">
        <f t="shared" si="390"/>
        <v/>
      </c>
      <c r="U2263" s="58" t="str">
        <f t="shared" si="391"/>
        <v/>
      </c>
      <c r="W2263" s="25" t="str">
        <f>IF(OR($P2263="", NOT($U2263="")), "", IF(COUNTIF($P$11:$P2263, $P2263)&gt;1, "", "X"))</f>
        <v/>
      </c>
      <c r="X2263" s="25" t="str">
        <f t="shared" si="392"/>
        <v/>
      </c>
      <c r="Z2263" s="25" t="str">
        <f t="shared" si="393"/>
        <v/>
      </c>
      <c r="AB2263" s="25" t="str">
        <f>IF($B2263="", "", IF(AND($B2263&gt;='Client Report'!$BA$3, $B2263&lt;='Client Report'!$BA$4), "X", ""))</f>
        <v/>
      </c>
      <c r="AC2263" s="25" t="str">
        <f>IF($O2263="", "", IF('Client Report'!$AG$3="", "X", IF(Expenses!$C2263='Client Report'!$AG$3, "X", "")))</f>
        <v/>
      </c>
      <c r="AD2263" s="66" t="str">
        <f t="shared" si="394"/>
        <v/>
      </c>
      <c r="AE2263" s="25" t="str">
        <f>IF($AD2263="", "", COUNTIF($AD$11:$AD$2510, "&lt;"&amp;$AD2263)+1+COUNTIF($AD$11:$AD2263, $AD2263)-1)</f>
        <v/>
      </c>
      <c r="AF2263" s="25" t="str">
        <f t="shared" si="395"/>
        <v/>
      </c>
    </row>
    <row r="2264" spans="1:32" x14ac:dyDescent="0.25">
      <c r="A2264" s="21"/>
      <c r="B2264" s="80"/>
      <c r="C2264" s="81"/>
      <c r="D2264" s="82"/>
      <c r="E2264" s="83"/>
      <c r="F2264" s="83"/>
      <c r="G2264" s="84"/>
      <c r="H2264" s="85"/>
      <c r="I2264" s="21"/>
      <c r="J2264" s="39" t="str">
        <f t="shared" si="385"/>
        <v/>
      </c>
      <c r="K2264" s="21"/>
      <c r="O2264" s="25" t="str">
        <f t="shared" si="386"/>
        <v/>
      </c>
      <c r="P2264" s="25" t="str">
        <f t="shared" si="387"/>
        <v/>
      </c>
      <c r="Q2264" s="25" t="str">
        <f t="shared" si="388"/>
        <v/>
      </c>
      <c r="R2264" s="25" t="str">
        <f>IF(COUNTIF($Q$11:$Q2264, $Q2264)&gt;1, "", $Q2264)</f>
        <v/>
      </c>
      <c r="S2264" s="58" t="str">
        <f t="shared" si="389"/>
        <v/>
      </c>
      <c r="T2264" s="61" t="str">
        <f t="shared" si="390"/>
        <v/>
      </c>
      <c r="U2264" s="58" t="str">
        <f t="shared" si="391"/>
        <v/>
      </c>
      <c r="W2264" s="25" t="str">
        <f>IF(OR($P2264="", NOT($U2264="")), "", IF(COUNTIF($P$11:$P2264, $P2264)&gt;1, "", "X"))</f>
        <v/>
      </c>
      <c r="X2264" s="25" t="str">
        <f t="shared" si="392"/>
        <v/>
      </c>
      <c r="Z2264" s="25" t="str">
        <f t="shared" si="393"/>
        <v/>
      </c>
      <c r="AB2264" s="25" t="str">
        <f>IF($B2264="", "", IF(AND($B2264&gt;='Client Report'!$BA$3, $B2264&lt;='Client Report'!$BA$4), "X", ""))</f>
        <v/>
      </c>
      <c r="AC2264" s="25" t="str">
        <f>IF($O2264="", "", IF('Client Report'!$AG$3="", "X", IF(Expenses!$C2264='Client Report'!$AG$3, "X", "")))</f>
        <v/>
      </c>
      <c r="AD2264" s="66" t="str">
        <f t="shared" si="394"/>
        <v/>
      </c>
      <c r="AE2264" s="25" t="str">
        <f>IF($AD2264="", "", COUNTIF($AD$11:$AD$2510, "&lt;"&amp;$AD2264)+1+COUNTIF($AD$11:$AD2264, $AD2264)-1)</f>
        <v/>
      </c>
      <c r="AF2264" s="25" t="str">
        <f t="shared" si="395"/>
        <v/>
      </c>
    </row>
    <row r="2265" spans="1:32" x14ac:dyDescent="0.25">
      <c r="A2265" s="21"/>
      <c r="B2265" s="80"/>
      <c r="C2265" s="81"/>
      <c r="D2265" s="82"/>
      <c r="E2265" s="83"/>
      <c r="F2265" s="83"/>
      <c r="G2265" s="84"/>
      <c r="H2265" s="85"/>
      <c r="I2265" s="21"/>
      <c r="J2265" s="39" t="str">
        <f t="shared" si="385"/>
        <v/>
      </c>
      <c r="K2265" s="21"/>
      <c r="O2265" s="25" t="str">
        <f t="shared" si="386"/>
        <v/>
      </c>
      <c r="P2265" s="25" t="str">
        <f t="shared" si="387"/>
        <v/>
      </c>
      <c r="Q2265" s="25" t="str">
        <f t="shared" si="388"/>
        <v/>
      </c>
      <c r="R2265" s="25" t="str">
        <f>IF(COUNTIF($Q$11:$Q2265, $Q2265)&gt;1, "", $Q2265)</f>
        <v/>
      </c>
      <c r="S2265" s="58" t="str">
        <f t="shared" si="389"/>
        <v/>
      </c>
      <c r="T2265" s="61" t="str">
        <f t="shared" si="390"/>
        <v/>
      </c>
      <c r="U2265" s="58" t="str">
        <f t="shared" si="391"/>
        <v/>
      </c>
      <c r="W2265" s="25" t="str">
        <f>IF(OR($P2265="", NOT($U2265="")), "", IF(COUNTIF($P$11:$P2265, $P2265)&gt;1, "", "X"))</f>
        <v/>
      </c>
      <c r="X2265" s="25" t="str">
        <f t="shared" si="392"/>
        <v/>
      </c>
      <c r="Z2265" s="25" t="str">
        <f t="shared" si="393"/>
        <v/>
      </c>
      <c r="AB2265" s="25" t="str">
        <f>IF($B2265="", "", IF(AND($B2265&gt;='Client Report'!$BA$3, $B2265&lt;='Client Report'!$BA$4), "X", ""))</f>
        <v/>
      </c>
      <c r="AC2265" s="25" t="str">
        <f>IF($O2265="", "", IF('Client Report'!$AG$3="", "X", IF(Expenses!$C2265='Client Report'!$AG$3, "X", "")))</f>
        <v/>
      </c>
      <c r="AD2265" s="66" t="str">
        <f t="shared" si="394"/>
        <v/>
      </c>
      <c r="AE2265" s="25" t="str">
        <f>IF($AD2265="", "", COUNTIF($AD$11:$AD$2510, "&lt;"&amp;$AD2265)+1+COUNTIF($AD$11:$AD2265, $AD2265)-1)</f>
        <v/>
      </c>
      <c r="AF2265" s="25" t="str">
        <f t="shared" si="395"/>
        <v/>
      </c>
    </row>
    <row r="2266" spans="1:32" x14ac:dyDescent="0.25">
      <c r="A2266" s="21"/>
      <c r="B2266" s="80"/>
      <c r="C2266" s="81"/>
      <c r="D2266" s="82"/>
      <c r="E2266" s="83"/>
      <c r="F2266" s="83"/>
      <c r="G2266" s="84"/>
      <c r="H2266" s="85"/>
      <c r="I2266" s="21"/>
      <c r="J2266" s="39" t="str">
        <f t="shared" si="385"/>
        <v/>
      </c>
      <c r="K2266" s="21"/>
      <c r="O2266" s="25" t="str">
        <f t="shared" si="386"/>
        <v/>
      </c>
      <c r="P2266" s="25" t="str">
        <f t="shared" si="387"/>
        <v/>
      </c>
      <c r="Q2266" s="25" t="str">
        <f t="shared" si="388"/>
        <v/>
      </c>
      <c r="R2266" s="25" t="str">
        <f>IF(COUNTIF($Q$11:$Q2266, $Q2266)&gt;1, "", $Q2266)</f>
        <v/>
      </c>
      <c r="S2266" s="58" t="str">
        <f t="shared" si="389"/>
        <v/>
      </c>
      <c r="T2266" s="61" t="str">
        <f t="shared" si="390"/>
        <v/>
      </c>
      <c r="U2266" s="58" t="str">
        <f t="shared" si="391"/>
        <v/>
      </c>
      <c r="W2266" s="25" t="str">
        <f>IF(OR($P2266="", NOT($U2266="")), "", IF(COUNTIF($P$11:$P2266, $P2266)&gt;1, "", "X"))</f>
        <v/>
      </c>
      <c r="X2266" s="25" t="str">
        <f t="shared" si="392"/>
        <v/>
      </c>
      <c r="Z2266" s="25" t="str">
        <f t="shared" si="393"/>
        <v/>
      </c>
      <c r="AB2266" s="25" t="str">
        <f>IF($B2266="", "", IF(AND($B2266&gt;='Client Report'!$BA$3, $B2266&lt;='Client Report'!$BA$4), "X", ""))</f>
        <v/>
      </c>
      <c r="AC2266" s="25" t="str">
        <f>IF($O2266="", "", IF('Client Report'!$AG$3="", "X", IF(Expenses!$C2266='Client Report'!$AG$3, "X", "")))</f>
        <v/>
      </c>
      <c r="AD2266" s="66" t="str">
        <f t="shared" si="394"/>
        <v/>
      </c>
      <c r="AE2266" s="25" t="str">
        <f>IF($AD2266="", "", COUNTIF($AD$11:$AD$2510, "&lt;"&amp;$AD2266)+1+COUNTIF($AD$11:$AD2266, $AD2266)-1)</f>
        <v/>
      </c>
      <c r="AF2266" s="25" t="str">
        <f t="shared" si="395"/>
        <v/>
      </c>
    </row>
    <row r="2267" spans="1:32" x14ac:dyDescent="0.25">
      <c r="A2267" s="21"/>
      <c r="B2267" s="80"/>
      <c r="C2267" s="81"/>
      <c r="D2267" s="82"/>
      <c r="E2267" s="83"/>
      <c r="F2267" s="83"/>
      <c r="G2267" s="84"/>
      <c r="H2267" s="85"/>
      <c r="I2267" s="21"/>
      <c r="J2267" s="39" t="str">
        <f t="shared" si="385"/>
        <v/>
      </c>
      <c r="K2267" s="21"/>
      <c r="O2267" s="25" t="str">
        <f t="shared" si="386"/>
        <v/>
      </c>
      <c r="P2267" s="25" t="str">
        <f t="shared" si="387"/>
        <v/>
      </c>
      <c r="Q2267" s="25" t="str">
        <f t="shared" si="388"/>
        <v/>
      </c>
      <c r="R2267" s="25" t="str">
        <f>IF(COUNTIF($Q$11:$Q2267, $Q2267)&gt;1, "", $Q2267)</f>
        <v/>
      </c>
      <c r="S2267" s="58" t="str">
        <f t="shared" si="389"/>
        <v/>
      </c>
      <c r="T2267" s="61" t="str">
        <f t="shared" si="390"/>
        <v/>
      </c>
      <c r="U2267" s="58" t="str">
        <f t="shared" si="391"/>
        <v/>
      </c>
      <c r="W2267" s="25" t="str">
        <f>IF(OR($P2267="", NOT($U2267="")), "", IF(COUNTIF($P$11:$P2267, $P2267)&gt;1, "", "X"))</f>
        <v/>
      </c>
      <c r="X2267" s="25" t="str">
        <f t="shared" si="392"/>
        <v/>
      </c>
      <c r="Z2267" s="25" t="str">
        <f t="shared" si="393"/>
        <v/>
      </c>
      <c r="AB2267" s="25" t="str">
        <f>IF($B2267="", "", IF(AND($B2267&gt;='Client Report'!$BA$3, $B2267&lt;='Client Report'!$BA$4), "X", ""))</f>
        <v/>
      </c>
      <c r="AC2267" s="25" t="str">
        <f>IF($O2267="", "", IF('Client Report'!$AG$3="", "X", IF(Expenses!$C2267='Client Report'!$AG$3, "X", "")))</f>
        <v/>
      </c>
      <c r="AD2267" s="66" t="str">
        <f t="shared" si="394"/>
        <v/>
      </c>
      <c r="AE2267" s="25" t="str">
        <f>IF($AD2267="", "", COUNTIF($AD$11:$AD$2510, "&lt;"&amp;$AD2267)+1+COUNTIF($AD$11:$AD2267, $AD2267)-1)</f>
        <v/>
      </c>
      <c r="AF2267" s="25" t="str">
        <f t="shared" si="395"/>
        <v/>
      </c>
    </row>
    <row r="2268" spans="1:32" x14ac:dyDescent="0.25">
      <c r="A2268" s="21"/>
      <c r="B2268" s="80"/>
      <c r="C2268" s="81"/>
      <c r="D2268" s="82"/>
      <c r="E2268" s="83"/>
      <c r="F2268" s="83"/>
      <c r="G2268" s="84"/>
      <c r="H2268" s="85"/>
      <c r="I2268" s="21"/>
      <c r="J2268" s="39" t="str">
        <f t="shared" si="385"/>
        <v/>
      </c>
      <c r="K2268" s="21"/>
      <c r="O2268" s="25" t="str">
        <f t="shared" si="386"/>
        <v/>
      </c>
      <c r="P2268" s="25" t="str">
        <f t="shared" si="387"/>
        <v/>
      </c>
      <c r="Q2268" s="25" t="str">
        <f t="shared" si="388"/>
        <v/>
      </c>
      <c r="R2268" s="25" t="str">
        <f>IF(COUNTIF($Q$11:$Q2268, $Q2268)&gt;1, "", $Q2268)</f>
        <v/>
      </c>
      <c r="S2268" s="58" t="str">
        <f t="shared" si="389"/>
        <v/>
      </c>
      <c r="T2268" s="61" t="str">
        <f t="shared" si="390"/>
        <v/>
      </c>
      <c r="U2268" s="58" t="str">
        <f t="shared" si="391"/>
        <v/>
      </c>
      <c r="W2268" s="25" t="str">
        <f>IF(OR($P2268="", NOT($U2268="")), "", IF(COUNTIF($P$11:$P2268, $P2268)&gt;1, "", "X"))</f>
        <v/>
      </c>
      <c r="X2268" s="25" t="str">
        <f t="shared" si="392"/>
        <v/>
      </c>
      <c r="Z2268" s="25" t="str">
        <f t="shared" si="393"/>
        <v/>
      </c>
      <c r="AB2268" s="25" t="str">
        <f>IF($B2268="", "", IF(AND($B2268&gt;='Client Report'!$BA$3, $B2268&lt;='Client Report'!$BA$4), "X", ""))</f>
        <v/>
      </c>
      <c r="AC2268" s="25" t="str">
        <f>IF($O2268="", "", IF('Client Report'!$AG$3="", "X", IF(Expenses!$C2268='Client Report'!$AG$3, "X", "")))</f>
        <v/>
      </c>
      <c r="AD2268" s="66" t="str">
        <f t="shared" si="394"/>
        <v/>
      </c>
      <c r="AE2268" s="25" t="str">
        <f>IF($AD2268="", "", COUNTIF($AD$11:$AD$2510, "&lt;"&amp;$AD2268)+1+COUNTIF($AD$11:$AD2268, $AD2268)-1)</f>
        <v/>
      </c>
      <c r="AF2268" s="25" t="str">
        <f t="shared" si="395"/>
        <v/>
      </c>
    </row>
    <row r="2269" spans="1:32" x14ac:dyDescent="0.25">
      <c r="A2269" s="21"/>
      <c r="B2269" s="80"/>
      <c r="C2269" s="81"/>
      <c r="D2269" s="82"/>
      <c r="E2269" s="83"/>
      <c r="F2269" s="83"/>
      <c r="G2269" s="84"/>
      <c r="H2269" s="85"/>
      <c r="I2269" s="21"/>
      <c r="J2269" s="39" t="str">
        <f t="shared" si="385"/>
        <v/>
      </c>
      <c r="K2269" s="21"/>
      <c r="O2269" s="25" t="str">
        <f t="shared" si="386"/>
        <v/>
      </c>
      <c r="P2269" s="25" t="str">
        <f t="shared" si="387"/>
        <v/>
      </c>
      <c r="Q2269" s="25" t="str">
        <f t="shared" si="388"/>
        <v/>
      </c>
      <c r="R2269" s="25" t="str">
        <f>IF(COUNTIF($Q$11:$Q2269, $Q2269)&gt;1, "", $Q2269)</f>
        <v/>
      </c>
      <c r="S2269" s="58" t="str">
        <f t="shared" si="389"/>
        <v/>
      </c>
      <c r="T2269" s="61" t="str">
        <f t="shared" si="390"/>
        <v/>
      </c>
      <c r="U2269" s="58" t="str">
        <f t="shared" si="391"/>
        <v/>
      </c>
      <c r="W2269" s="25" t="str">
        <f>IF(OR($P2269="", NOT($U2269="")), "", IF(COUNTIF($P$11:$P2269, $P2269)&gt;1, "", "X"))</f>
        <v/>
      </c>
      <c r="X2269" s="25" t="str">
        <f t="shared" si="392"/>
        <v/>
      </c>
      <c r="Z2269" s="25" t="str">
        <f t="shared" si="393"/>
        <v/>
      </c>
      <c r="AB2269" s="25" t="str">
        <f>IF($B2269="", "", IF(AND($B2269&gt;='Client Report'!$BA$3, $B2269&lt;='Client Report'!$BA$4), "X", ""))</f>
        <v/>
      </c>
      <c r="AC2269" s="25" t="str">
        <f>IF($O2269="", "", IF('Client Report'!$AG$3="", "X", IF(Expenses!$C2269='Client Report'!$AG$3, "X", "")))</f>
        <v/>
      </c>
      <c r="AD2269" s="66" t="str">
        <f t="shared" si="394"/>
        <v/>
      </c>
      <c r="AE2269" s="25" t="str">
        <f>IF($AD2269="", "", COUNTIF($AD$11:$AD$2510, "&lt;"&amp;$AD2269)+1+COUNTIF($AD$11:$AD2269, $AD2269)-1)</f>
        <v/>
      </c>
      <c r="AF2269" s="25" t="str">
        <f t="shared" si="395"/>
        <v/>
      </c>
    </row>
    <row r="2270" spans="1:32" x14ac:dyDescent="0.25">
      <c r="A2270" s="21"/>
      <c r="B2270" s="80"/>
      <c r="C2270" s="81"/>
      <c r="D2270" s="82"/>
      <c r="E2270" s="83"/>
      <c r="F2270" s="83"/>
      <c r="G2270" s="84"/>
      <c r="H2270" s="85"/>
      <c r="I2270" s="21"/>
      <c r="J2270" s="39" t="str">
        <f t="shared" si="385"/>
        <v/>
      </c>
      <c r="K2270" s="21"/>
      <c r="O2270" s="25" t="str">
        <f t="shared" si="386"/>
        <v/>
      </c>
      <c r="P2270" s="25" t="str">
        <f t="shared" si="387"/>
        <v/>
      </c>
      <c r="Q2270" s="25" t="str">
        <f t="shared" si="388"/>
        <v/>
      </c>
      <c r="R2270" s="25" t="str">
        <f>IF(COUNTIF($Q$11:$Q2270, $Q2270)&gt;1, "", $Q2270)</f>
        <v/>
      </c>
      <c r="S2270" s="58" t="str">
        <f t="shared" si="389"/>
        <v/>
      </c>
      <c r="T2270" s="61" t="str">
        <f t="shared" si="390"/>
        <v/>
      </c>
      <c r="U2270" s="58" t="str">
        <f t="shared" si="391"/>
        <v/>
      </c>
      <c r="W2270" s="25" t="str">
        <f>IF(OR($P2270="", NOT($U2270="")), "", IF(COUNTIF($P$11:$P2270, $P2270)&gt;1, "", "X"))</f>
        <v/>
      </c>
      <c r="X2270" s="25" t="str">
        <f t="shared" si="392"/>
        <v/>
      </c>
      <c r="Z2270" s="25" t="str">
        <f t="shared" si="393"/>
        <v/>
      </c>
      <c r="AB2270" s="25" t="str">
        <f>IF($B2270="", "", IF(AND($B2270&gt;='Client Report'!$BA$3, $B2270&lt;='Client Report'!$BA$4), "X", ""))</f>
        <v/>
      </c>
      <c r="AC2270" s="25" t="str">
        <f>IF($O2270="", "", IF('Client Report'!$AG$3="", "X", IF(Expenses!$C2270='Client Report'!$AG$3, "X", "")))</f>
        <v/>
      </c>
      <c r="AD2270" s="66" t="str">
        <f t="shared" si="394"/>
        <v/>
      </c>
      <c r="AE2270" s="25" t="str">
        <f>IF($AD2270="", "", COUNTIF($AD$11:$AD$2510, "&lt;"&amp;$AD2270)+1+COUNTIF($AD$11:$AD2270, $AD2270)-1)</f>
        <v/>
      </c>
      <c r="AF2270" s="25" t="str">
        <f t="shared" si="395"/>
        <v/>
      </c>
    </row>
    <row r="2271" spans="1:32" x14ac:dyDescent="0.25">
      <c r="A2271" s="21"/>
      <c r="B2271" s="80"/>
      <c r="C2271" s="81"/>
      <c r="D2271" s="82"/>
      <c r="E2271" s="83"/>
      <c r="F2271" s="83"/>
      <c r="G2271" s="84"/>
      <c r="H2271" s="85"/>
      <c r="I2271" s="21"/>
      <c r="J2271" s="39" t="str">
        <f t="shared" si="385"/>
        <v/>
      </c>
      <c r="K2271" s="21"/>
      <c r="O2271" s="25" t="str">
        <f t="shared" si="386"/>
        <v/>
      </c>
      <c r="P2271" s="25" t="str">
        <f t="shared" si="387"/>
        <v/>
      </c>
      <c r="Q2271" s="25" t="str">
        <f t="shared" si="388"/>
        <v/>
      </c>
      <c r="R2271" s="25" t="str">
        <f>IF(COUNTIF($Q$11:$Q2271, $Q2271)&gt;1, "", $Q2271)</f>
        <v/>
      </c>
      <c r="S2271" s="58" t="str">
        <f t="shared" si="389"/>
        <v/>
      </c>
      <c r="T2271" s="61" t="str">
        <f t="shared" si="390"/>
        <v/>
      </c>
      <c r="U2271" s="58" t="str">
        <f t="shared" si="391"/>
        <v/>
      </c>
      <c r="W2271" s="25" t="str">
        <f>IF(OR($P2271="", NOT($U2271="")), "", IF(COUNTIF($P$11:$P2271, $P2271)&gt;1, "", "X"))</f>
        <v/>
      </c>
      <c r="X2271" s="25" t="str">
        <f t="shared" si="392"/>
        <v/>
      </c>
      <c r="Z2271" s="25" t="str">
        <f t="shared" si="393"/>
        <v/>
      </c>
      <c r="AB2271" s="25" t="str">
        <f>IF($B2271="", "", IF(AND($B2271&gt;='Client Report'!$BA$3, $B2271&lt;='Client Report'!$BA$4), "X", ""))</f>
        <v/>
      </c>
      <c r="AC2271" s="25" t="str">
        <f>IF($O2271="", "", IF('Client Report'!$AG$3="", "X", IF(Expenses!$C2271='Client Report'!$AG$3, "X", "")))</f>
        <v/>
      </c>
      <c r="AD2271" s="66" t="str">
        <f t="shared" si="394"/>
        <v/>
      </c>
      <c r="AE2271" s="25" t="str">
        <f>IF($AD2271="", "", COUNTIF($AD$11:$AD$2510, "&lt;"&amp;$AD2271)+1+COUNTIF($AD$11:$AD2271, $AD2271)-1)</f>
        <v/>
      </c>
      <c r="AF2271" s="25" t="str">
        <f t="shared" si="395"/>
        <v/>
      </c>
    </row>
    <row r="2272" spans="1:32" x14ac:dyDescent="0.25">
      <c r="A2272" s="21"/>
      <c r="B2272" s="80"/>
      <c r="C2272" s="81"/>
      <c r="D2272" s="82"/>
      <c r="E2272" s="83"/>
      <c r="F2272" s="83"/>
      <c r="G2272" s="84"/>
      <c r="H2272" s="85"/>
      <c r="I2272" s="21"/>
      <c r="J2272" s="39" t="str">
        <f t="shared" si="385"/>
        <v/>
      </c>
      <c r="K2272" s="21"/>
      <c r="O2272" s="25" t="str">
        <f t="shared" si="386"/>
        <v/>
      </c>
      <c r="P2272" s="25" t="str">
        <f t="shared" si="387"/>
        <v/>
      </c>
      <c r="Q2272" s="25" t="str">
        <f t="shared" si="388"/>
        <v/>
      </c>
      <c r="R2272" s="25" t="str">
        <f>IF(COUNTIF($Q$11:$Q2272, $Q2272)&gt;1, "", $Q2272)</f>
        <v/>
      </c>
      <c r="S2272" s="58" t="str">
        <f t="shared" si="389"/>
        <v/>
      </c>
      <c r="T2272" s="61" t="str">
        <f t="shared" si="390"/>
        <v/>
      </c>
      <c r="U2272" s="58" t="str">
        <f t="shared" si="391"/>
        <v/>
      </c>
      <c r="W2272" s="25" t="str">
        <f>IF(OR($P2272="", NOT($U2272="")), "", IF(COUNTIF($P$11:$P2272, $P2272)&gt;1, "", "X"))</f>
        <v/>
      </c>
      <c r="X2272" s="25" t="str">
        <f t="shared" si="392"/>
        <v/>
      </c>
      <c r="Z2272" s="25" t="str">
        <f t="shared" si="393"/>
        <v/>
      </c>
      <c r="AB2272" s="25" t="str">
        <f>IF($B2272="", "", IF(AND($B2272&gt;='Client Report'!$BA$3, $B2272&lt;='Client Report'!$BA$4), "X", ""))</f>
        <v/>
      </c>
      <c r="AC2272" s="25" t="str">
        <f>IF($O2272="", "", IF('Client Report'!$AG$3="", "X", IF(Expenses!$C2272='Client Report'!$AG$3, "X", "")))</f>
        <v/>
      </c>
      <c r="AD2272" s="66" t="str">
        <f t="shared" si="394"/>
        <v/>
      </c>
      <c r="AE2272" s="25" t="str">
        <f>IF($AD2272="", "", COUNTIF($AD$11:$AD$2510, "&lt;"&amp;$AD2272)+1+COUNTIF($AD$11:$AD2272, $AD2272)-1)</f>
        <v/>
      </c>
      <c r="AF2272" s="25" t="str">
        <f t="shared" si="395"/>
        <v/>
      </c>
    </row>
    <row r="2273" spans="1:32" x14ac:dyDescent="0.25">
      <c r="A2273" s="21"/>
      <c r="B2273" s="80"/>
      <c r="C2273" s="81"/>
      <c r="D2273" s="82"/>
      <c r="E2273" s="83"/>
      <c r="F2273" s="83"/>
      <c r="G2273" s="84"/>
      <c r="H2273" s="85"/>
      <c r="I2273" s="21"/>
      <c r="J2273" s="39" t="str">
        <f t="shared" si="385"/>
        <v/>
      </c>
      <c r="K2273" s="21"/>
      <c r="O2273" s="25" t="str">
        <f t="shared" si="386"/>
        <v/>
      </c>
      <c r="P2273" s="25" t="str">
        <f t="shared" si="387"/>
        <v/>
      </c>
      <c r="Q2273" s="25" t="str">
        <f t="shared" si="388"/>
        <v/>
      </c>
      <c r="R2273" s="25" t="str">
        <f>IF(COUNTIF($Q$11:$Q2273, $Q2273)&gt;1, "", $Q2273)</f>
        <v/>
      </c>
      <c r="S2273" s="58" t="str">
        <f t="shared" si="389"/>
        <v/>
      </c>
      <c r="T2273" s="61" t="str">
        <f t="shared" si="390"/>
        <v/>
      </c>
      <c r="U2273" s="58" t="str">
        <f t="shared" si="391"/>
        <v/>
      </c>
      <c r="W2273" s="25" t="str">
        <f>IF(OR($P2273="", NOT($U2273="")), "", IF(COUNTIF($P$11:$P2273, $P2273)&gt;1, "", "X"))</f>
        <v/>
      </c>
      <c r="X2273" s="25" t="str">
        <f t="shared" si="392"/>
        <v/>
      </c>
      <c r="Z2273" s="25" t="str">
        <f t="shared" si="393"/>
        <v/>
      </c>
      <c r="AB2273" s="25" t="str">
        <f>IF($B2273="", "", IF(AND($B2273&gt;='Client Report'!$BA$3, $B2273&lt;='Client Report'!$BA$4), "X", ""))</f>
        <v/>
      </c>
      <c r="AC2273" s="25" t="str">
        <f>IF($O2273="", "", IF('Client Report'!$AG$3="", "X", IF(Expenses!$C2273='Client Report'!$AG$3, "X", "")))</f>
        <v/>
      </c>
      <c r="AD2273" s="66" t="str">
        <f t="shared" si="394"/>
        <v/>
      </c>
      <c r="AE2273" s="25" t="str">
        <f>IF($AD2273="", "", COUNTIF($AD$11:$AD$2510, "&lt;"&amp;$AD2273)+1+COUNTIF($AD$11:$AD2273, $AD2273)-1)</f>
        <v/>
      </c>
      <c r="AF2273" s="25" t="str">
        <f t="shared" si="395"/>
        <v/>
      </c>
    </row>
    <row r="2274" spans="1:32" x14ac:dyDescent="0.25">
      <c r="A2274" s="21"/>
      <c r="B2274" s="80"/>
      <c r="C2274" s="81"/>
      <c r="D2274" s="82"/>
      <c r="E2274" s="83"/>
      <c r="F2274" s="83"/>
      <c r="G2274" s="84"/>
      <c r="H2274" s="85"/>
      <c r="I2274" s="21"/>
      <c r="J2274" s="39" t="str">
        <f t="shared" si="385"/>
        <v/>
      </c>
      <c r="K2274" s="21"/>
      <c r="O2274" s="25" t="str">
        <f t="shared" si="386"/>
        <v/>
      </c>
      <c r="P2274" s="25" t="str">
        <f t="shared" si="387"/>
        <v/>
      </c>
      <c r="Q2274" s="25" t="str">
        <f t="shared" si="388"/>
        <v/>
      </c>
      <c r="R2274" s="25" t="str">
        <f>IF(COUNTIF($Q$11:$Q2274, $Q2274)&gt;1, "", $Q2274)</f>
        <v/>
      </c>
      <c r="S2274" s="58" t="str">
        <f t="shared" si="389"/>
        <v/>
      </c>
      <c r="T2274" s="61" t="str">
        <f t="shared" si="390"/>
        <v/>
      </c>
      <c r="U2274" s="58" t="str">
        <f t="shared" si="391"/>
        <v/>
      </c>
      <c r="W2274" s="25" t="str">
        <f>IF(OR($P2274="", NOT($U2274="")), "", IF(COUNTIF($P$11:$P2274, $P2274)&gt;1, "", "X"))</f>
        <v/>
      </c>
      <c r="X2274" s="25" t="str">
        <f t="shared" si="392"/>
        <v/>
      </c>
      <c r="Z2274" s="25" t="str">
        <f t="shared" si="393"/>
        <v/>
      </c>
      <c r="AB2274" s="25" t="str">
        <f>IF($B2274="", "", IF(AND($B2274&gt;='Client Report'!$BA$3, $B2274&lt;='Client Report'!$BA$4), "X", ""))</f>
        <v/>
      </c>
      <c r="AC2274" s="25" t="str">
        <f>IF($O2274="", "", IF('Client Report'!$AG$3="", "X", IF(Expenses!$C2274='Client Report'!$AG$3, "X", "")))</f>
        <v/>
      </c>
      <c r="AD2274" s="66" t="str">
        <f t="shared" si="394"/>
        <v/>
      </c>
      <c r="AE2274" s="25" t="str">
        <f>IF($AD2274="", "", COUNTIF($AD$11:$AD$2510, "&lt;"&amp;$AD2274)+1+COUNTIF($AD$11:$AD2274, $AD2274)-1)</f>
        <v/>
      </c>
      <c r="AF2274" s="25" t="str">
        <f t="shared" si="395"/>
        <v/>
      </c>
    </row>
    <row r="2275" spans="1:32" x14ac:dyDescent="0.25">
      <c r="A2275" s="21"/>
      <c r="B2275" s="80"/>
      <c r="C2275" s="81"/>
      <c r="D2275" s="82"/>
      <c r="E2275" s="83"/>
      <c r="F2275" s="83"/>
      <c r="G2275" s="84"/>
      <c r="H2275" s="85"/>
      <c r="I2275" s="21"/>
      <c r="J2275" s="39" t="str">
        <f t="shared" si="385"/>
        <v/>
      </c>
      <c r="K2275" s="21"/>
      <c r="O2275" s="25" t="str">
        <f t="shared" si="386"/>
        <v/>
      </c>
      <c r="P2275" s="25" t="str">
        <f t="shared" si="387"/>
        <v/>
      </c>
      <c r="Q2275" s="25" t="str">
        <f t="shared" si="388"/>
        <v/>
      </c>
      <c r="R2275" s="25" t="str">
        <f>IF(COUNTIF($Q$11:$Q2275, $Q2275)&gt;1, "", $Q2275)</f>
        <v/>
      </c>
      <c r="S2275" s="58" t="str">
        <f t="shared" si="389"/>
        <v/>
      </c>
      <c r="T2275" s="61" t="str">
        <f t="shared" si="390"/>
        <v/>
      </c>
      <c r="U2275" s="58" t="str">
        <f t="shared" si="391"/>
        <v/>
      </c>
      <c r="W2275" s="25" t="str">
        <f>IF(OR($P2275="", NOT($U2275="")), "", IF(COUNTIF($P$11:$P2275, $P2275)&gt;1, "", "X"))</f>
        <v/>
      </c>
      <c r="X2275" s="25" t="str">
        <f t="shared" si="392"/>
        <v/>
      </c>
      <c r="Z2275" s="25" t="str">
        <f t="shared" si="393"/>
        <v/>
      </c>
      <c r="AB2275" s="25" t="str">
        <f>IF($B2275="", "", IF(AND($B2275&gt;='Client Report'!$BA$3, $B2275&lt;='Client Report'!$BA$4), "X", ""))</f>
        <v/>
      </c>
      <c r="AC2275" s="25" t="str">
        <f>IF($O2275="", "", IF('Client Report'!$AG$3="", "X", IF(Expenses!$C2275='Client Report'!$AG$3, "X", "")))</f>
        <v/>
      </c>
      <c r="AD2275" s="66" t="str">
        <f t="shared" si="394"/>
        <v/>
      </c>
      <c r="AE2275" s="25" t="str">
        <f>IF($AD2275="", "", COUNTIF($AD$11:$AD$2510, "&lt;"&amp;$AD2275)+1+COUNTIF($AD$11:$AD2275, $AD2275)-1)</f>
        <v/>
      </c>
      <c r="AF2275" s="25" t="str">
        <f t="shared" si="395"/>
        <v/>
      </c>
    </row>
    <row r="2276" spans="1:32" x14ac:dyDescent="0.25">
      <c r="A2276" s="21"/>
      <c r="B2276" s="80"/>
      <c r="C2276" s="81"/>
      <c r="D2276" s="82"/>
      <c r="E2276" s="83"/>
      <c r="F2276" s="83"/>
      <c r="G2276" s="84"/>
      <c r="H2276" s="85"/>
      <c r="I2276" s="21"/>
      <c r="J2276" s="39" t="str">
        <f t="shared" si="385"/>
        <v/>
      </c>
      <c r="K2276" s="21"/>
      <c r="O2276" s="25" t="str">
        <f t="shared" si="386"/>
        <v/>
      </c>
      <c r="P2276" s="25" t="str">
        <f t="shared" si="387"/>
        <v/>
      </c>
      <c r="Q2276" s="25" t="str">
        <f t="shared" si="388"/>
        <v/>
      </c>
      <c r="R2276" s="25" t="str">
        <f>IF(COUNTIF($Q$11:$Q2276, $Q2276)&gt;1, "", $Q2276)</f>
        <v/>
      </c>
      <c r="S2276" s="58" t="str">
        <f t="shared" si="389"/>
        <v/>
      </c>
      <c r="T2276" s="61" t="str">
        <f t="shared" si="390"/>
        <v/>
      </c>
      <c r="U2276" s="58" t="str">
        <f t="shared" si="391"/>
        <v/>
      </c>
      <c r="W2276" s="25" t="str">
        <f>IF(OR($P2276="", NOT($U2276="")), "", IF(COUNTIF($P$11:$P2276, $P2276)&gt;1, "", "X"))</f>
        <v/>
      </c>
      <c r="X2276" s="25" t="str">
        <f t="shared" si="392"/>
        <v/>
      </c>
      <c r="Z2276" s="25" t="str">
        <f t="shared" si="393"/>
        <v/>
      </c>
      <c r="AB2276" s="25" t="str">
        <f>IF($B2276="", "", IF(AND($B2276&gt;='Client Report'!$BA$3, $B2276&lt;='Client Report'!$BA$4), "X", ""))</f>
        <v/>
      </c>
      <c r="AC2276" s="25" t="str">
        <f>IF($O2276="", "", IF('Client Report'!$AG$3="", "X", IF(Expenses!$C2276='Client Report'!$AG$3, "X", "")))</f>
        <v/>
      </c>
      <c r="AD2276" s="66" t="str">
        <f t="shared" si="394"/>
        <v/>
      </c>
      <c r="AE2276" s="25" t="str">
        <f>IF($AD2276="", "", COUNTIF($AD$11:$AD$2510, "&lt;"&amp;$AD2276)+1+COUNTIF($AD$11:$AD2276, $AD2276)-1)</f>
        <v/>
      </c>
      <c r="AF2276" s="25" t="str">
        <f t="shared" si="395"/>
        <v/>
      </c>
    </row>
    <row r="2277" spans="1:32" x14ac:dyDescent="0.25">
      <c r="A2277" s="21"/>
      <c r="B2277" s="80"/>
      <c r="C2277" s="81"/>
      <c r="D2277" s="82"/>
      <c r="E2277" s="83"/>
      <c r="F2277" s="83"/>
      <c r="G2277" s="84"/>
      <c r="H2277" s="85"/>
      <c r="I2277" s="21"/>
      <c r="J2277" s="39" t="str">
        <f t="shared" si="385"/>
        <v/>
      </c>
      <c r="K2277" s="21"/>
      <c r="O2277" s="25" t="str">
        <f t="shared" si="386"/>
        <v/>
      </c>
      <c r="P2277" s="25" t="str">
        <f t="shared" si="387"/>
        <v/>
      </c>
      <c r="Q2277" s="25" t="str">
        <f t="shared" si="388"/>
        <v/>
      </c>
      <c r="R2277" s="25" t="str">
        <f>IF(COUNTIF($Q$11:$Q2277, $Q2277)&gt;1, "", $Q2277)</f>
        <v/>
      </c>
      <c r="S2277" s="58" t="str">
        <f t="shared" si="389"/>
        <v/>
      </c>
      <c r="T2277" s="61" t="str">
        <f t="shared" si="390"/>
        <v/>
      </c>
      <c r="U2277" s="58" t="str">
        <f t="shared" si="391"/>
        <v/>
      </c>
      <c r="W2277" s="25" t="str">
        <f>IF(OR($P2277="", NOT($U2277="")), "", IF(COUNTIF($P$11:$P2277, $P2277)&gt;1, "", "X"))</f>
        <v/>
      </c>
      <c r="X2277" s="25" t="str">
        <f t="shared" si="392"/>
        <v/>
      </c>
      <c r="Z2277" s="25" t="str">
        <f t="shared" si="393"/>
        <v/>
      </c>
      <c r="AB2277" s="25" t="str">
        <f>IF($B2277="", "", IF(AND($B2277&gt;='Client Report'!$BA$3, $B2277&lt;='Client Report'!$BA$4), "X", ""))</f>
        <v/>
      </c>
      <c r="AC2277" s="25" t="str">
        <f>IF($O2277="", "", IF('Client Report'!$AG$3="", "X", IF(Expenses!$C2277='Client Report'!$AG$3, "X", "")))</f>
        <v/>
      </c>
      <c r="AD2277" s="66" t="str">
        <f t="shared" si="394"/>
        <v/>
      </c>
      <c r="AE2277" s="25" t="str">
        <f>IF($AD2277="", "", COUNTIF($AD$11:$AD$2510, "&lt;"&amp;$AD2277)+1+COUNTIF($AD$11:$AD2277, $AD2277)-1)</f>
        <v/>
      </c>
      <c r="AF2277" s="25" t="str">
        <f t="shared" si="395"/>
        <v/>
      </c>
    </row>
    <row r="2278" spans="1:32" x14ac:dyDescent="0.25">
      <c r="A2278" s="21"/>
      <c r="B2278" s="80"/>
      <c r="C2278" s="81"/>
      <c r="D2278" s="82"/>
      <c r="E2278" s="83"/>
      <c r="F2278" s="83"/>
      <c r="G2278" s="84"/>
      <c r="H2278" s="85"/>
      <c r="I2278" s="21"/>
      <c r="J2278" s="39" t="str">
        <f t="shared" si="385"/>
        <v/>
      </c>
      <c r="K2278" s="21"/>
      <c r="O2278" s="25" t="str">
        <f t="shared" si="386"/>
        <v/>
      </c>
      <c r="P2278" s="25" t="str">
        <f t="shared" si="387"/>
        <v/>
      </c>
      <c r="Q2278" s="25" t="str">
        <f t="shared" si="388"/>
        <v/>
      </c>
      <c r="R2278" s="25" t="str">
        <f>IF(COUNTIF($Q$11:$Q2278, $Q2278)&gt;1, "", $Q2278)</f>
        <v/>
      </c>
      <c r="S2278" s="58" t="str">
        <f t="shared" si="389"/>
        <v/>
      </c>
      <c r="T2278" s="61" t="str">
        <f t="shared" si="390"/>
        <v/>
      </c>
      <c r="U2278" s="58" t="str">
        <f t="shared" si="391"/>
        <v/>
      </c>
      <c r="W2278" s="25" t="str">
        <f>IF(OR($P2278="", NOT($U2278="")), "", IF(COUNTIF($P$11:$P2278, $P2278)&gt;1, "", "X"))</f>
        <v/>
      </c>
      <c r="X2278" s="25" t="str">
        <f t="shared" si="392"/>
        <v/>
      </c>
      <c r="Z2278" s="25" t="str">
        <f t="shared" si="393"/>
        <v/>
      </c>
      <c r="AB2278" s="25" t="str">
        <f>IF($B2278="", "", IF(AND($B2278&gt;='Client Report'!$BA$3, $B2278&lt;='Client Report'!$BA$4), "X", ""))</f>
        <v/>
      </c>
      <c r="AC2278" s="25" t="str">
        <f>IF($O2278="", "", IF('Client Report'!$AG$3="", "X", IF(Expenses!$C2278='Client Report'!$AG$3, "X", "")))</f>
        <v/>
      </c>
      <c r="AD2278" s="66" t="str">
        <f t="shared" si="394"/>
        <v/>
      </c>
      <c r="AE2278" s="25" t="str">
        <f>IF($AD2278="", "", COUNTIF($AD$11:$AD$2510, "&lt;"&amp;$AD2278)+1+COUNTIF($AD$11:$AD2278, $AD2278)-1)</f>
        <v/>
      </c>
      <c r="AF2278" s="25" t="str">
        <f t="shared" si="395"/>
        <v/>
      </c>
    </row>
    <row r="2279" spans="1:32" x14ac:dyDescent="0.25">
      <c r="A2279" s="21"/>
      <c r="B2279" s="80"/>
      <c r="C2279" s="81"/>
      <c r="D2279" s="82"/>
      <c r="E2279" s="83"/>
      <c r="F2279" s="83"/>
      <c r="G2279" s="84"/>
      <c r="H2279" s="85"/>
      <c r="I2279" s="21"/>
      <c r="J2279" s="39" t="str">
        <f t="shared" si="385"/>
        <v/>
      </c>
      <c r="K2279" s="21"/>
      <c r="O2279" s="25" t="str">
        <f t="shared" si="386"/>
        <v/>
      </c>
      <c r="P2279" s="25" t="str">
        <f t="shared" si="387"/>
        <v/>
      </c>
      <c r="Q2279" s="25" t="str">
        <f t="shared" si="388"/>
        <v/>
      </c>
      <c r="R2279" s="25" t="str">
        <f>IF(COUNTIF($Q$11:$Q2279, $Q2279)&gt;1, "", $Q2279)</f>
        <v/>
      </c>
      <c r="S2279" s="58" t="str">
        <f t="shared" si="389"/>
        <v/>
      </c>
      <c r="T2279" s="61" t="str">
        <f t="shared" si="390"/>
        <v/>
      </c>
      <c r="U2279" s="58" t="str">
        <f t="shared" si="391"/>
        <v/>
      </c>
      <c r="W2279" s="25" t="str">
        <f>IF(OR($P2279="", NOT($U2279="")), "", IF(COUNTIF($P$11:$P2279, $P2279)&gt;1, "", "X"))</f>
        <v/>
      </c>
      <c r="X2279" s="25" t="str">
        <f t="shared" si="392"/>
        <v/>
      </c>
      <c r="Z2279" s="25" t="str">
        <f t="shared" si="393"/>
        <v/>
      </c>
      <c r="AB2279" s="25" t="str">
        <f>IF($B2279="", "", IF(AND($B2279&gt;='Client Report'!$BA$3, $B2279&lt;='Client Report'!$BA$4), "X", ""))</f>
        <v/>
      </c>
      <c r="AC2279" s="25" t="str">
        <f>IF($O2279="", "", IF('Client Report'!$AG$3="", "X", IF(Expenses!$C2279='Client Report'!$AG$3, "X", "")))</f>
        <v/>
      </c>
      <c r="AD2279" s="66" t="str">
        <f t="shared" si="394"/>
        <v/>
      </c>
      <c r="AE2279" s="25" t="str">
        <f>IF($AD2279="", "", COUNTIF($AD$11:$AD$2510, "&lt;"&amp;$AD2279)+1+COUNTIF($AD$11:$AD2279, $AD2279)-1)</f>
        <v/>
      </c>
      <c r="AF2279" s="25" t="str">
        <f t="shared" si="395"/>
        <v/>
      </c>
    </row>
    <row r="2280" spans="1:32" x14ac:dyDescent="0.25">
      <c r="A2280" s="21"/>
      <c r="B2280" s="80"/>
      <c r="C2280" s="81"/>
      <c r="D2280" s="82"/>
      <c r="E2280" s="83"/>
      <c r="F2280" s="83"/>
      <c r="G2280" s="84"/>
      <c r="H2280" s="85"/>
      <c r="I2280" s="21"/>
      <c r="J2280" s="39" t="str">
        <f t="shared" si="385"/>
        <v/>
      </c>
      <c r="K2280" s="21"/>
      <c r="O2280" s="25" t="str">
        <f t="shared" si="386"/>
        <v/>
      </c>
      <c r="P2280" s="25" t="str">
        <f t="shared" si="387"/>
        <v/>
      </c>
      <c r="Q2280" s="25" t="str">
        <f t="shared" si="388"/>
        <v/>
      </c>
      <c r="R2280" s="25" t="str">
        <f>IF(COUNTIF($Q$11:$Q2280, $Q2280)&gt;1, "", $Q2280)</f>
        <v/>
      </c>
      <c r="S2280" s="58" t="str">
        <f t="shared" si="389"/>
        <v/>
      </c>
      <c r="T2280" s="61" t="str">
        <f t="shared" si="390"/>
        <v/>
      </c>
      <c r="U2280" s="58" t="str">
        <f t="shared" si="391"/>
        <v/>
      </c>
      <c r="W2280" s="25" t="str">
        <f>IF(OR($P2280="", NOT($U2280="")), "", IF(COUNTIF($P$11:$P2280, $P2280)&gt;1, "", "X"))</f>
        <v/>
      </c>
      <c r="X2280" s="25" t="str">
        <f t="shared" si="392"/>
        <v/>
      </c>
      <c r="Z2280" s="25" t="str">
        <f t="shared" si="393"/>
        <v/>
      </c>
      <c r="AB2280" s="25" t="str">
        <f>IF($B2280="", "", IF(AND($B2280&gt;='Client Report'!$BA$3, $B2280&lt;='Client Report'!$BA$4), "X", ""))</f>
        <v/>
      </c>
      <c r="AC2280" s="25" t="str">
        <f>IF($O2280="", "", IF('Client Report'!$AG$3="", "X", IF(Expenses!$C2280='Client Report'!$AG$3, "X", "")))</f>
        <v/>
      </c>
      <c r="AD2280" s="66" t="str">
        <f t="shared" si="394"/>
        <v/>
      </c>
      <c r="AE2280" s="25" t="str">
        <f>IF($AD2280="", "", COUNTIF($AD$11:$AD$2510, "&lt;"&amp;$AD2280)+1+COUNTIF($AD$11:$AD2280, $AD2280)-1)</f>
        <v/>
      </c>
      <c r="AF2280" s="25" t="str">
        <f t="shared" si="395"/>
        <v/>
      </c>
    </row>
    <row r="2281" spans="1:32" x14ac:dyDescent="0.25">
      <c r="A2281" s="21"/>
      <c r="B2281" s="80"/>
      <c r="C2281" s="81"/>
      <c r="D2281" s="82"/>
      <c r="E2281" s="83"/>
      <c r="F2281" s="83"/>
      <c r="G2281" s="84"/>
      <c r="H2281" s="85"/>
      <c r="I2281" s="21"/>
      <c r="J2281" s="39" t="str">
        <f t="shared" si="385"/>
        <v/>
      </c>
      <c r="K2281" s="21"/>
      <c r="O2281" s="25" t="str">
        <f t="shared" si="386"/>
        <v/>
      </c>
      <c r="P2281" s="25" t="str">
        <f t="shared" si="387"/>
        <v/>
      </c>
      <c r="Q2281" s="25" t="str">
        <f t="shared" si="388"/>
        <v/>
      </c>
      <c r="R2281" s="25" t="str">
        <f>IF(COUNTIF($Q$11:$Q2281, $Q2281)&gt;1, "", $Q2281)</f>
        <v/>
      </c>
      <c r="S2281" s="58" t="str">
        <f t="shared" si="389"/>
        <v/>
      </c>
      <c r="T2281" s="61" t="str">
        <f t="shared" si="390"/>
        <v/>
      </c>
      <c r="U2281" s="58" t="str">
        <f t="shared" si="391"/>
        <v/>
      </c>
      <c r="W2281" s="25" t="str">
        <f>IF(OR($P2281="", NOT($U2281="")), "", IF(COUNTIF($P$11:$P2281, $P2281)&gt;1, "", "X"))</f>
        <v/>
      </c>
      <c r="X2281" s="25" t="str">
        <f t="shared" si="392"/>
        <v/>
      </c>
      <c r="Z2281" s="25" t="str">
        <f t="shared" si="393"/>
        <v/>
      </c>
      <c r="AB2281" s="25" t="str">
        <f>IF($B2281="", "", IF(AND($B2281&gt;='Client Report'!$BA$3, $B2281&lt;='Client Report'!$BA$4), "X", ""))</f>
        <v/>
      </c>
      <c r="AC2281" s="25" t="str">
        <f>IF($O2281="", "", IF('Client Report'!$AG$3="", "X", IF(Expenses!$C2281='Client Report'!$AG$3, "X", "")))</f>
        <v/>
      </c>
      <c r="AD2281" s="66" t="str">
        <f t="shared" si="394"/>
        <v/>
      </c>
      <c r="AE2281" s="25" t="str">
        <f>IF($AD2281="", "", COUNTIF($AD$11:$AD$2510, "&lt;"&amp;$AD2281)+1+COUNTIF($AD$11:$AD2281, $AD2281)-1)</f>
        <v/>
      </c>
      <c r="AF2281" s="25" t="str">
        <f t="shared" si="395"/>
        <v/>
      </c>
    </row>
    <row r="2282" spans="1:32" x14ac:dyDescent="0.25">
      <c r="A2282" s="21"/>
      <c r="B2282" s="80"/>
      <c r="C2282" s="81"/>
      <c r="D2282" s="82"/>
      <c r="E2282" s="83"/>
      <c r="F2282" s="83"/>
      <c r="G2282" s="84"/>
      <c r="H2282" s="85"/>
      <c r="I2282" s="21"/>
      <c r="J2282" s="39" t="str">
        <f t="shared" si="385"/>
        <v/>
      </c>
      <c r="K2282" s="21"/>
      <c r="O2282" s="25" t="str">
        <f t="shared" si="386"/>
        <v/>
      </c>
      <c r="P2282" s="25" t="str">
        <f t="shared" si="387"/>
        <v/>
      </c>
      <c r="Q2282" s="25" t="str">
        <f t="shared" si="388"/>
        <v/>
      </c>
      <c r="R2282" s="25" t="str">
        <f>IF(COUNTIF($Q$11:$Q2282, $Q2282)&gt;1, "", $Q2282)</f>
        <v/>
      </c>
      <c r="S2282" s="58" t="str">
        <f t="shared" si="389"/>
        <v/>
      </c>
      <c r="T2282" s="61" t="str">
        <f t="shared" si="390"/>
        <v/>
      </c>
      <c r="U2282" s="58" t="str">
        <f t="shared" si="391"/>
        <v/>
      </c>
      <c r="W2282" s="25" t="str">
        <f>IF(OR($P2282="", NOT($U2282="")), "", IF(COUNTIF($P$11:$P2282, $P2282)&gt;1, "", "X"))</f>
        <v/>
      </c>
      <c r="X2282" s="25" t="str">
        <f t="shared" si="392"/>
        <v/>
      </c>
      <c r="Z2282" s="25" t="str">
        <f t="shared" si="393"/>
        <v/>
      </c>
      <c r="AB2282" s="25" t="str">
        <f>IF($B2282="", "", IF(AND($B2282&gt;='Client Report'!$BA$3, $B2282&lt;='Client Report'!$BA$4), "X", ""))</f>
        <v/>
      </c>
      <c r="AC2282" s="25" t="str">
        <f>IF($O2282="", "", IF('Client Report'!$AG$3="", "X", IF(Expenses!$C2282='Client Report'!$AG$3, "X", "")))</f>
        <v/>
      </c>
      <c r="AD2282" s="66" t="str">
        <f t="shared" si="394"/>
        <v/>
      </c>
      <c r="AE2282" s="25" t="str">
        <f>IF($AD2282="", "", COUNTIF($AD$11:$AD$2510, "&lt;"&amp;$AD2282)+1+COUNTIF($AD$11:$AD2282, $AD2282)-1)</f>
        <v/>
      </c>
      <c r="AF2282" s="25" t="str">
        <f t="shared" si="395"/>
        <v/>
      </c>
    </row>
    <row r="2283" spans="1:32" x14ac:dyDescent="0.25">
      <c r="A2283" s="21"/>
      <c r="B2283" s="80"/>
      <c r="C2283" s="81"/>
      <c r="D2283" s="82"/>
      <c r="E2283" s="83"/>
      <c r="F2283" s="83"/>
      <c r="G2283" s="84"/>
      <c r="H2283" s="85"/>
      <c r="I2283" s="21"/>
      <c r="J2283" s="39" t="str">
        <f t="shared" si="385"/>
        <v/>
      </c>
      <c r="K2283" s="21"/>
      <c r="O2283" s="25" t="str">
        <f t="shared" si="386"/>
        <v/>
      </c>
      <c r="P2283" s="25" t="str">
        <f t="shared" si="387"/>
        <v/>
      </c>
      <c r="Q2283" s="25" t="str">
        <f t="shared" si="388"/>
        <v/>
      </c>
      <c r="R2283" s="25" t="str">
        <f>IF(COUNTIF($Q$11:$Q2283, $Q2283)&gt;1, "", $Q2283)</f>
        <v/>
      </c>
      <c r="S2283" s="58" t="str">
        <f t="shared" si="389"/>
        <v/>
      </c>
      <c r="T2283" s="61" t="str">
        <f t="shared" si="390"/>
        <v/>
      </c>
      <c r="U2283" s="58" t="str">
        <f t="shared" si="391"/>
        <v/>
      </c>
      <c r="W2283" s="25" t="str">
        <f>IF(OR($P2283="", NOT($U2283="")), "", IF(COUNTIF($P$11:$P2283, $P2283)&gt;1, "", "X"))</f>
        <v/>
      </c>
      <c r="X2283" s="25" t="str">
        <f t="shared" si="392"/>
        <v/>
      </c>
      <c r="Z2283" s="25" t="str">
        <f t="shared" si="393"/>
        <v/>
      </c>
      <c r="AB2283" s="25" t="str">
        <f>IF($B2283="", "", IF(AND($B2283&gt;='Client Report'!$BA$3, $B2283&lt;='Client Report'!$BA$4), "X", ""))</f>
        <v/>
      </c>
      <c r="AC2283" s="25" t="str">
        <f>IF($O2283="", "", IF('Client Report'!$AG$3="", "X", IF(Expenses!$C2283='Client Report'!$AG$3, "X", "")))</f>
        <v/>
      </c>
      <c r="AD2283" s="66" t="str">
        <f t="shared" si="394"/>
        <v/>
      </c>
      <c r="AE2283" s="25" t="str">
        <f>IF($AD2283="", "", COUNTIF($AD$11:$AD$2510, "&lt;"&amp;$AD2283)+1+COUNTIF($AD$11:$AD2283, $AD2283)-1)</f>
        <v/>
      </c>
      <c r="AF2283" s="25" t="str">
        <f t="shared" si="395"/>
        <v/>
      </c>
    </row>
    <row r="2284" spans="1:32" x14ac:dyDescent="0.25">
      <c r="A2284" s="21"/>
      <c r="B2284" s="80"/>
      <c r="C2284" s="81"/>
      <c r="D2284" s="82"/>
      <c r="E2284" s="83"/>
      <c r="F2284" s="83"/>
      <c r="G2284" s="84"/>
      <c r="H2284" s="85"/>
      <c r="I2284" s="21"/>
      <c r="J2284" s="39" t="str">
        <f t="shared" si="385"/>
        <v/>
      </c>
      <c r="K2284" s="21"/>
      <c r="O2284" s="25" t="str">
        <f t="shared" si="386"/>
        <v/>
      </c>
      <c r="P2284" s="25" t="str">
        <f t="shared" si="387"/>
        <v/>
      </c>
      <c r="Q2284" s="25" t="str">
        <f t="shared" si="388"/>
        <v/>
      </c>
      <c r="R2284" s="25" t="str">
        <f>IF(COUNTIF($Q$11:$Q2284, $Q2284)&gt;1, "", $Q2284)</f>
        <v/>
      </c>
      <c r="S2284" s="58" t="str">
        <f t="shared" si="389"/>
        <v/>
      </c>
      <c r="T2284" s="61" t="str">
        <f t="shared" si="390"/>
        <v/>
      </c>
      <c r="U2284" s="58" t="str">
        <f t="shared" si="391"/>
        <v/>
      </c>
      <c r="W2284" s="25" t="str">
        <f>IF(OR($P2284="", NOT($U2284="")), "", IF(COUNTIF($P$11:$P2284, $P2284)&gt;1, "", "X"))</f>
        <v/>
      </c>
      <c r="X2284" s="25" t="str">
        <f t="shared" si="392"/>
        <v/>
      </c>
      <c r="Z2284" s="25" t="str">
        <f t="shared" si="393"/>
        <v/>
      </c>
      <c r="AB2284" s="25" t="str">
        <f>IF($B2284="", "", IF(AND($B2284&gt;='Client Report'!$BA$3, $B2284&lt;='Client Report'!$BA$4), "X", ""))</f>
        <v/>
      </c>
      <c r="AC2284" s="25" t="str">
        <f>IF($O2284="", "", IF('Client Report'!$AG$3="", "X", IF(Expenses!$C2284='Client Report'!$AG$3, "X", "")))</f>
        <v/>
      </c>
      <c r="AD2284" s="66" t="str">
        <f t="shared" si="394"/>
        <v/>
      </c>
      <c r="AE2284" s="25" t="str">
        <f>IF($AD2284="", "", COUNTIF($AD$11:$AD$2510, "&lt;"&amp;$AD2284)+1+COUNTIF($AD$11:$AD2284, $AD2284)-1)</f>
        <v/>
      </c>
      <c r="AF2284" s="25" t="str">
        <f t="shared" si="395"/>
        <v/>
      </c>
    </row>
    <row r="2285" spans="1:32" x14ac:dyDescent="0.25">
      <c r="A2285" s="21"/>
      <c r="B2285" s="80"/>
      <c r="C2285" s="81"/>
      <c r="D2285" s="82"/>
      <c r="E2285" s="83"/>
      <c r="F2285" s="83"/>
      <c r="G2285" s="84"/>
      <c r="H2285" s="85"/>
      <c r="I2285" s="21"/>
      <c r="J2285" s="39" t="str">
        <f t="shared" si="385"/>
        <v/>
      </c>
      <c r="K2285" s="21"/>
      <c r="O2285" s="25" t="str">
        <f t="shared" si="386"/>
        <v/>
      </c>
      <c r="P2285" s="25" t="str">
        <f t="shared" si="387"/>
        <v/>
      </c>
      <c r="Q2285" s="25" t="str">
        <f t="shared" si="388"/>
        <v/>
      </c>
      <c r="R2285" s="25" t="str">
        <f>IF(COUNTIF($Q$11:$Q2285, $Q2285)&gt;1, "", $Q2285)</f>
        <v/>
      </c>
      <c r="S2285" s="58" t="str">
        <f t="shared" si="389"/>
        <v/>
      </c>
      <c r="T2285" s="61" t="str">
        <f t="shared" si="390"/>
        <v/>
      </c>
      <c r="U2285" s="58" t="str">
        <f t="shared" si="391"/>
        <v/>
      </c>
      <c r="W2285" s="25" t="str">
        <f>IF(OR($P2285="", NOT($U2285="")), "", IF(COUNTIF($P$11:$P2285, $P2285)&gt;1, "", "X"))</f>
        <v/>
      </c>
      <c r="X2285" s="25" t="str">
        <f t="shared" si="392"/>
        <v/>
      </c>
      <c r="Z2285" s="25" t="str">
        <f t="shared" si="393"/>
        <v/>
      </c>
      <c r="AB2285" s="25" t="str">
        <f>IF($B2285="", "", IF(AND($B2285&gt;='Client Report'!$BA$3, $B2285&lt;='Client Report'!$BA$4), "X", ""))</f>
        <v/>
      </c>
      <c r="AC2285" s="25" t="str">
        <f>IF($O2285="", "", IF('Client Report'!$AG$3="", "X", IF(Expenses!$C2285='Client Report'!$AG$3, "X", "")))</f>
        <v/>
      </c>
      <c r="AD2285" s="66" t="str">
        <f t="shared" si="394"/>
        <v/>
      </c>
      <c r="AE2285" s="25" t="str">
        <f>IF($AD2285="", "", COUNTIF($AD$11:$AD$2510, "&lt;"&amp;$AD2285)+1+COUNTIF($AD$11:$AD2285, $AD2285)-1)</f>
        <v/>
      </c>
      <c r="AF2285" s="25" t="str">
        <f t="shared" si="395"/>
        <v/>
      </c>
    </row>
    <row r="2286" spans="1:32" x14ac:dyDescent="0.25">
      <c r="A2286" s="21"/>
      <c r="B2286" s="80"/>
      <c r="C2286" s="81"/>
      <c r="D2286" s="82"/>
      <c r="E2286" s="83"/>
      <c r="F2286" s="83"/>
      <c r="G2286" s="84"/>
      <c r="H2286" s="85"/>
      <c r="I2286" s="21"/>
      <c r="J2286" s="39" t="str">
        <f t="shared" si="385"/>
        <v/>
      </c>
      <c r="K2286" s="21"/>
      <c r="O2286" s="25" t="str">
        <f t="shared" si="386"/>
        <v/>
      </c>
      <c r="P2286" s="25" t="str">
        <f t="shared" si="387"/>
        <v/>
      </c>
      <c r="Q2286" s="25" t="str">
        <f t="shared" si="388"/>
        <v/>
      </c>
      <c r="R2286" s="25" t="str">
        <f>IF(COUNTIF($Q$11:$Q2286, $Q2286)&gt;1, "", $Q2286)</f>
        <v/>
      </c>
      <c r="S2286" s="58" t="str">
        <f t="shared" si="389"/>
        <v/>
      </c>
      <c r="T2286" s="61" t="str">
        <f t="shared" si="390"/>
        <v/>
      </c>
      <c r="U2286" s="58" t="str">
        <f t="shared" si="391"/>
        <v/>
      </c>
      <c r="W2286" s="25" t="str">
        <f>IF(OR($P2286="", NOT($U2286="")), "", IF(COUNTIF($P$11:$P2286, $P2286)&gt;1, "", "X"))</f>
        <v/>
      </c>
      <c r="X2286" s="25" t="str">
        <f t="shared" si="392"/>
        <v/>
      </c>
      <c r="Z2286" s="25" t="str">
        <f t="shared" si="393"/>
        <v/>
      </c>
      <c r="AB2286" s="25" t="str">
        <f>IF($B2286="", "", IF(AND($B2286&gt;='Client Report'!$BA$3, $B2286&lt;='Client Report'!$BA$4), "X", ""))</f>
        <v/>
      </c>
      <c r="AC2286" s="25" t="str">
        <f>IF($O2286="", "", IF('Client Report'!$AG$3="", "X", IF(Expenses!$C2286='Client Report'!$AG$3, "X", "")))</f>
        <v/>
      </c>
      <c r="AD2286" s="66" t="str">
        <f t="shared" si="394"/>
        <v/>
      </c>
      <c r="AE2286" s="25" t="str">
        <f>IF($AD2286="", "", COUNTIF($AD$11:$AD$2510, "&lt;"&amp;$AD2286)+1+COUNTIF($AD$11:$AD2286, $AD2286)-1)</f>
        <v/>
      </c>
      <c r="AF2286" s="25" t="str">
        <f t="shared" si="395"/>
        <v/>
      </c>
    </row>
    <row r="2287" spans="1:32" x14ac:dyDescent="0.25">
      <c r="A2287" s="21"/>
      <c r="B2287" s="80"/>
      <c r="C2287" s="81"/>
      <c r="D2287" s="82"/>
      <c r="E2287" s="83"/>
      <c r="F2287" s="83"/>
      <c r="G2287" s="84"/>
      <c r="H2287" s="85"/>
      <c r="I2287" s="21"/>
      <c r="J2287" s="39" t="str">
        <f t="shared" si="385"/>
        <v/>
      </c>
      <c r="K2287" s="21"/>
      <c r="O2287" s="25" t="str">
        <f t="shared" si="386"/>
        <v/>
      </c>
      <c r="P2287" s="25" t="str">
        <f t="shared" si="387"/>
        <v/>
      </c>
      <c r="Q2287" s="25" t="str">
        <f t="shared" si="388"/>
        <v/>
      </c>
      <c r="R2287" s="25" t="str">
        <f>IF(COUNTIF($Q$11:$Q2287, $Q2287)&gt;1, "", $Q2287)</f>
        <v/>
      </c>
      <c r="S2287" s="58" t="str">
        <f t="shared" si="389"/>
        <v/>
      </c>
      <c r="T2287" s="61" t="str">
        <f t="shared" si="390"/>
        <v/>
      </c>
      <c r="U2287" s="58" t="str">
        <f t="shared" si="391"/>
        <v/>
      </c>
      <c r="W2287" s="25" t="str">
        <f>IF(OR($P2287="", NOT($U2287="")), "", IF(COUNTIF($P$11:$P2287, $P2287)&gt;1, "", "X"))</f>
        <v/>
      </c>
      <c r="X2287" s="25" t="str">
        <f t="shared" si="392"/>
        <v/>
      </c>
      <c r="Z2287" s="25" t="str">
        <f t="shared" si="393"/>
        <v/>
      </c>
      <c r="AB2287" s="25" t="str">
        <f>IF($B2287="", "", IF(AND($B2287&gt;='Client Report'!$BA$3, $B2287&lt;='Client Report'!$BA$4), "X", ""))</f>
        <v/>
      </c>
      <c r="AC2287" s="25" t="str">
        <f>IF($O2287="", "", IF('Client Report'!$AG$3="", "X", IF(Expenses!$C2287='Client Report'!$AG$3, "X", "")))</f>
        <v/>
      </c>
      <c r="AD2287" s="66" t="str">
        <f t="shared" si="394"/>
        <v/>
      </c>
      <c r="AE2287" s="25" t="str">
        <f>IF($AD2287="", "", COUNTIF($AD$11:$AD$2510, "&lt;"&amp;$AD2287)+1+COUNTIF($AD$11:$AD2287, $AD2287)-1)</f>
        <v/>
      </c>
      <c r="AF2287" s="25" t="str">
        <f t="shared" si="395"/>
        <v/>
      </c>
    </row>
    <row r="2288" spans="1:32" x14ac:dyDescent="0.25">
      <c r="A2288" s="21"/>
      <c r="B2288" s="80"/>
      <c r="C2288" s="81"/>
      <c r="D2288" s="82"/>
      <c r="E2288" s="83"/>
      <c r="F2288" s="83"/>
      <c r="G2288" s="84"/>
      <c r="H2288" s="85"/>
      <c r="I2288" s="21"/>
      <c r="J2288" s="39" t="str">
        <f t="shared" si="385"/>
        <v/>
      </c>
      <c r="K2288" s="21"/>
      <c r="O2288" s="25" t="str">
        <f t="shared" si="386"/>
        <v/>
      </c>
      <c r="P2288" s="25" t="str">
        <f t="shared" si="387"/>
        <v/>
      </c>
      <c r="Q2288" s="25" t="str">
        <f t="shared" si="388"/>
        <v/>
      </c>
      <c r="R2288" s="25" t="str">
        <f>IF(COUNTIF($Q$11:$Q2288, $Q2288)&gt;1, "", $Q2288)</f>
        <v/>
      </c>
      <c r="S2288" s="58" t="str">
        <f t="shared" si="389"/>
        <v/>
      </c>
      <c r="T2288" s="61" t="str">
        <f t="shared" si="390"/>
        <v/>
      </c>
      <c r="U2288" s="58" t="str">
        <f t="shared" si="391"/>
        <v/>
      </c>
      <c r="W2288" s="25" t="str">
        <f>IF(OR($P2288="", NOT($U2288="")), "", IF(COUNTIF($P$11:$P2288, $P2288)&gt;1, "", "X"))</f>
        <v/>
      </c>
      <c r="X2288" s="25" t="str">
        <f t="shared" si="392"/>
        <v/>
      </c>
      <c r="Z2288" s="25" t="str">
        <f t="shared" si="393"/>
        <v/>
      </c>
      <c r="AB2288" s="25" t="str">
        <f>IF($B2288="", "", IF(AND($B2288&gt;='Client Report'!$BA$3, $B2288&lt;='Client Report'!$BA$4), "X", ""))</f>
        <v/>
      </c>
      <c r="AC2288" s="25" t="str">
        <f>IF($O2288="", "", IF('Client Report'!$AG$3="", "X", IF(Expenses!$C2288='Client Report'!$AG$3, "X", "")))</f>
        <v/>
      </c>
      <c r="AD2288" s="66" t="str">
        <f t="shared" si="394"/>
        <v/>
      </c>
      <c r="AE2288" s="25" t="str">
        <f>IF($AD2288="", "", COUNTIF($AD$11:$AD$2510, "&lt;"&amp;$AD2288)+1+COUNTIF($AD$11:$AD2288, $AD2288)-1)</f>
        <v/>
      </c>
      <c r="AF2288" s="25" t="str">
        <f t="shared" si="395"/>
        <v/>
      </c>
    </row>
    <row r="2289" spans="1:32" x14ac:dyDescent="0.25">
      <c r="A2289" s="21"/>
      <c r="B2289" s="80"/>
      <c r="C2289" s="81"/>
      <c r="D2289" s="82"/>
      <c r="E2289" s="83"/>
      <c r="F2289" s="83"/>
      <c r="G2289" s="84"/>
      <c r="H2289" s="85"/>
      <c r="I2289" s="21"/>
      <c r="J2289" s="39" t="str">
        <f t="shared" si="385"/>
        <v/>
      </c>
      <c r="K2289" s="21"/>
      <c r="O2289" s="25" t="str">
        <f t="shared" si="386"/>
        <v/>
      </c>
      <c r="P2289" s="25" t="str">
        <f t="shared" si="387"/>
        <v/>
      </c>
      <c r="Q2289" s="25" t="str">
        <f t="shared" si="388"/>
        <v/>
      </c>
      <c r="R2289" s="25" t="str">
        <f>IF(COUNTIF($Q$11:$Q2289, $Q2289)&gt;1, "", $Q2289)</f>
        <v/>
      </c>
      <c r="S2289" s="58" t="str">
        <f t="shared" si="389"/>
        <v/>
      </c>
      <c r="T2289" s="61" t="str">
        <f t="shared" si="390"/>
        <v/>
      </c>
      <c r="U2289" s="58" t="str">
        <f t="shared" si="391"/>
        <v/>
      </c>
      <c r="W2289" s="25" t="str">
        <f>IF(OR($P2289="", NOT($U2289="")), "", IF(COUNTIF($P$11:$P2289, $P2289)&gt;1, "", "X"))</f>
        <v/>
      </c>
      <c r="X2289" s="25" t="str">
        <f t="shared" si="392"/>
        <v/>
      </c>
      <c r="Z2289" s="25" t="str">
        <f t="shared" si="393"/>
        <v/>
      </c>
      <c r="AB2289" s="25" t="str">
        <f>IF($B2289="", "", IF(AND($B2289&gt;='Client Report'!$BA$3, $B2289&lt;='Client Report'!$BA$4), "X", ""))</f>
        <v/>
      </c>
      <c r="AC2289" s="25" t="str">
        <f>IF($O2289="", "", IF('Client Report'!$AG$3="", "X", IF(Expenses!$C2289='Client Report'!$AG$3, "X", "")))</f>
        <v/>
      </c>
      <c r="AD2289" s="66" t="str">
        <f t="shared" si="394"/>
        <v/>
      </c>
      <c r="AE2289" s="25" t="str">
        <f>IF($AD2289="", "", COUNTIF($AD$11:$AD$2510, "&lt;"&amp;$AD2289)+1+COUNTIF($AD$11:$AD2289, $AD2289)-1)</f>
        <v/>
      </c>
      <c r="AF2289" s="25" t="str">
        <f t="shared" si="395"/>
        <v/>
      </c>
    </row>
    <row r="2290" spans="1:32" x14ac:dyDescent="0.25">
      <c r="A2290" s="21"/>
      <c r="B2290" s="80"/>
      <c r="C2290" s="81"/>
      <c r="D2290" s="82"/>
      <c r="E2290" s="83"/>
      <c r="F2290" s="83"/>
      <c r="G2290" s="84"/>
      <c r="H2290" s="85"/>
      <c r="I2290" s="21"/>
      <c r="J2290" s="39" t="str">
        <f t="shared" si="385"/>
        <v/>
      </c>
      <c r="K2290" s="21"/>
      <c r="O2290" s="25" t="str">
        <f t="shared" si="386"/>
        <v/>
      </c>
      <c r="P2290" s="25" t="str">
        <f t="shared" si="387"/>
        <v/>
      </c>
      <c r="Q2290" s="25" t="str">
        <f t="shared" si="388"/>
        <v/>
      </c>
      <c r="R2290" s="25" t="str">
        <f>IF(COUNTIF($Q$11:$Q2290, $Q2290)&gt;1, "", $Q2290)</f>
        <v/>
      </c>
      <c r="S2290" s="58" t="str">
        <f t="shared" si="389"/>
        <v/>
      </c>
      <c r="T2290" s="61" t="str">
        <f t="shared" si="390"/>
        <v/>
      </c>
      <c r="U2290" s="58" t="str">
        <f t="shared" si="391"/>
        <v/>
      </c>
      <c r="W2290" s="25" t="str">
        <f>IF(OR($P2290="", NOT($U2290="")), "", IF(COUNTIF($P$11:$P2290, $P2290)&gt;1, "", "X"))</f>
        <v/>
      </c>
      <c r="X2290" s="25" t="str">
        <f t="shared" si="392"/>
        <v/>
      </c>
      <c r="Z2290" s="25" t="str">
        <f t="shared" si="393"/>
        <v/>
      </c>
      <c r="AB2290" s="25" t="str">
        <f>IF($B2290="", "", IF(AND($B2290&gt;='Client Report'!$BA$3, $B2290&lt;='Client Report'!$BA$4), "X", ""))</f>
        <v/>
      </c>
      <c r="AC2290" s="25" t="str">
        <f>IF($O2290="", "", IF('Client Report'!$AG$3="", "X", IF(Expenses!$C2290='Client Report'!$AG$3, "X", "")))</f>
        <v/>
      </c>
      <c r="AD2290" s="66" t="str">
        <f t="shared" si="394"/>
        <v/>
      </c>
      <c r="AE2290" s="25" t="str">
        <f>IF($AD2290="", "", COUNTIF($AD$11:$AD$2510, "&lt;"&amp;$AD2290)+1+COUNTIF($AD$11:$AD2290, $AD2290)-1)</f>
        <v/>
      </c>
      <c r="AF2290" s="25" t="str">
        <f t="shared" si="395"/>
        <v/>
      </c>
    </row>
    <row r="2291" spans="1:32" x14ac:dyDescent="0.25">
      <c r="A2291" s="21"/>
      <c r="B2291" s="80"/>
      <c r="C2291" s="81"/>
      <c r="D2291" s="82"/>
      <c r="E2291" s="83"/>
      <c r="F2291" s="83"/>
      <c r="G2291" s="84"/>
      <c r="H2291" s="85"/>
      <c r="I2291" s="21"/>
      <c r="J2291" s="39" t="str">
        <f t="shared" si="385"/>
        <v/>
      </c>
      <c r="K2291" s="21"/>
      <c r="O2291" s="25" t="str">
        <f t="shared" si="386"/>
        <v/>
      </c>
      <c r="P2291" s="25" t="str">
        <f t="shared" si="387"/>
        <v/>
      </c>
      <c r="Q2291" s="25" t="str">
        <f t="shared" si="388"/>
        <v/>
      </c>
      <c r="R2291" s="25" t="str">
        <f>IF(COUNTIF($Q$11:$Q2291, $Q2291)&gt;1, "", $Q2291)</f>
        <v/>
      </c>
      <c r="S2291" s="58" t="str">
        <f t="shared" si="389"/>
        <v/>
      </c>
      <c r="T2291" s="61" t="str">
        <f t="shared" si="390"/>
        <v/>
      </c>
      <c r="U2291" s="58" t="str">
        <f t="shared" si="391"/>
        <v/>
      </c>
      <c r="W2291" s="25" t="str">
        <f>IF(OR($P2291="", NOT($U2291="")), "", IF(COUNTIF($P$11:$P2291, $P2291)&gt;1, "", "X"))</f>
        <v/>
      </c>
      <c r="X2291" s="25" t="str">
        <f t="shared" si="392"/>
        <v/>
      </c>
      <c r="Z2291" s="25" t="str">
        <f t="shared" si="393"/>
        <v/>
      </c>
      <c r="AB2291" s="25" t="str">
        <f>IF($B2291="", "", IF(AND($B2291&gt;='Client Report'!$BA$3, $B2291&lt;='Client Report'!$BA$4), "X", ""))</f>
        <v/>
      </c>
      <c r="AC2291" s="25" t="str">
        <f>IF($O2291="", "", IF('Client Report'!$AG$3="", "X", IF(Expenses!$C2291='Client Report'!$AG$3, "X", "")))</f>
        <v/>
      </c>
      <c r="AD2291" s="66" t="str">
        <f t="shared" si="394"/>
        <v/>
      </c>
      <c r="AE2291" s="25" t="str">
        <f>IF($AD2291="", "", COUNTIF($AD$11:$AD$2510, "&lt;"&amp;$AD2291)+1+COUNTIF($AD$11:$AD2291, $AD2291)-1)</f>
        <v/>
      </c>
      <c r="AF2291" s="25" t="str">
        <f t="shared" si="395"/>
        <v/>
      </c>
    </row>
    <row r="2292" spans="1:32" x14ac:dyDescent="0.25">
      <c r="A2292" s="21"/>
      <c r="B2292" s="80"/>
      <c r="C2292" s="81"/>
      <c r="D2292" s="82"/>
      <c r="E2292" s="83"/>
      <c r="F2292" s="83"/>
      <c r="G2292" s="84"/>
      <c r="H2292" s="85"/>
      <c r="I2292" s="21"/>
      <c r="J2292" s="39" t="str">
        <f t="shared" si="385"/>
        <v/>
      </c>
      <c r="K2292" s="21"/>
      <c r="O2292" s="25" t="str">
        <f t="shared" si="386"/>
        <v/>
      </c>
      <c r="P2292" s="25" t="str">
        <f t="shared" si="387"/>
        <v/>
      </c>
      <c r="Q2292" s="25" t="str">
        <f t="shared" si="388"/>
        <v/>
      </c>
      <c r="R2292" s="25" t="str">
        <f>IF(COUNTIF($Q$11:$Q2292, $Q2292)&gt;1, "", $Q2292)</f>
        <v/>
      </c>
      <c r="S2292" s="58" t="str">
        <f t="shared" si="389"/>
        <v/>
      </c>
      <c r="T2292" s="61" t="str">
        <f t="shared" si="390"/>
        <v/>
      </c>
      <c r="U2292" s="58" t="str">
        <f t="shared" si="391"/>
        <v/>
      </c>
      <c r="W2292" s="25" t="str">
        <f>IF(OR($P2292="", NOT($U2292="")), "", IF(COUNTIF($P$11:$P2292, $P2292)&gt;1, "", "X"))</f>
        <v/>
      </c>
      <c r="X2292" s="25" t="str">
        <f t="shared" si="392"/>
        <v/>
      </c>
      <c r="Z2292" s="25" t="str">
        <f t="shared" si="393"/>
        <v/>
      </c>
      <c r="AB2292" s="25" t="str">
        <f>IF($B2292="", "", IF(AND($B2292&gt;='Client Report'!$BA$3, $B2292&lt;='Client Report'!$BA$4), "X", ""))</f>
        <v/>
      </c>
      <c r="AC2292" s="25" t="str">
        <f>IF($O2292="", "", IF('Client Report'!$AG$3="", "X", IF(Expenses!$C2292='Client Report'!$AG$3, "X", "")))</f>
        <v/>
      </c>
      <c r="AD2292" s="66" t="str">
        <f t="shared" si="394"/>
        <v/>
      </c>
      <c r="AE2292" s="25" t="str">
        <f>IF($AD2292="", "", COUNTIF($AD$11:$AD$2510, "&lt;"&amp;$AD2292)+1+COUNTIF($AD$11:$AD2292, $AD2292)-1)</f>
        <v/>
      </c>
      <c r="AF2292" s="25" t="str">
        <f t="shared" si="395"/>
        <v/>
      </c>
    </row>
    <row r="2293" spans="1:32" x14ac:dyDescent="0.25">
      <c r="A2293" s="21"/>
      <c r="B2293" s="80"/>
      <c r="C2293" s="81"/>
      <c r="D2293" s="82"/>
      <c r="E2293" s="83"/>
      <c r="F2293" s="83"/>
      <c r="G2293" s="84"/>
      <c r="H2293" s="85"/>
      <c r="I2293" s="21"/>
      <c r="J2293" s="39" t="str">
        <f t="shared" si="385"/>
        <v/>
      </c>
      <c r="K2293" s="21"/>
      <c r="O2293" s="25" t="str">
        <f t="shared" si="386"/>
        <v/>
      </c>
      <c r="P2293" s="25" t="str">
        <f t="shared" si="387"/>
        <v/>
      </c>
      <c r="Q2293" s="25" t="str">
        <f t="shared" si="388"/>
        <v/>
      </c>
      <c r="R2293" s="25" t="str">
        <f>IF(COUNTIF($Q$11:$Q2293, $Q2293)&gt;1, "", $Q2293)</f>
        <v/>
      </c>
      <c r="S2293" s="58" t="str">
        <f t="shared" si="389"/>
        <v/>
      </c>
      <c r="T2293" s="61" t="str">
        <f t="shared" si="390"/>
        <v/>
      </c>
      <c r="U2293" s="58" t="str">
        <f t="shared" si="391"/>
        <v/>
      </c>
      <c r="W2293" s="25" t="str">
        <f>IF(OR($P2293="", NOT($U2293="")), "", IF(COUNTIF($P$11:$P2293, $P2293)&gt;1, "", "X"))</f>
        <v/>
      </c>
      <c r="X2293" s="25" t="str">
        <f t="shared" si="392"/>
        <v/>
      </c>
      <c r="Z2293" s="25" t="str">
        <f t="shared" si="393"/>
        <v/>
      </c>
      <c r="AB2293" s="25" t="str">
        <f>IF($B2293="", "", IF(AND($B2293&gt;='Client Report'!$BA$3, $B2293&lt;='Client Report'!$BA$4), "X", ""))</f>
        <v/>
      </c>
      <c r="AC2293" s="25" t="str">
        <f>IF($O2293="", "", IF('Client Report'!$AG$3="", "X", IF(Expenses!$C2293='Client Report'!$AG$3, "X", "")))</f>
        <v/>
      </c>
      <c r="AD2293" s="66" t="str">
        <f t="shared" si="394"/>
        <v/>
      </c>
      <c r="AE2293" s="25" t="str">
        <f>IF($AD2293="", "", COUNTIF($AD$11:$AD$2510, "&lt;"&amp;$AD2293)+1+COUNTIF($AD$11:$AD2293, $AD2293)-1)</f>
        <v/>
      </c>
      <c r="AF2293" s="25" t="str">
        <f t="shared" si="395"/>
        <v/>
      </c>
    </row>
    <row r="2294" spans="1:32" x14ac:dyDescent="0.25">
      <c r="A2294" s="21"/>
      <c r="B2294" s="80"/>
      <c r="C2294" s="81"/>
      <c r="D2294" s="82"/>
      <c r="E2294" s="83"/>
      <c r="F2294" s="83"/>
      <c r="G2294" s="84"/>
      <c r="H2294" s="85"/>
      <c r="I2294" s="21"/>
      <c r="J2294" s="39" t="str">
        <f t="shared" si="385"/>
        <v/>
      </c>
      <c r="K2294" s="21"/>
      <c r="O2294" s="25" t="str">
        <f t="shared" si="386"/>
        <v/>
      </c>
      <c r="P2294" s="25" t="str">
        <f t="shared" si="387"/>
        <v/>
      </c>
      <c r="Q2294" s="25" t="str">
        <f t="shared" si="388"/>
        <v/>
      </c>
      <c r="R2294" s="25" t="str">
        <f>IF(COUNTIF($Q$11:$Q2294, $Q2294)&gt;1, "", $Q2294)</f>
        <v/>
      </c>
      <c r="S2294" s="58" t="str">
        <f t="shared" si="389"/>
        <v/>
      </c>
      <c r="T2294" s="61" t="str">
        <f t="shared" si="390"/>
        <v/>
      </c>
      <c r="U2294" s="58" t="str">
        <f t="shared" si="391"/>
        <v/>
      </c>
      <c r="W2294" s="25" t="str">
        <f>IF(OR($P2294="", NOT($U2294="")), "", IF(COUNTIF($P$11:$P2294, $P2294)&gt;1, "", "X"))</f>
        <v/>
      </c>
      <c r="X2294" s="25" t="str">
        <f t="shared" si="392"/>
        <v/>
      </c>
      <c r="Z2294" s="25" t="str">
        <f t="shared" si="393"/>
        <v/>
      </c>
      <c r="AB2294" s="25" t="str">
        <f>IF($B2294="", "", IF(AND($B2294&gt;='Client Report'!$BA$3, $B2294&lt;='Client Report'!$BA$4), "X", ""))</f>
        <v/>
      </c>
      <c r="AC2294" s="25" t="str">
        <f>IF($O2294="", "", IF('Client Report'!$AG$3="", "X", IF(Expenses!$C2294='Client Report'!$AG$3, "X", "")))</f>
        <v/>
      </c>
      <c r="AD2294" s="66" t="str">
        <f t="shared" si="394"/>
        <v/>
      </c>
      <c r="AE2294" s="25" t="str">
        <f>IF($AD2294="", "", COUNTIF($AD$11:$AD$2510, "&lt;"&amp;$AD2294)+1+COUNTIF($AD$11:$AD2294, $AD2294)-1)</f>
        <v/>
      </c>
      <c r="AF2294" s="25" t="str">
        <f t="shared" si="395"/>
        <v/>
      </c>
    </row>
    <row r="2295" spans="1:32" x14ac:dyDescent="0.25">
      <c r="A2295" s="21"/>
      <c r="B2295" s="80"/>
      <c r="C2295" s="81"/>
      <c r="D2295" s="82"/>
      <c r="E2295" s="83"/>
      <c r="F2295" s="83"/>
      <c r="G2295" s="84"/>
      <c r="H2295" s="85"/>
      <c r="I2295" s="21"/>
      <c r="J2295" s="39" t="str">
        <f t="shared" si="385"/>
        <v/>
      </c>
      <c r="K2295" s="21"/>
      <c r="O2295" s="25" t="str">
        <f t="shared" si="386"/>
        <v/>
      </c>
      <c r="P2295" s="25" t="str">
        <f t="shared" si="387"/>
        <v/>
      </c>
      <c r="Q2295" s="25" t="str">
        <f t="shared" si="388"/>
        <v/>
      </c>
      <c r="R2295" s="25" t="str">
        <f>IF(COUNTIF($Q$11:$Q2295, $Q2295)&gt;1, "", $Q2295)</f>
        <v/>
      </c>
      <c r="S2295" s="58" t="str">
        <f t="shared" si="389"/>
        <v/>
      </c>
      <c r="T2295" s="61" t="str">
        <f t="shared" si="390"/>
        <v/>
      </c>
      <c r="U2295" s="58" t="str">
        <f t="shared" si="391"/>
        <v/>
      </c>
      <c r="W2295" s="25" t="str">
        <f>IF(OR($P2295="", NOT($U2295="")), "", IF(COUNTIF($P$11:$P2295, $P2295)&gt;1, "", "X"))</f>
        <v/>
      </c>
      <c r="X2295" s="25" t="str">
        <f t="shared" si="392"/>
        <v/>
      </c>
      <c r="Z2295" s="25" t="str">
        <f t="shared" si="393"/>
        <v/>
      </c>
      <c r="AB2295" s="25" t="str">
        <f>IF($B2295="", "", IF(AND($B2295&gt;='Client Report'!$BA$3, $B2295&lt;='Client Report'!$BA$4), "X", ""))</f>
        <v/>
      </c>
      <c r="AC2295" s="25" t="str">
        <f>IF($O2295="", "", IF('Client Report'!$AG$3="", "X", IF(Expenses!$C2295='Client Report'!$AG$3, "X", "")))</f>
        <v/>
      </c>
      <c r="AD2295" s="66" t="str">
        <f t="shared" si="394"/>
        <v/>
      </c>
      <c r="AE2295" s="25" t="str">
        <f>IF($AD2295="", "", COUNTIF($AD$11:$AD$2510, "&lt;"&amp;$AD2295)+1+COUNTIF($AD$11:$AD2295, $AD2295)-1)</f>
        <v/>
      </c>
      <c r="AF2295" s="25" t="str">
        <f t="shared" si="395"/>
        <v/>
      </c>
    </row>
    <row r="2296" spans="1:32" x14ac:dyDescent="0.25">
      <c r="A2296" s="21"/>
      <c r="B2296" s="80"/>
      <c r="C2296" s="81"/>
      <c r="D2296" s="82"/>
      <c r="E2296" s="83"/>
      <c r="F2296" s="83"/>
      <c r="G2296" s="84"/>
      <c r="H2296" s="85"/>
      <c r="I2296" s="21"/>
      <c r="J2296" s="39" t="str">
        <f t="shared" si="385"/>
        <v/>
      </c>
      <c r="K2296" s="21"/>
      <c r="O2296" s="25" t="str">
        <f t="shared" si="386"/>
        <v/>
      </c>
      <c r="P2296" s="25" t="str">
        <f t="shared" si="387"/>
        <v/>
      </c>
      <c r="Q2296" s="25" t="str">
        <f t="shared" si="388"/>
        <v/>
      </c>
      <c r="R2296" s="25" t="str">
        <f>IF(COUNTIF($Q$11:$Q2296, $Q2296)&gt;1, "", $Q2296)</f>
        <v/>
      </c>
      <c r="S2296" s="58" t="str">
        <f t="shared" si="389"/>
        <v/>
      </c>
      <c r="T2296" s="61" t="str">
        <f t="shared" si="390"/>
        <v/>
      </c>
      <c r="U2296" s="58" t="str">
        <f t="shared" si="391"/>
        <v/>
      </c>
      <c r="W2296" s="25" t="str">
        <f>IF(OR($P2296="", NOT($U2296="")), "", IF(COUNTIF($P$11:$P2296, $P2296)&gt;1, "", "X"))</f>
        <v/>
      </c>
      <c r="X2296" s="25" t="str">
        <f t="shared" si="392"/>
        <v/>
      </c>
      <c r="Z2296" s="25" t="str">
        <f t="shared" si="393"/>
        <v/>
      </c>
      <c r="AB2296" s="25" t="str">
        <f>IF($B2296="", "", IF(AND($B2296&gt;='Client Report'!$BA$3, $B2296&lt;='Client Report'!$BA$4), "X", ""))</f>
        <v/>
      </c>
      <c r="AC2296" s="25" t="str">
        <f>IF($O2296="", "", IF('Client Report'!$AG$3="", "X", IF(Expenses!$C2296='Client Report'!$AG$3, "X", "")))</f>
        <v/>
      </c>
      <c r="AD2296" s="66" t="str">
        <f t="shared" si="394"/>
        <v/>
      </c>
      <c r="AE2296" s="25" t="str">
        <f>IF($AD2296="", "", COUNTIF($AD$11:$AD$2510, "&lt;"&amp;$AD2296)+1+COUNTIF($AD$11:$AD2296, $AD2296)-1)</f>
        <v/>
      </c>
      <c r="AF2296" s="25" t="str">
        <f t="shared" si="395"/>
        <v/>
      </c>
    </row>
    <row r="2297" spans="1:32" x14ac:dyDescent="0.25">
      <c r="A2297" s="21"/>
      <c r="B2297" s="80"/>
      <c r="C2297" s="81"/>
      <c r="D2297" s="82"/>
      <c r="E2297" s="83"/>
      <c r="F2297" s="83"/>
      <c r="G2297" s="84"/>
      <c r="H2297" s="85"/>
      <c r="I2297" s="21"/>
      <c r="J2297" s="39" t="str">
        <f t="shared" si="385"/>
        <v/>
      </c>
      <c r="K2297" s="21"/>
      <c r="O2297" s="25" t="str">
        <f t="shared" si="386"/>
        <v/>
      </c>
      <c r="P2297" s="25" t="str">
        <f t="shared" si="387"/>
        <v/>
      </c>
      <c r="Q2297" s="25" t="str">
        <f t="shared" si="388"/>
        <v/>
      </c>
      <c r="R2297" s="25" t="str">
        <f>IF(COUNTIF($Q$11:$Q2297, $Q2297)&gt;1, "", $Q2297)</f>
        <v/>
      </c>
      <c r="S2297" s="58" t="str">
        <f t="shared" si="389"/>
        <v/>
      </c>
      <c r="T2297" s="61" t="str">
        <f t="shared" si="390"/>
        <v/>
      </c>
      <c r="U2297" s="58" t="str">
        <f t="shared" si="391"/>
        <v/>
      </c>
      <c r="W2297" s="25" t="str">
        <f>IF(OR($P2297="", NOT($U2297="")), "", IF(COUNTIF($P$11:$P2297, $P2297)&gt;1, "", "X"))</f>
        <v/>
      </c>
      <c r="X2297" s="25" t="str">
        <f t="shared" si="392"/>
        <v/>
      </c>
      <c r="Z2297" s="25" t="str">
        <f t="shared" si="393"/>
        <v/>
      </c>
      <c r="AB2297" s="25" t="str">
        <f>IF($B2297="", "", IF(AND($B2297&gt;='Client Report'!$BA$3, $B2297&lt;='Client Report'!$BA$4), "X", ""))</f>
        <v/>
      </c>
      <c r="AC2297" s="25" t="str">
        <f>IF($O2297="", "", IF('Client Report'!$AG$3="", "X", IF(Expenses!$C2297='Client Report'!$AG$3, "X", "")))</f>
        <v/>
      </c>
      <c r="AD2297" s="66" t="str">
        <f t="shared" si="394"/>
        <v/>
      </c>
      <c r="AE2297" s="25" t="str">
        <f>IF($AD2297="", "", COUNTIF($AD$11:$AD$2510, "&lt;"&amp;$AD2297)+1+COUNTIF($AD$11:$AD2297, $AD2297)-1)</f>
        <v/>
      </c>
      <c r="AF2297" s="25" t="str">
        <f t="shared" si="395"/>
        <v/>
      </c>
    </row>
    <row r="2298" spans="1:32" x14ac:dyDescent="0.25">
      <c r="A2298" s="21"/>
      <c r="B2298" s="80"/>
      <c r="C2298" s="81"/>
      <c r="D2298" s="82"/>
      <c r="E2298" s="83"/>
      <c r="F2298" s="83"/>
      <c r="G2298" s="84"/>
      <c r="H2298" s="85"/>
      <c r="I2298" s="21"/>
      <c r="J2298" s="39" t="str">
        <f t="shared" si="385"/>
        <v/>
      </c>
      <c r="K2298" s="21"/>
      <c r="O2298" s="25" t="str">
        <f t="shared" si="386"/>
        <v/>
      </c>
      <c r="P2298" s="25" t="str">
        <f t="shared" si="387"/>
        <v/>
      </c>
      <c r="Q2298" s="25" t="str">
        <f t="shared" si="388"/>
        <v/>
      </c>
      <c r="R2298" s="25" t="str">
        <f>IF(COUNTIF($Q$11:$Q2298, $Q2298)&gt;1, "", $Q2298)</f>
        <v/>
      </c>
      <c r="S2298" s="58" t="str">
        <f t="shared" si="389"/>
        <v/>
      </c>
      <c r="T2298" s="61" t="str">
        <f t="shared" si="390"/>
        <v/>
      </c>
      <c r="U2298" s="58" t="str">
        <f t="shared" si="391"/>
        <v/>
      </c>
      <c r="W2298" s="25" t="str">
        <f>IF(OR($P2298="", NOT($U2298="")), "", IF(COUNTIF($P$11:$P2298, $P2298)&gt;1, "", "X"))</f>
        <v/>
      </c>
      <c r="X2298" s="25" t="str">
        <f t="shared" si="392"/>
        <v/>
      </c>
      <c r="Z2298" s="25" t="str">
        <f t="shared" si="393"/>
        <v/>
      </c>
      <c r="AB2298" s="25" t="str">
        <f>IF($B2298="", "", IF(AND($B2298&gt;='Client Report'!$BA$3, $B2298&lt;='Client Report'!$BA$4), "X", ""))</f>
        <v/>
      </c>
      <c r="AC2298" s="25" t="str">
        <f>IF($O2298="", "", IF('Client Report'!$AG$3="", "X", IF(Expenses!$C2298='Client Report'!$AG$3, "X", "")))</f>
        <v/>
      </c>
      <c r="AD2298" s="66" t="str">
        <f t="shared" si="394"/>
        <v/>
      </c>
      <c r="AE2298" s="25" t="str">
        <f>IF($AD2298="", "", COUNTIF($AD$11:$AD$2510, "&lt;"&amp;$AD2298)+1+COUNTIF($AD$11:$AD2298, $AD2298)-1)</f>
        <v/>
      </c>
      <c r="AF2298" s="25" t="str">
        <f t="shared" si="395"/>
        <v/>
      </c>
    </row>
    <row r="2299" spans="1:32" x14ac:dyDescent="0.25">
      <c r="A2299" s="21"/>
      <c r="B2299" s="80"/>
      <c r="C2299" s="81"/>
      <c r="D2299" s="82"/>
      <c r="E2299" s="83"/>
      <c r="F2299" s="83"/>
      <c r="G2299" s="84"/>
      <c r="H2299" s="85"/>
      <c r="I2299" s="21"/>
      <c r="J2299" s="39" t="str">
        <f t="shared" si="385"/>
        <v/>
      </c>
      <c r="K2299" s="21"/>
      <c r="O2299" s="25" t="str">
        <f t="shared" si="386"/>
        <v/>
      </c>
      <c r="P2299" s="25" t="str">
        <f t="shared" si="387"/>
        <v/>
      </c>
      <c r="Q2299" s="25" t="str">
        <f t="shared" si="388"/>
        <v/>
      </c>
      <c r="R2299" s="25" t="str">
        <f>IF(COUNTIF($Q$11:$Q2299, $Q2299)&gt;1, "", $Q2299)</f>
        <v/>
      </c>
      <c r="S2299" s="58" t="str">
        <f t="shared" si="389"/>
        <v/>
      </c>
      <c r="T2299" s="61" t="str">
        <f t="shared" si="390"/>
        <v/>
      </c>
      <c r="U2299" s="58" t="str">
        <f t="shared" si="391"/>
        <v/>
      </c>
      <c r="W2299" s="25" t="str">
        <f>IF(OR($P2299="", NOT($U2299="")), "", IF(COUNTIF($P$11:$P2299, $P2299)&gt;1, "", "X"))</f>
        <v/>
      </c>
      <c r="X2299" s="25" t="str">
        <f t="shared" si="392"/>
        <v/>
      </c>
      <c r="Z2299" s="25" t="str">
        <f t="shared" si="393"/>
        <v/>
      </c>
      <c r="AB2299" s="25" t="str">
        <f>IF($B2299="", "", IF(AND($B2299&gt;='Client Report'!$BA$3, $B2299&lt;='Client Report'!$BA$4), "X", ""))</f>
        <v/>
      </c>
      <c r="AC2299" s="25" t="str">
        <f>IF($O2299="", "", IF('Client Report'!$AG$3="", "X", IF(Expenses!$C2299='Client Report'!$AG$3, "X", "")))</f>
        <v/>
      </c>
      <c r="AD2299" s="66" t="str">
        <f t="shared" si="394"/>
        <v/>
      </c>
      <c r="AE2299" s="25" t="str">
        <f>IF($AD2299="", "", COUNTIF($AD$11:$AD$2510, "&lt;"&amp;$AD2299)+1+COUNTIF($AD$11:$AD2299, $AD2299)-1)</f>
        <v/>
      </c>
      <c r="AF2299" s="25" t="str">
        <f t="shared" si="395"/>
        <v/>
      </c>
    </row>
    <row r="2300" spans="1:32" x14ac:dyDescent="0.25">
      <c r="A2300" s="21"/>
      <c r="B2300" s="80"/>
      <c r="C2300" s="81"/>
      <c r="D2300" s="82"/>
      <c r="E2300" s="83"/>
      <c r="F2300" s="83"/>
      <c r="G2300" s="84"/>
      <c r="H2300" s="85"/>
      <c r="I2300" s="21"/>
      <c r="J2300" s="39" t="str">
        <f t="shared" si="385"/>
        <v/>
      </c>
      <c r="K2300" s="21"/>
      <c r="O2300" s="25" t="str">
        <f t="shared" si="386"/>
        <v/>
      </c>
      <c r="P2300" s="25" t="str">
        <f t="shared" si="387"/>
        <v/>
      </c>
      <c r="Q2300" s="25" t="str">
        <f t="shared" si="388"/>
        <v/>
      </c>
      <c r="R2300" s="25" t="str">
        <f>IF(COUNTIF($Q$11:$Q2300, $Q2300)&gt;1, "", $Q2300)</f>
        <v/>
      </c>
      <c r="S2300" s="58" t="str">
        <f t="shared" si="389"/>
        <v/>
      </c>
      <c r="T2300" s="61" t="str">
        <f t="shared" si="390"/>
        <v/>
      </c>
      <c r="U2300" s="58" t="str">
        <f t="shared" si="391"/>
        <v/>
      </c>
      <c r="W2300" s="25" t="str">
        <f>IF(OR($P2300="", NOT($U2300="")), "", IF(COUNTIF($P$11:$P2300, $P2300)&gt;1, "", "X"))</f>
        <v/>
      </c>
      <c r="X2300" s="25" t="str">
        <f t="shared" si="392"/>
        <v/>
      </c>
      <c r="Z2300" s="25" t="str">
        <f t="shared" si="393"/>
        <v/>
      </c>
      <c r="AB2300" s="25" t="str">
        <f>IF($B2300="", "", IF(AND($B2300&gt;='Client Report'!$BA$3, $B2300&lt;='Client Report'!$BA$4), "X", ""))</f>
        <v/>
      </c>
      <c r="AC2300" s="25" t="str">
        <f>IF($O2300="", "", IF('Client Report'!$AG$3="", "X", IF(Expenses!$C2300='Client Report'!$AG$3, "X", "")))</f>
        <v/>
      </c>
      <c r="AD2300" s="66" t="str">
        <f t="shared" si="394"/>
        <v/>
      </c>
      <c r="AE2300" s="25" t="str">
        <f>IF($AD2300="", "", COUNTIF($AD$11:$AD$2510, "&lt;"&amp;$AD2300)+1+COUNTIF($AD$11:$AD2300, $AD2300)-1)</f>
        <v/>
      </c>
      <c r="AF2300" s="25" t="str">
        <f t="shared" si="395"/>
        <v/>
      </c>
    </row>
    <row r="2301" spans="1:32" x14ac:dyDescent="0.25">
      <c r="A2301" s="21"/>
      <c r="B2301" s="80"/>
      <c r="C2301" s="81"/>
      <c r="D2301" s="82"/>
      <c r="E2301" s="83"/>
      <c r="F2301" s="83"/>
      <c r="G2301" s="84"/>
      <c r="H2301" s="85"/>
      <c r="I2301" s="21"/>
      <c r="J2301" s="39" t="str">
        <f t="shared" si="385"/>
        <v/>
      </c>
      <c r="K2301" s="21"/>
      <c r="O2301" s="25" t="str">
        <f t="shared" si="386"/>
        <v/>
      </c>
      <c r="P2301" s="25" t="str">
        <f t="shared" si="387"/>
        <v/>
      </c>
      <c r="Q2301" s="25" t="str">
        <f t="shared" si="388"/>
        <v/>
      </c>
      <c r="R2301" s="25" t="str">
        <f>IF(COUNTIF($Q$11:$Q2301, $Q2301)&gt;1, "", $Q2301)</f>
        <v/>
      </c>
      <c r="S2301" s="58" t="str">
        <f t="shared" si="389"/>
        <v/>
      </c>
      <c r="T2301" s="61" t="str">
        <f t="shared" si="390"/>
        <v/>
      </c>
      <c r="U2301" s="58" t="str">
        <f t="shared" si="391"/>
        <v/>
      </c>
      <c r="W2301" s="25" t="str">
        <f>IF(OR($P2301="", NOT($U2301="")), "", IF(COUNTIF($P$11:$P2301, $P2301)&gt;1, "", "X"))</f>
        <v/>
      </c>
      <c r="X2301" s="25" t="str">
        <f t="shared" si="392"/>
        <v/>
      </c>
      <c r="Z2301" s="25" t="str">
        <f t="shared" si="393"/>
        <v/>
      </c>
      <c r="AB2301" s="25" t="str">
        <f>IF($B2301="", "", IF(AND($B2301&gt;='Client Report'!$BA$3, $B2301&lt;='Client Report'!$BA$4), "X", ""))</f>
        <v/>
      </c>
      <c r="AC2301" s="25" t="str">
        <f>IF($O2301="", "", IF('Client Report'!$AG$3="", "X", IF(Expenses!$C2301='Client Report'!$AG$3, "X", "")))</f>
        <v/>
      </c>
      <c r="AD2301" s="66" t="str">
        <f t="shared" si="394"/>
        <v/>
      </c>
      <c r="AE2301" s="25" t="str">
        <f>IF($AD2301="", "", COUNTIF($AD$11:$AD$2510, "&lt;"&amp;$AD2301)+1+COUNTIF($AD$11:$AD2301, $AD2301)-1)</f>
        <v/>
      </c>
      <c r="AF2301" s="25" t="str">
        <f t="shared" si="395"/>
        <v/>
      </c>
    </row>
    <row r="2302" spans="1:32" x14ac:dyDescent="0.25">
      <c r="A2302" s="21"/>
      <c r="B2302" s="80"/>
      <c r="C2302" s="81"/>
      <c r="D2302" s="82"/>
      <c r="E2302" s="83"/>
      <c r="F2302" s="83"/>
      <c r="G2302" s="84"/>
      <c r="H2302" s="85"/>
      <c r="I2302" s="21"/>
      <c r="J2302" s="39" t="str">
        <f t="shared" si="385"/>
        <v/>
      </c>
      <c r="K2302" s="21"/>
      <c r="O2302" s="25" t="str">
        <f t="shared" si="386"/>
        <v/>
      </c>
      <c r="P2302" s="25" t="str">
        <f t="shared" si="387"/>
        <v/>
      </c>
      <c r="Q2302" s="25" t="str">
        <f t="shared" si="388"/>
        <v/>
      </c>
      <c r="R2302" s="25" t="str">
        <f>IF(COUNTIF($Q$11:$Q2302, $Q2302)&gt;1, "", $Q2302)</f>
        <v/>
      </c>
      <c r="S2302" s="58" t="str">
        <f t="shared" si="389"/>
        <v/>
      </c>
      <c r="T2302" s="61" t="str">
        <f t="shared" si="390"/>
        <v/>
      </c>
      <c r="U2302" s="58" t="str">
        <f t="shared" si="391"/>
        <v/>
      </c>
      <c r="W2302" s="25" t="str">
        <f>IF(OR($P2302="", NOT($U2302="")), "", IF(COUNTIF($P$11:$P2302, $P2302)&gt;1, "", "X"))</f>
        <v/>
      </c>
      <c r="X2302" s="25" t="str">
        <f t="shared" si="392"/>
        <v/>
      </c>
      <c r="Z2302" s="25" t="str">
        <f t="shared" si="393"/>
        <v/>
      </c>
      <c r="AB2302" s="25" t="str">
        <f>IF($B2302="", "", IF(AND($B2302&gt;='Client Report'!$BA$3, $B2302&lt;='Client Report'!$BA$4), "X", ""))</f>
        <v/>
      </c>
      <c r="AC2302" s="25" t="str">
        <f>IF($O2302="", "", IF('Client Report'!$AG$3="", "X", IF(Expenses!$C2302='Client Report'!$AG$3, "X", "")))</f>
        <v/>
      </c>
      <c r="AD2302" s="66" t="str">
        <f t="shared" si="394"/>
        <v/>
      </c>
      <c r="AE2302" s="25" t="str">
        <f>IF($AD2302="", "", COUNTIF($AD$11:$AD$2510, "&lt;"&amp;$AD2302)+1+COUNTIF($AD$11:$AD2302, $AD2302)-1)</f>
        <v/>
      </c>
      <c r="AF2302" s="25" t="str">
        <f t="shared" si="395"/>
        <v/>
      </c>
    </row>
    <row r="2303" spans="1:32" x14ac:dyDescent="0.25">
      <c r="A2303" s="21"/>
      <c r="B2303" s="80"/>
      <c r="C2303" s="81"/>
      <c r="D2303" s="82"/>
      <c r="E2303" s="83"/>
      <c r="F2303" s="83"/>
      <c r="G2303" s="84"/>
      <c r="H2303" s="85"/>
      <c r="I2303" s="21"/>
      <c r="J2303" s="39" t="str">
        <f t="shared" si="385"/>
        <v/>
      </c>
      <c r="K2303" s="21"/>
      <c r="O2303" s="25" t="str">
        <f t="shared" si="386"/>
        <v/>
      </c>
      <c r="P2303" s="25" t="str">
        <f t="shared" si="387"/>
        <v/>
      </c>
      <c r="Q2303" s="25" t="str">
        <f t="shared" si="388"/>
        <v/>
      </c>
      <c r="R2303" s="25" t="str">
        <f>IF(COUNTIF($Q$11:$Q2303, $Q2303)&gt;1, "", $Q2303)</f>
        <v/>
      </c>
      <c r="S2303" s="58" t="str">
        <f t="shared" si="389"/>
        <v/>
      </c>
      <c r="T2303" s="61" t="str">
        <f t="shared" si="390"/>
        <v/>
      </c>
      <c r="U2303" s="58" t="str">
        <f t="shared" si="391"/>
        <v/>
      </c>
      <c r="W2303" s="25" t="str">
        <f>IF(OR($P2303="", NOT($U2303="")), "", IF(COUNTIF($P$11:$P2303, $P2303)&gt;1, "", "X"))</f>
        <v/>
      </c>
      <c r="X2303" s="25" t="str">
        <f t="shared" si="392"/>
        <v/>
      </c>
      <c r="Z2303" s="25" t="str">
        <f t="shared" si="393"/>
        <v/>
      </c>
      <c r="AB2303" s="25" t="str">
        <f>IF($B2303="", "", IF(AND($B2303&gt;='Client Report'!$BA$3, $B2303&lt;='Client Report'!$BA$4), "X", ""))</f>
        <v/>
      </c>
      <c r="AC2303" s="25" t="str">
        <f>IF($O2303="", "", IF('Client Report'!$AG$3="", "X", IF(Expenses!$C2303='Client Report'!$AG$3, "X", "")))</f>
        <v/>
      </c>
      <c r="AD2303" s="66" t="str">
        <f t="shared" si="394"/>
        <v/>
      </c>
      <c r="AE2303" s="25" t="str">
        <f>IF($AD2303="", "", COUNTIF($AD$11:$AD$2510, "&lt;"&amp;$AD2303)+1+COUNTIF($AD$11:$AD2303, $AD2303)-1)</f>
        <v/>
      </c>
      <c r="AF2303" s="25" t="str">
        <f t="shared" si="395"/>
        <v/>
      </c>
    </row>
    <row r="2304" spans="1:32" x14ac:dyDescent="0.25">
      <c r="A2304" s="21"/>
      <c r="B2304" s="80"/>
      <c r="C2304" s="81"/>
      <c r="D2304" s="82"/>
      <c r="E2304" s="83"/>
      <c r="F2304" s="83"/>
      <c r="G2304" s="84"/>
      <c r="H2304" s="85"/>
      <c r="I2304" s="21"/>
      <c r="J2304" s="39" t="str">
        <f t="shared" si="385"/>
        <v/>
      </c>
      <c r="K2304" s="21"/>
      <c r="O2304" s="25" t="str">
        <f t="shared" si="386"/>
        <v/>
      </c>
      <c r="P2304" s="25" t="str">
        <f t="shared" si="387"/>
        <v/>
      </c>
      <c r="Q2304" s="25" t="str">
        <f t="shared" si="388"/>
        <v/>
      </c>
      <c r="R2304" s="25" t="str">
        <f>IF(COUNTIF($Q$11:$Q2304, $Q2304)&gt;1, "", $Q2304)</f>
        <v/>
      </c>
      <c r="S2304" s="58" t="str">
        <f t="shared" si="389"/>
        <v/>
      </c>
      <c r="T2304" s="61" t="str">
        <f t="shared" si="390"/>
        <v/>
      </c>
      <c r="U2304" s="58" t="str">
        <f t="shared" si="391"/>
        <v/>
      </c>
      <c r="W2304" s="25" t="str">
        <f>IF(OR($P2304="", NOT($U2304="")), "", IF(COUNTIF($P$11:$P2304, $P2304)&gt;1, "", "X"))</f>
        <v/>
      </c>
      <c r="X2304" s="25" t="str">
        <f t="shared" si="392"/>
        <v/>
      </c>
      <c r="Z2304" s="25" t="str">
        <f t="shared" si="393"/>
        <v/>
      </c>
      <c r="AB2304" s="25" t="str">
        <f>IF($B2304="", "", IF(AND($B2304&gt;='Client Report'!$BA$3, $B2304&lt;='Client Report'!$BA$4), "X", ""))</f>
        <v/>
      </c>
      <c r="AC2304" s="25" t="str">
        <f>IF($O2304="", "", IF('Client Report'!$AG$3="", "X", IF(Expenses!$C2304='Client Report'!$AG$3, "X", "")))</f>
        <v/>
      </c>
      <c r="AD2304" s="66" t="str">
        <f t="shared" si="394"/>
        <v/>
      </c>
      <c r="AE2304" s="25" t="str">
        <f>IF($AD2304="", "", COUNTIF($AD$11:$AD$2510, "&lt;"&amp;$AD2304)+1+COUNTIF($AD$11:$AD2304, $AD2304)-1)</f>
        <v/>
      </c>
      <c r="AF2304" s="25" t="str">
        <f t="shared" si="395"/>
        <v/>
      </c>
    </row>
    <row r="2305" spans="1:32" x14ac:dyDescent="0.25">
      <c r="A2305" s="21"/>
      <c r="B2305" s="80"/>
      <c r="C2305" s="81"/>
      <c r="D2305" s="82"/>
      <c r="E2305" s="83"/>
      <c r="F2305" s="83"/>
      <c r="G2305" s="84"/>
      <c r="H2305" s="85"/>
      <c r="I2305" s="21"/>
      <c r="J2305" s="39" t="str">
        <f t="shared" si="385"/>
        <v/>
      </c>
      <c r="K2305" s="21"/>
      <c r="O2305" s="25" t="str">
        <f t="shared" si="386"/>
        <v/>
      </c>
      <c r="P2305" s="25" t="str">
        <f t="shared" si="387"/>
        <v/>
      </c>
      <c r="Q2305" s="25" t="str">
        <f t="shared" si="388"/>
        <v/>
      </c>
      <c r="R2305" s="25" t="str">
        <f>IF(COUNTIF($Q$11:$Q2305, $Q2305)&gt;1, "", $Q2305)</f>
        <v/>
      </c>
      <c r="S2305" s="58" t="str">
        <f t="shared" si="389"/>
        <v/>
      </c>
      <c r="T2305" s="61" t="str">
        <f t="shared" si="390"/>
        <v/>
      </c>
      <c r="U2305" s="58" t="str">
        <f t="shared" si="391"/>
        <v/>
      </c>
      <c r="W2305" s="25" t="str">
        <f>IF(OR($P2305="", NOT($U2305="")), "", IF(COUNTIF($P$11:$P2305, $P2305)&gt;1, "", "X"))</f>
        <v/>
      </c>
      <c r="X2305" s="25" t="str">
        <f t="shared" si="392"/>
        <v/>
      </c>
      <c r="Z2305" s="25" t="str">
        <f t="shared" si="393"/>
        <v/>
      </c>
      <c r="AB2305" s="25" t="str">
        <f>IF($B2305="", "", IF(AND($B2305&gt;='Client Report'!$BA$3, $B2305&lt;='Client Report'!$BA$4), "X", ""))</f>
        <v/>
      </c>
      <c r="AC2305" s="25" t="str">
        <f>IF($O2305="", "", IF('Client Report'!$AG$3="", "X", IF(Expenses!$C2305='Client Report'!$AG$3, "X", "")))</f>
        <v/>
      </c>
      <c r="AD2305" s="66" t="str">
        <f t="shared" si="394"/>
        <v/>
      </c>
      <c r="AE2305" s="25" t="str">
        <f>IF($AD2305="", "", COUNTIF($AD$11:$AD$2510, "&lt;"&amp;$AD2305)+1+COUNTIF($AD$11:$AD2305, $AD2305)-1)</f>
        <v/>
      </c>
      <c r="AF2305" s="25" t="str">
        <f t="shared" si="395"/>
        <v/>
      </c>
    </row>
    <row r="2306" spans="1:32" x14ac:dyDescent="0.25">
      <c r="A2306" s="21"/>
      <c r="B2306" s="80"/>
      <c r="C2306" s="81"/>
      <c r="D2306" s="82"/>
      <c r="E2306" s="83"/>
      <c r="F2306" s="83"/>
      <c r="G2306" s="84"/>
      <c r="H2306" s="85"/>
      <c r="I2306" s="21"/>
      <c r="J2306" s="39" t="str">
        <f t="shared" si="385"/>
        <v/>
      </c>
      <c r="K2306" s="21"/>
      <c r="O2306" s="25" t="str">
        <f t="shared" si="386"/>
        <v/>
      </c>
      <c r="P2306" s="25" t="str">
        <f t="shared" si="387"/>
        <v/>
      </c>
      <c r="Q2306" s="25" t="str">
        <f t="shared" si="388"/>
        <v/>
      </c>
      <c r="R2306" s="25" t="str">
        <f>IF(COUNTIF($Q$11:$Q2306, $Q2306)&gt;1, "", $Q2306)</f>
        <v/>
      </c>
      <c r="S2306" s="58" t="str">
        <f t="shared" si="389"/>
        <v/>
      </c>
      <c r="T2306" s="61" t="str">
        <f t="shared" si="390"/>
        <v/>
      </c>
      <c r="U2306" s="58" t="str">
        <f t="shared" si="391"/>
        <v/>
      </c>
      <c r="W2306" s="25" t="str">
        <f>IF(OR($P2306="", NOT($U2306="")), "", IF(COUNTIF($P$11:$P2306, $P2306)&gt;1, "", "X"))</f>
        <v/>
      </c>
      <c r="X2306" s="25" t="str">
        <f t="shared" si="392"/>
        <v/>
      </c>
      <c r="Z2306" s="25" t="str">
        <f t="shared" si="393"/>
        <v/>
      </c>
      <c r="AB2306" s="25" t="str">
        <f>IF($B2306="", "", IF(AND($B2306&gt;='Client Report'!$BA$3, $B2306&lt;='Client Report'!$BA$4), "X", ""))</f>
        <v/>
      </c>
      <c r="AC2306" s="25" t="str">
        <f>IF($O2306="", "", IF('Client Report'!$AG$3="", "X", IF(Expenses!$C2306='Client Report'!$AG$3, "X", "")))</f>
        <v/>
      </c>
      <c r="AD2306" s="66" t="str">
        <f t="shared" si="394"/>
        <v/>
      </c>
      <c r="AE2306" s="25" t="str">
        <f>IF($AD2306="", "", COUNTIF($AD$11:$AD$2510, "&lt;"&amp;$AD2306)+1+COUNTIF($AD$11:$AD2306, $AD2306)-1)</f>
        <v/>
      </c>
      <c r="AF2306" s="25" t="str">
        <f t="shared" si="395"/>
        <v/>
      </c>
    </row>
    <row r="2307" spans="1:32" x14ac:dyDescent="0.25">
      <c r="A2307" s="21"/>
      <c r="B2307" s="80"/>
      <c r="C2307" s="81"/>
      <c r="D2307" s="82"/>
      <c r="E2307" s="83"/>
      <c r="F2307" s="83"/>
      <c r="G2307" s="84"/>
      <c r="H2307" s="85"/>
      <c r="I2307" s="21"/>
      <c r="J2307" s="39" t="str">
        <f t="shared" si="385"/>
        <v/>
      </c>
      <c r="K2307" s="21"/>
      <c r="O2307" s="25" t="str">
        <f t="shared" si="386"/>
        <v/>
      </c>
      <c r="P2307" s="25" t="str">
        <f t="shared" si="387"/>
        <v/>
      </c>
      <c r="Q2307" s="25" t="str">
        <f t="shared" si="388"/>
        <v/>
      </c>
      <c r="R2307" s="25" t="str">
        <f>IF(COUNTIF($Q$11:$Q2307, $Q2307)&gt;1, "", $Q2307)</f>
        <v/>
      </c>
      <c r="S2307" s="58" t="str">
        <f t="shared" si="389"/>
        <v/>
      </c>
      <c r="T2307" s="61" t="str">
        <f t="shared" si="390"/>
        <v/>
      </c>
      <c r="U2307" s="58" t="str">
        <f t="shared" si="391"/>
        <v/>
      </c>
      <c r="W2307" s="25" t="str">
        <f>IF(OR($P2307="", NOT($U2307="")), "", IF(COUNTIF($P$11:$P2307, $P2307)&gt;1, "", "X"))</f>
        <v/>
      </c>
      <c r="X2307" s="25" t="str">
        <f t="shared" si="392"/>
        <v/>
      </c>
      <c r="Z2307" s="25" t="str">
        <f t="shared" si="393"/>
        <v/>
      </c>
      <c r="AB2307" s="25" t="str">
        <f>IF($B2307="", "", IF(AND($B2307&gt;='Client Report'!$BA$3, $B2307&lt;='Client Report'!$BA$4), "X", ""))</f>
        <v/>
      </c>
      <c r="AC2307" s="25" t="str">
        <f>IF($O2307="", "", IF('Client Report'!$AG$3="", "X", IF(Expenses!$C2307='Client Report'!$AG$3, "X", "")))</f>
        <v/>
      </c>
      <c r="AD2307" s="66" t="str">
        <f t="shared" si="394"/>
        <v/>
      </c>
      <c r="AE2307" s="25" t="str">
        <f>IF($AD2307="", "", COUNTIF($AD$11:$AD$2510, "&lt;"&amp;$AD2307)+1+COUNTIF($AD$11:$AD2307, $AD2307)-1)</f>
        <v/>
      </c>
      <c r="AF2307" s="25" t="str">
        <f t="shared" si="395"/>
        <v/>
      </c>
    </row>
    <row r="2308" spans="1:32" x14ac:dyDescent="0.25">
      <c r="A2308" s="21"/>
      <c r="B2308" s="80"/>
      <c r="C2308" s="81"/>
      <c r="D2308" s="82"/>
      <c r="E2308" s="83"/>
      <c r="F2308" s="83"/>
      <c r="G2308" s="84"/>
      <c r="H2308" s="85"/>
      <c r="I2308" s="21"/>
      <c r="J2308" s="39" t="str">
        <f t="shared" si="385"/>
        <v/>
      </c>
      <c r="K2308" s="21"/>
      <c r="O2308" s="25" t="str">
        <f t="shared" si="386"/>
        <v/>
      </c>
      <c r="P2308" s="25" t="str">
        <f t="shared" si="387"/>
        <v/>
      </c>
      <c r="Q2308" s="25" t="str">
        <f t="shared" si="388"/>
        <v/>
      </c>
      <c r="R2308" s="25" t="str">
        <f>IF(COUNTIF($Q$11:$Q2308, $Q2308)&gt;1, "", $Q2308)</f>
        <v/>
      </c>
      <c r="S2308" s="58" t="str">
        <f t="shared" si="389"/>
        <v/>
      </c>
      <c r="T2308" s="61" t="str">
        <f t="shared" si="390"/>
        <v/>
      </c>
      <c r="U2308" s="58" t="str">
        <f t="shared" si="391"/>
        <v/>
      </c>
      <c r="W2308" s="25" t="str">
        <f>IF(OR($P2308="", NOT($U2308="")), "", IF(COUNTIF($P$11:$P2308, $P2308)&gt;1, "", "X"))</f>
        <v/>
      </c>
      <c r="X2308" s="25" t="str">
        <f t="shared" si="392"/>
        <v/>
      </c>
      <c r="Z2308" s="25" t="str">
        <f t="shared" si="393"/>
        <v/>
      </c>
      <c r="AB2308" s="25" t="str">
        <f>IF($B2308="", "", IF(AND($B2308&gt;='Client Report'!$BA$3, $B2308&lt;='Client Report'!$BA$4), "X", ""))</f>
        <v/>
      </c>
      <c r="AC2308" s="25" t="str">
        <f>IF($O2308="", "", IF('Client Report'!$AG$3="", "X", IF(Expenses!$C2308='Client Report'!$AG$3, "X", "")))</f>
        <v/>
      </c>
      <c r="AD2308" s="66" t="str">
        <f t="shared" si="394"/>
        <v/>
      </c>
      <c r="AE2308" s="25" t="str">
        <f>IF($AD2308="", "", COUNTIF($AD$11:$AD$2510, "&lt;"&amp;$AD2308)+1+COUNTIF($AD$11:$AD2308, $AD2308)-1)</f>
        <v/>
      </c>
      <c r="AF2308" s="25" t="str">
        <f t="shared" si="395"/>
        <v/>
      </c>
    </row>
    <row r="2309" spans="1:32" x14ac:dyDescent="0.25">
      <c r="A2309" s="21"/>
      <c r="B2309" s="80"/>
      <c r="C2309" s="81"/>
      <c r="D2309" s="82"/>
      <c r="E2309" s="83"/>
      <c r="F2309" s="83"/>
      <c r="G2309" s="84"/>
      <c r="H2309" s="85"/>
      <c r="I2309" s="21"/>
      <c r="J2309" s="39" t="str">
        <f t="shared" si="385"/>
        <v/>
      </c>
      <c r="K2309" s="21"/>
      <c r="O2309" s="25" t="str">
        <f t="shared" si="386"/>
        <v/>
      </c>
      <c r="P2309" s="25" t="str">
        <f t="shared" si="387"/>
        <v/>
      </c>
      <c r="Q2309" s="25" t="str">
        <f t="shared" si="388"/>
        <v/>
      </c>
      <c r="R2309" s="25" t="str">
        <f>IF(COUNTIF($Q$11:$Q2309, $Q2309)&gt;1, "", $Q2309)</f>
        <v/>
      </c>
      <c r="S2309" s="58" t="str">
        <f t="shared" si="389"/>
        <v/>
      </c>
      <c r="T2309" s="61" t="str">
        <f t="shared" si="390"/>
        <v/>
      </c>
      <c r="U2309" s="58" t="str">
        <f t="shared" si="391"/>
        <v/>
      </c>
      <c r="W2309" s="25" t="str">
        <f>IF(OR($P2309="", NOT($U2309="")), "", IF(COUNTIF($P$11:$P2309, $P2309)&gt;1, "", "X"))</f>
        <v/>
      </c>
      <c r="X2309" s="25" t="str">
        <f t="shared" si="392"/>
        <v/>
      </c>
      <c r="Z2309" s="25" t="str">
        <f t="shared" si="393"/>
        <v/>
      </c>
      <c r="AB2309" s="25" t="str">
        <f>IF($B2309="", "", IF(AND($B2309&gt;='Client Report'!$BA$3, $B2309&lt;='Client Report'!$BA$4), "X", ""))</f>
        <v/>
      </c>
      <c r="AC2309" s="25" t="str">
        <f>IF($O2309="", "", IF('Client Report'!$AG$3="", "X", IF(Expenses!$C2309='Client Report'!$AG$3, "X", "")))</f>
        <v/>
      </c>
      <c r="AD2309" s="66" t="str">
        <f t="shared" si="394"/>
        <v/>
      </c>
      <c r="AE2309" s="25" t="str">
        <f>IF($AD2309="", "", COUNTIF($AD$11:$AD$2510, "&lt;"&amp;$AD2309)+1+COUNTIF($AD$11:$AD2309, $AD2309)-1)</f>
        <v/>
      </c>
      <c r="AF2309" s="25" t="str">
        <f t="shared" si="395"/>
        <v/>
      </c>
    </row>
    <row r="2310" spans="1:32" x14ac:dyDescent="0.25">
      <c r="A2310" s="21"/>
      <c r="B2310" s="80"/>
      <c r="C2310" s="81"/>
      <c r="D2310" s="82"/>
      <c r="E2310" s="83"/>
      <c r="F2310" s="83"/>
      <c r="G2310" s="84"/>
      <c r="H2310" s="85"/>
      <c r="I2310" s="21"/>
      <c r="J2310" s="39" t="str">
        <f t="shared" si="385"/>
        <v/>
      </c>
      <c r="K2310" s="21"/>
      <c r="O2310" s="25" t="str">
        <f t="shared" si="386"/>
        <v/>
      </c>
      <c r="P2310" s="25" t="str">
        <f t="shared" si="387"/>
        <v/>
      </c>
      <c r="Q2310" s="25" t="str">
        <f t="shared" si="388"/>
        <v/>
      </c>
      <c r="R2310" s="25" t="str">
        <f>IF(COUNTIF($Q$11:$Q2310, $Q2310)&gt;1, "", $Q2310)</f>
        <v/>
      </c>
      <c r="S2310" s="58" t="str">
        <f t="shared" si="389"/>
        <v/>
      </c>
      <c r="T2310" s="61" t="str">
        <f t="shared" si="390"/>
        <v/>
      </c>
      <c r="U2310" s="58" t="str">
        <f t="shared" si="391"/>
        <v/>
      </c>
      <c r="W2310" s="25" t="str">
        <f>IF(OR($P2310="", NOT($U2310="")), "", IF(COUNTIF($P$11:$P2310, $P2310)&gt;1, "", "X"))</f>
        <v/>
      </c>
      <c r="X2310" s="25" t="str">
        <f t="shared" si="392"/>
        <v/>
      </c>
      <c r="Z2310" s="25" t="str">
        <f t="shared" si="393"/>
        <v/>
      </c>
      <c r="AB2310" s="25" t="str">
        <f>IF($B2310="", "", IF(AND($B2310&gt;='Client Report'!$BA$3, $B2310&lt;='Client Report'!$BA$4), "X", ""))</f>
        <v/>
      </c>
      <c r="AC2310" s="25" t="str">
        <f>IF($O2310="", "", IF('Client Report'!$AG$3="", "X", IF(Expenses!$C2310='Client Report'!$AG$3, "X", "")))</f>
        <v/>
      </c>
      <c r="AD2310" s="66" t="str">
        <f t="shared" si="394"/>
        <v/>
      </c>
      <c r="AE2310" s="25" t="str">
        <f>IF($AD2310="", "", COUNTIF($AD$11:$AD$2510, "&lt;"&amp;$AD2310)+1+COUNTIF($AD$11:$AD2310, $AD2310)-1)</f>
        <v/>
      </c>
      <c r="AF2310" s="25" t="str">
        <f t="shared" si="395"/>
        <v/>
      </c>
    </row>
    <row r="2311" spans="1:32" x14ac:dyDescent="0.25">
      <c r="A2311" s="21"/>
      <c r="B2311" s="80"/>
      <c r="C2311" s="81"/>
      <c r="D2311" s="82"/>
      <c r="E2311" s="83"/>
      <c r="F2311" s="83"/>
      <c r="G2311" s="84"/>
      <c r="H2311" s="85"/>
      <c r="I2311" s="21"/>
      <c r="J2311" s="39" t="str">
        <f t="shared" si="385"/>
        <v/>
      </c>
      <c r="K2311" s="21"/>
      <c r="O2311" s="25" t="str">
        <f t="shared" si="386"/>
        <v/>
      </c>
      <c r="P2311" s="25" t="str">
        <f t="shared" si="387"/>
        <v/>
      </c>
      <c r="Q2311" s="25" t="str">
        <f t="shared" si="388"/>
        <v/>
      </c>
      <c r="R2311" s="25" t="str">
        <f>IF(COUNTIF($Q$11:$Q2311, $Q2311)&gt;1, "", $Q2311)</f>
        <v/>
      </c>
      <c r="S2311" s="58" t="str">
        <f t="shared" si="389"/>
        <v/>
      </c>
      <c r="T2311" s="61" t="str">
        <f t="shared" si="390"/>
        <v/>
      </c>
      <c r="U2311" s="58" t="str">
        <f t="shared" si="391"/>
        <v/>
      </c>
      <c r="W2311" s="25" t="str">
        <f>IF(OR($P2311="", NOT($U2311="")), "", IF(COUNTIF($P$11:$P2311, $P2311)&gt;1, "", "X"))</f>
        <v/>
      </c>
      <c r="X2311" s="25" t="str">
        <f t="shared" si="392"/>
        <v/>
      </c>
      <c r="Z2311" s="25" t="str">
        <f t="shared" si="393"/>
        <v/>
      </c>
      <c r="AB2311" s="25" t="str">
        <f>IF($B2311="", "", IF(AND($B2311&gt;='Client Report'!$BA$3, $B2311&lt;='Client Report'!$BA$4), "X", ""))</f>
        <v/>
      </c>
      <c r="AC2311" s="25" t="str">
        <f>IF($O2311="", "", IF('Client Report'!$AG$3="", "X", IF(Expenses!$C2311='Client Report'!$AG$3, "X", "")))</f>
        <v/>
      </c>
      <c r="AD2311" s="66" t="str">
        <f t="shared" si="394"/>
        <v/>
      </c>
      <c r="AE2311" s="25" t="str">
        <f>IF($AD2311="", "", COUNTIF($AD$11:$AD$2510, "&lt;"&amp;$AD2311)+1+COUNTIF($AD$11:$AD2311, $AD2311)-1)</f>
        <v/>
      </c>
      <c r="AF2311" s="25" t="str">
        <f t="shared" si="395"/>
        <v/>
      </c>
    </row>
    <row r="2312" spans="1:32" x14ac:dyDescent="0.25">
      <c r="A2312" s="21"/>
      <c r="B2312" s="80"/>
      <c r="C2312" s="81"/>
      <c r="D2312" s="82"/>
      <c r="E2312" s="83"/>
      <c r="F2312" s="83"/>
      <c r="G2312" s="84"/>
      <c r="H2312" s="85"/>
      <c r="I2312" s="21"/>
      <c r="J2312" s="39" t="str">
        <f t="shared" si="385"/>
        <v/>
      </c>
      <c r="K2312" s="21"/>
      <c r="O2312" s="25" t="str">
        <f t="shared" si="386"/>
        <v/>
      </c>
      <c r="P2312" s="25" t="str">
        <f t="shared" si="387"/>
        <v/>
      </c>
      <c r="Q2312" s="25" t="str">
        <f t="shared" si="388"/>
        <v/>
      </c>
      <c r="R2312" s="25" t="str">
        <f>IF(COUNTIF($Q$11:$Q2312, $Q2312)&gt;1, "", $Q2312)</f>
        <v/>
      </c>
      <c r="S2312" s="58" t="str">
        <f t="shared" si="389"/>
        <v/>
      </c>
      <c r="T2312" s="61" t="str">
        <f t="shared" si="390"/>
        <v/>
      </c>
      <c r="U2312" s="58" t="str">
        <f t="shared" si="391"/>
        <v/>
      </c>
      <c r="W2312" s="25" t="str">
        <f>IF(OR($P2312="", NOT($U2312="")), "", IF(COUNTIF($P$11:$P2312, $P2312)&gt;1, "", "X"))</f>
        <v/>
      </c>
      <c r="X2312" s="25" t="str">
        <f t="shared" si="392"/>
        <v/>
      </c>
      <c r="Z2312" s="25" t="str">
        <f t="shared" si="393"/>
        <v/>
      </c>
      <c r="AB2312" s="25" t="str">
        <f>IF($B2312="", "", IF(AND($B2312&gt;='Client Report'!$BA$3, $B2312&lt;='Client Report'!$BA$4), "X", ""))</f>
        <v/>
      </c>
      <c r="AC2312" s="25" t="str">
        <f>IF($O2312="", "", IF('Client Report'!$AG$3="", "X", IF(Expenses!$C2312='Client Report'!$AG$3, "X", "")))</f>
        <v/>
      </c>
      <c r="AD2312" s="66" t="str">
        <f t="shared" si="394"/>
        <v/>
      </c>
      <c r="AE2312" s="25" t="str">
        <f>IF($AD2312="", "", COUNTIF($AD$11:$AD$2510, "&lt;"&amp;$AD2312)+1+COUNTIF($AD$11:$AD2312, $AD2312)-1)</f>
        <v/>
      </c>
      <c r="AF2312" s="25" t="str">
        <f t="shared" si="395"/>
        <v/>
      </c>
    </row>
    <row r="2313" spans="1:32" x14ac:dyDescent="0.25">
      <c r="A2313" s="21"/>
      <c r="B2313" s="80"/>
      <c r="C2313" s="81"/>
      <c r="D2313" s="82"/>
      <c r="E2313" s="83"/>
      <c r="F2313" s="83"/>
      <c r="G2313" s="84"/>
      <c r="H2313" s="85"/>
      <c r="I2313" s="21"/>
      <c r="J2313" s="39" t="str">
        <f t="shared" si="385"/>
        <v/>
      </c>
      <c r="K2313" s="21"/>
      <c r="O2313" s="25" t="str">
        <f t="shared" si="386"/>
        <v/>
      </c>
      <c r="P2313" s="25" t="str">
        <f t="shared" si="387"/>
        <v/>
      </c>
      <c r="Q2313" s="25" t="str">
        <f t="shared" si="388"/>
        <v/>
      </c>
      <c r="R2313" s="25" t="str">
        <f>IF(COUNTIF($Q$11:$Q2313, $Q2313)&gt;1, "", $Q2313)</f>
        <v/>
      </c>
      <c r="S2313" s="58" t="str">
        <f t="shared" si="389"/>
        <v/>
      </c>
      <c r="T2313" s="61" t="str">
        <f t="shared" si="390"/>
        <v/>
      </c>
      <c r="U2313" s="58" t="str">
        <f t="shared" si="391"/>
        <v/>
      </c>
      <c r="W2313" s="25" t="str">
        <f>IF(OR($P2313="", NOT($U2313="")), "", IF(COUNTIF($P$11:$P2313, $P2313)&gt;1, "", "X"))</f>
        <v/>
      </c>
      <c r="X2313" s="25" t="str">
        <f t="shared" si="392"/>
        <v/>
      </c>
      <c r="Z2313" s="25" t="str">
        <f t="shared" si="393"/>
        <v/>
      </c>
      <c r="AB2313" s="25" t="str">
        <f>IF($B2313="", "", IF(AND($B2313&gt;='Client Report'!$BA$3, $B2313&lt;='Client Report'!$BA$4), "X", ""))</f>
        <v/>
      </c>
      <c r="AC2313" s="25" t="str">
        <f>IF($O2313="", "", IF('Client Report'!$AG$3="", "X", IF(Expenses!$C2313='Client Report'!$AG$3, "X", "")))</f>
        <v/>
      </c>
      <c r="AD2313" s="66" t="str">
        <f t="shared" si="394"/>
        <v/>
      </c>
      <c r="AE2313" s="25" t="str">
        <f>IF($AD2313="", "", COUNTIF($AD$11:$AD$2510, "&lt;"&amp;$AD2313)+1+COUNTIF($AD$11:$AD2313, $AD2313)-1)</f>
        <v/>
      </c>
      <c r="AF2313" s="25" t="str">
        <f t="shared" si="395"/>
        <v/>
      </c>
    </row>
    <row r="2314" spans="1:32" x14ac:dyDescent="0.25">
      <c r="A2314" s="21"/>
      <c r="B2314" s="80"/>
      <c r="C2314" s="81"/>
      <c r="D2314" s="82"/>
      <c r="E2314" s="83"/>
      <c r="F2314" s="83"/>
      <c r="G2314" s="84"/>
      <c r="H2314" s="85"/>
      <c r="I2314" s="21"/>
      <c r="J2314" s="39" t="str">
        <f t="shared" si="385"/>
        <v/>
      </c>
      <c r="K2314" s="21"/>
      <c r="O2314" s="25" t="str">
        <f t="shared" si="386"/>
        <v/>
      </c>
      <c r="P2314" s="25" t="str">
        <f t="shared" si="387"/>
        <v/>
      </c>
      <c r="Q2314" s="25" t="str">
        <f t="shared" si="388"/>
        <v/>
      </c>
      <c r="R2314" s="25" t="str">
        <f>IF(COUNTIF($Q$11:$Q2314, $Q2314)&gt;1, "", $Q2314)</f>
        <v/>
      </c>
      <c r="S2314" s="58" t="str">
        <f t="shared" si="389"/>
        <v/>
      </c>
      <c r="T2314" s="61" t="str">
        <f t="shared" si="390"/>
        <v/>
      </c>
      <c r="U2314" s="58" t="str">
        <f t="shared" si="391"/>
        <v/>
      </c>
      <c r="W2314" s="25" t="str">
        <f>IF(OR($P2314="", NOT($U2314="")), "", IF(COUNTIF($P$11:$P2314, $P2314)&gt;1, "", "X"))</f>
        <v/>
      </c>
      <c r="X2314" s="25" t="str">
        <f t="shared" si="392"/>
        <v/>
      </c>
      <c r="Z2314" s="25" t="str">
        <f t="shared" si="393"/>
        <v/>
      </c>
      <c r="AB2314" s="25" t="str">
        <f>IF($B2314="", "", IF(AND($B2314&gt;='Client Report'!$BA$3, $B2314&lt;='Client Report'!$BA$4), "X", ""))</f>
        <v/>
      </c>
      <c r="AC2314" s="25" t="str">
        <f>IF($O2314="", "", IF('Client Report'!$AG$3="", "X", IF(Expenses!$C2314='Client Report'!$AG$3, "X", "")))</f>
        <v/>
      </c>
      <c r="AD2314" s="66" t="str">
        <f t="shared" si="394"/>
        <v/>
      </c>
      <c r="AE2314" s="25" t="str">
        <f>IF($AD2314="", "", COUNTIF($AD$11:$AD$2510, "&lt;"&amp;$AD2314)+1+COUNTIF($AD$11:$AD2314, $AD2314)-1)</f>
        <v/>
      </c>
      <c r="AF2314" s="25" t="str">
        <f t="shared" si="395"/>
        <v/>
      </c>
    </row>
    <row r="2315" spans="1:32" x14ac:dyDescent="0.25">
      <c r="A2315" s="21"/>
      <c r="B2315" s="80"/>
      <c r="C2315" s="81"/>
      <c r="D2315" s="82"/>
      <c r="E2315" s="83"/>
      <c r="F2315" s="83"/>
      <c r="G2315" s="84"/>
      <c r="H2315" s="85"/>
      <c r="I2315" s="21"/>
      <c r="J2315" s="39" t="str">
        <f t="shared" si="385"/>
        <v/>
      </c>
      <c r="K2315" s="21"/>
      <c r="O2315" s="25" t="str">
        <f t="shared" si="386"/>
        <v/>
      </c>
      <c r="P2315" s="25" t="str">
        <f t="shared" si="387"/>
        <v/>
      </c>
      <c r="Q2315" s="25" t="str">
        <f t="shared" si="388"/>
        <v/>
      </c>
      <c r="R2315" s="25" t="str">
        <f>IF(COUNTIF($Q$11:$Q2315, $Q2315)&gt;1, "", $Q2315)</f>
        <v/>
      </c>
      <c r="S2315" s="58" t="str">
        <f t="shared" si="389"/>
        <v/>
      </c>
      <c r="T2315" s="61" t="str">
        <f t="shared" si="390"/>
        <v/>
      </c>
      <c r="U2315" s="58" t="str">
        <f t="shared" si="391"/>
        <v/>
      </c>
      <c r="W2315" s="25" t="str">
        <f>IF(OR($P2315="", NOT($U2315="")), "", IF(COUNTIF($P$11:$P2315, $P2315)&gt;1, "", "X"))</f>
        <v/>
      </c>
      <c r="X2315" s="25" t="str">
        <f t="shared" si="392"/>
        <v/>
      </c>
      <c r="Z2315" s="25" t="str">
        <f t="shared" si="393"/>
        <v/>
      </c>
      <c r="AB2315" s="25" t="str">
        <f>IF($B2315="", "", IF(AND($B2315&gt;='Client Report'!$BA$3, $B2315&lt;='Client Report'!$BA$4), "X", ""))</f>
        <v/>
      </c>
      <c r="AC2315" s="25" t="str">
        <f>IF($O2315="", "", IF('Client Report'!$AG$3="", "X", IF(Expenses!$C2315='Client Report'!$AG$3, "X", "")))</f>
        <v/>
      </c>
      <c r="AD2315" s="66" t="str">
        <f t="shared" si="394"/>
        <v/>
      </c>
      <c r="AE2315" s="25" t="str">
        <f>IF($AD2315="", "", COUNTIF($AD$11:$AD$2510, "&lt;"&amp;$AD2315)+1+COUNTIF($AD$11:$AD2315, $AD2315)-1)</f>
        <v/>
      </c>
      <c r="AF2315" s="25" t="str">
        <f t="shared" si="395"/>
        <v/>
      </c>
    </row>
    <row r="2316" spans="1:32" x14ac:dyDescent="0.25">
      <c r="A2316" s="21"/>
      <c r="B2316" s="80"/>
      <c r="C2316" s="81"/>
      <c r="D2316" s="82"/>
      <c r="E2316" s="83"/>
      <c r="F2316" s="83"/>
      <c r="G2316" s="84"/>
      <c r="H2316" s="85"/>
      <c r="I2316" s="21"/>
      <c r="J2316" s="39" t="str">
        <f t="shared" ref="J2316:J2379" si="396">IFERROR(IF($G2316="", "", IF($F2316="", $G2316, ROUND($G2316*$U2316, 2))), "")</f>
        <v/>
      </c>
      <c r="K2316" s="21"/>
      <c r="O2316" s="25" t="str">
        <f t="shared" ref="O2316:O2379" si="397">IF(COUNTIF($B2316:$H2316, "")&lt;7, "X", "")</f>
        <v/>
      </c>
      <c r="P2316" s="25" t="str">
        <f t="shared" ref="P2316:P2379" si="398">IF(AND(NOT($B2316=""), NOT($F2316="")), _xlfn.CONCAT($B2316, " - ", $F2316), "")</f>
        <v/>
      </c>
      <c r="Q2316" s="25" t="str">
        <f t="shared" ref="Q2316:Q2379" si="399">IF(AND(NOT($B2316=""), NOT($F2316=""), NOT($H2316="")), _xlfn.CONCAT($B2316, " - ", $F2316), "")</f>
        <v/>
      </c>
      <c r="R2316" s="25" t="str">
        <f>IF(COUNTIF($Q$11:$Q2316, $Q2316)&gt;1, "", $Q2316)</f>
        <v/>
      </c>
      <c r="S2316" s="58" t="str">
        <f t="shared" ref="S2316:S2379" si="400">IF($R2316="", "", $H2316)</f>
        <v/>
      </c>
      <c r="T2316" s="61" t="str">
        <f t="shared" ref="T2316:T2379" si="401">IF(P2316="", "", IFERROR(INDEX($S$11:$S$2510, MATCH($P2316, $R$11:$R$2510, 0)), ""))</f>
        <v/>
      </c>
      <c r="U2316" s="58" t="str">
        <f t="shared" ref="U2316:U2379" si="402">IF($P2316="", "", IF($H2316="", $T2316, $H2316))</f>
        <v/>
      </c>
      <c r="W2316" s="25" t="str">
        <f>IF(OR($P2316="", NOT($U2316="")), "", IF(COUNTIF($P$11:$P2316, $P2316)&gt;1, "", "X"))</f>
        <v/>
      </c>
      <c r="X2316" s="25" t="str">
        <f t="shared" ref="X2316:X2379" si="403">IF(T2316=U2316, "", "X")</f>
        <v/>
      </c>
      <c r="Z2316" s="25" t="str">
        <f t="shared" ref="Z2316:Z2379" si="404">IF(OR($B2316="", $C2316=""), "", _xlfn.CONCAT($C2316, " - ", TEXT($B2316, "mmm yyyy")))</f>
        <v/>
      </c>
      <c r="AB2316" s="25" t="str">
        <f>IF($B2316="", "", IF(AND($B2316&gt;='Client Report'!$BA$3, $B2316&lt;='Client Report'!$BA$4), "X", ""))</f>
        <v/>
      </c>
      <c r="AC2316" s="25" t="str">
        <f>IF($O2316="", "", IF('Client Report'!$AG$3="", "X", IF(Expenses!$C2316='Client Report'!$AG$3, "X", "")))</f>
        <v/>
      </c>
      <c r="AD2316" s="66" t="str">
        <f t="shared" ref="AD2316:AD2379" si="405">IF(OR($AB2316="", $AC2316=""), "", $B2316)</f>
        <v/>
      </c>
      <c r="AE2316" s="25" t="str">
        <f>IF($AD2316="", "", COUNTIF($AD$11:$AD$2510, "&lt;"&amp;$AD2316)+1+COUNTIF($AD$11:$AD2316, $AD2316)-1)</f>
        <v/>
      </c>
      <c r="AF2316" s="25" t="str">
        <f t="shared" ref="AF2316:AF2379" si="406">IF($AE2316="", "", "X")</f>
        <v/>
      </c>
    </row>
    <row r="2317" spans="1:32" x14ac:dyDescent="0.25">
      <c r="A2317" s="21"/>
      <c r="B2317" s="80"/>
      <c r="C2317" s="81"/>
      <c r="D2317" s="82"/>
      <c r="E2317" s="83"/>
      <c r="F2317" s="83"/>
      <c r="G2317" s="84"/>
      <c r="H2317" s="85"/>
      <c r="I2317" s="21"/>
      <c r="J2317" s="39" t="str">
        <f t="shared" si="396"/>
        <v/>
      </c>
      <c r="K2317" s="21"/>
      <c r="O2317" s="25" t="str">
        <f t="shared" si="397"/>
        <v/>
      </c>
      <c r="P2317" s="25" t="str">
        <f t="shared" si="398"/>
        <v/>
      </c>
      <c r="Q2317" s="25" t="str">
        <f t="shared" si="399"/>
        <v/>
      </c>
      <c r="R2317" s="25" t="str">
        <f>IF(COUNTIF($Q$11:$Q2317, $Q2317)&gt;1, "", $Q2317)</f>
        <v/>
      </c>
      <c r="S2317" s="58" t="str">
        <f t="shared" si="400"/>
        <v/>
      </c>
      <c r="T2317" s="61" t="str">
        <f t="shared" si="401"/>
        <v/>
      </c>
      <c r="U2317" s="58" t="str">
        <f t="shared" si="402"/>
        <v/>
      </c>
      <c r="W2317" s="25" t="str">
        <f>IF(OR($P2317="", NOT($U2317="")), "", IF(COUNTIF($P$11:$P2317, $P2317)&gt;1, "", "X"))</f>
        <v/>
      </c>
      <c r="X2317" s="25" t="str">
        <f t="shared" si="403"/>
        <v/>
      </c>
      <c r="Z2317" s="25" t="str">
        <f t="shared" si="404"/>
        <v/>
      </c>
      <c r="AB2317" s="25" t="str">
        <f>IF($B2317="", "", IF(AND($B2317&gt;='Client Report'!$BA$3, $B2317&lt;='Client Report'!$BA$4), "X", ""))</f>
        <v/>
      </c>
      <c r="AC2317" s="25" t="str">
        <f>IF($O2317="", "", IF('Client Report'!$AG$3="", "X", IF(Expenses!$C2317='Client Report'!$AG$3, "X", "")))</f>
        <v/>
      </c>
      <c r="AD2317" s="66" t="str">
        <f t="shared" si="405"/>
        <v/>
      </c>
      <c r="AE2317" s="25" t="str">
        <f>IF($AD2317="", "", COUNTIF($AD$11:$AD$2510, "&lt;"&amp;$AD2317)+1+COUNTIF($AD$11:$AD2317, $AD2317)-1)</f>
        <v/>
      </c>
      <c r="AF2317" s="25" t="str">
        <f t="shared" si="406"/>
        <v/>
      </c>
    </row>
    <row r="2318" spans="1:32" x14ac:dyDescent="0.25">
      <c r="A2318" s="21"/>
      <c r="B2318" s="80"/>
      <c r="C2318" s="81"/>
      <c r="D2318" s="82"/>
      <c r="E2318" s="83"/>
      <c r="F2318" s="83"/>
      <c r="G2318" s="84"/>
      <c r="H2318" s="85"/>
      <c r="I2318" s="21"/>
      <c r="J2318" s="39" t="str">
        <f t="shared" si="396"/>
        <v/>
      </c>
      <c r="K2318" s="21"/>
      <c r="O2318" s="25" t="str">
        <f t="shared" si="397"/>
        <v/>
      </c>
      <c r="P2318" s="25" t="str">
        <f t="shared" si="398"/>
        <v/>
      </c>
      <c r="Q2318" s="25" t="str">
        <f t="shared" si="399"/>
        <v/>
      </c>
      <c r="R2318" s="25" t="str">
        <f>IF(COUNTIF($Q$11:$Q2318, $Q2318)&gt;1, "", $Q2318)</f>
        <v/>
      </c>
      <c r="S2318" s="58" t="str">
        <f t="shared" si="400"/>
        <v/>
      </c>
      <c r="T2318" s="61" t="str">
        <f t="shared" si="401"/>
        <v/>
      </c>
      <c r="U2318" s="58" t="str">
        <f t="shared" si="402"/>
        <v/>
      </c>
      <c r="W2318" s="25" t="str">
        <f>IF(OR($P2318="", NOT($U2318="")), "", IF(COUNTIF($P$11:$P2318, $P2318)&gt;1, "", "X"))</f>
        <v/>
      </c>
      <c r="X2318" s="25" t="str">
        <f t="shared" si="403"/>
        <v/>
      </c>
      <c r="Z2318" s="25" t="str">
        <f t="shared" si="404"/>
        <v/>
      </c>
      <c r="AB2318" s="25" t="str">
        <f>IF($B2318="", "", IF(AND($B2318&gt;='Client Report'!$BA$3, $B2318&lt;='Client Report'!$BA$4), "X", ""))</f>
        <v/>
      </c>
      <c r="AC2318" s="25" t="str">
        <f>IF($O2318="", "", IF('Client Report'!$AG$3="", "X", IF(Expenses!$C2318='Client Report'!$AG$3, "X", "")))</f>
        <v/>
      </c>
      <c r="AD2318" s="66" t="str">
        <f t="shared" si="405"/>
        <v/>
      </c>
      <c r="AE2318" s="25" t="str">
        <f>IF($AD2318="", "", COUNTIF($AD$11:$AD$2510, "&lt;"&amp;$AD2318)+1+COUNTIF($AD$11:$AD2318, $AD2318)-1)</f>
        <v/>
      </c>
      <c r="AF2318" s="25" t="str">
        <f t="shared" si="406"/>
        <v/>
      </c>
    </row>
    <row r="2319" spans="1:32" x14ac:dyDescent="0.25">
      <c r="A2319" s="21"/>
      <c r="B2319" s="80"/>
      <c r="C2319" s="81"/>
      <c r="D2319" s="82"/>
      <c r="E2319" s="83"/>
      <c r="F2319" s="83"/>
      <c r="G2319" s="84"/>
      <c r="H2319" s="85"/>
      <c r="I2319" s="21"/>
      <c r="J2319" s="39" t="str">
        <f t="shared" si="396"/>
        <v/>
      </c>
      <c r="K2319" s="21"/>
      <c r="O2319" s="25" t="str">
        <f t="shared" si="397"/>
        <v/>
      </c>
      <c r="P2319" s="25" t="str">
        <f t="shared" si="398"/>
        <v/>
      </c>
      <c r="Q2319" s="25" t="str">
        <f t="shared" si="399"/>
        <v/>
      </c>
      <c r="R2319" s="25" t="str">
        <f>IF(COUNTIF($Q$11:$Q2319, $Q2319)&gt;1, "", $Q2319)</f>
        <v/>
      </c>
      <c r="S2319" s="58" t="str">
        <f t="shared" si="400"/>
        <v/>
      </c>
      <c r="T2319" s="61" t="str">
        <f t="shared" si="401"/>
        <v/>
      </c>
      <c r="U2319" s="58" t="str">
        <f t="shared" si="402"/>
        <v/>
      </c>
      <c r="W2319" s="25" t="str">
        <f>IF(OR($P2319="", NOT($U2319="")), "", IF(COUNTIF($P$11:$P2319, $P2319)&gt;1, "", "X"))</f>
        <v/>
      </c>
      <c r="X2319" s="25" t="str">
        <f t="shared" si="403"/>
        <v/>
      </c>
      <c r="Z2319" s="25" t="str">
        <f t="shared" si="404"/>
        <v/>
      </c>
      <c r="AB2319" s="25" t="str">
        <f>IF($B2319="", "", IF(AND($B2319&gt;='Client Report'!$BA$3, $B2319&lt;='Client Report'!$BA$4), "X", ""))</f>
        <v/>
      </c>
      <c r="AC2319" s="25" t="str">
        <f>IF($O2319="", "", IF('Client Report'!$AG$3="", "X", IF(Expenses!$C2319='Client Report'!$AG$3, "X", "")))</f>
        <v/>
      </c>
      <c r="AD2319" s="66" t="str">
        <f t="shared" si="405"/>
        <v/>
      </c>
      <c r="AE2319" s="25" t="str">
        <f>IF($AD2319="", "", COUNTIF($AD$11:$AD$2510, "&lt;"&amp;$AD2319)+1+COUNTIF($AD$11:$AD2319, $AD2319)-1)</f>
        <v/>
      </c>
      <c r="AF2319" s="25" t="str">
        <f t="shared" si="406"/>
        <v/>
      </c>
    </row>
    <row r="2320" spans="1:32" x14ac:dyDescent="0.25">
      <c r="A2320" s="21"/>
      <c r="B2320" s="80"/>
      <c r="C2320" s="81"/>
      <c r="D2320" s="82"/>
      <c r="E2320" s="83"/>
      <c r="F2320" s="83"/>
      <c r="G2320" s="84"/>
      <c r="H2320" s="85"/>
      <c r="I2320" s="21"/>
      <c r="J2320" s="39" t="str">
        <f t="shared" si="396"/>
        <v/>
      </c>
      <c r="K2320" s="21"/>
      <c r="O2320" s="25" t="str">
        <f t="shared" si="397"/>
        <v/>
      </c>
      <c r="P2320" s="25" t="str">
        <f t="shared" si="398"/>
        <v/>
      </c>
      <c r="Q2320" s="25" t="str">
        <f t="shared" si="399"/>
        <v/>
      </c>
      <c r="R2320" s="25" t="str">
        <f>IF(COUNTIF($Q$11:$Q2320, $Q2320)&gt;1, "", $Q2320)</f>
        <v/>
      </c>
      <c r="S2320" s="58" t="str">
        <f t="shared" si="400"/>
        <v/>
      </c>
      <c r="T2320" s="61" t="str">
        <f t="shared" si="401"/>
        <v/>
      </c>
      <c r="U2320" s="58" t="str">
        <f t="shared" si="402"/>
        <v/>
      </c>
      <c r="W2320" s="25" t="str">
        <f>IF(OR($P2320="", NOT($U2320="")), "", IF(COUNTIF($P$11:$P2320, $P2320)&gt;1, "", "X"))</f>
        <v/>
      </c>
      <c r="X2320" s="25" t="str">
        <f t="shared" si="403"/>
        <v/>
      </c>
      <c r="Z2320" s="25" t="str">
        <f t="shared" si="404"/>
        <v/>
      </c>
      <c r="AB2320" s="25" t="str">
        <f>IF($B2320="", "", IF(AND($B2320&gt;='Client Report'!$BA$3, $B2320&lt;='Client Report'!$BA$4), "X", ""))</f>
        <v/>
      </c>
      <c r="AC2320" s="25" t="str">
        <f>IF($O2320="", "", IF('Client Report'!$AG$3="", "X", IF(Expenses!$C2320='Client Report'!$AG$3, "X", "")))</f>
        <v/>
      </c>
      <c r="AD2320" s="66" t="str">
        <f t="shared" si="405"/>
        <v/>
      </c>
      <c r="AE2320" s="25" t="str">
        <f>IF($AD2320="", "", COUNTIF($AD$11:$AD$2510, "&lt;"&amp;$AD2320)+1+COUNTIF($AD$11:$AD2320, $AD2320)-1)</f>
        <v/>
      </c>
      <c r="AF2320" s="25" t="str">
        <f t="shared" si="406"/>
        <v/>
      </c>
    </row>
    <row r="2321" spans="1:32" x14ac:dyDescent="0.25">
      <c r="A2321" s="21"/>
      <c r="B2321" s="80"/>
      <c r="C2321" s="81"/>
      <c r="D2321" s="82"/>
      <c r="E2321" s="83"/>
      <c r="F2321" s="83"/>
      <c r="G2321" s="84"/>
      <c r="H2321" s="85"/>
      <c r="I2321" s="21"/>
      <c r="J2321" s="39" t="str">
        <f t="shared" si="396"/>
        <v/>
      </c>
      <c r="K2321" s="21"/>
      <c r="O2321" s="25" t="str">
        <f t="shared" si="397"/>
        <v/>
      </c>
      <c r="P2321" s="25" t="str">
        <f t="shared" si="398"/>
        <v/>
      </c>
      <c r="Q2321" s="25" t="str">
        <f t="shared" si="399"/>
        <v/>
      </c>
      <c r="R2321" s="25" t="str">
        <f>IF(COUNTIF($Q$11:$Q2321, $Q2321)&gt;1, "", $Q2321)</f>
        <v/>
      </c>
      <c r="S2321" s="58" t="str">
        <f t="shared" si="400"/>
        <v/>
      </c>
      <c r="T2321" s="61" t="str">
        <f t="shared" si="401"/>
        <v/>
      </c>
      <c r="U2321" s="58" t="str">
        <f t="shared" si="402"/>
        <v/>
      </c>
      <c r="W2321" s="25" t="str">
        <f>IF(OR($P2321="", NOT($U2321="")), "", IF(COUNTIF($P$11:$P2321, $P2321)&gt;1, "", "X"))</f>
        <v/>
      </c>
      <c r="X2321" s="25" t="str">
        <f t="shared" si="403"/>
        <v/>
      </c>
      <c r="Z2321" s="25" t="str">
        <f t="shared" si="404"/>
        <v/>
      </c>
      <c r="AB2321" s="25" t="str">
        <f>IF($B2321="", "", IF(AND($B2321&gt;='Client Report'!$BA$3, $B2321&lt;='Client Report'!$BA$4), "X", ""))</f>
        <v/>
      </c>
      <c r="AC2321" s="25" t="str">
        <f>IF($O2321="", "", IF('Client Report'!$AG$3="", "X", IF(Expenses!$C2321='Client Report'!$AG$3, "X", "")))</f>
        <v/>
      </c>
      <c r="AD2321" s="66" t="str">
        <f t="shared" si="405"/>
        <v/>
      </c>
      <c r="AE2321" s="25" t="str">
        <f>IF($AD2321="", "", COUNTIF($AD$11:$AD$2510, "&lt;"&amp;$AD2321)+1+COUNTIF($AD$11:$AD2321, $AD2321)-1)</f>
        <v/>
      </c>
      <c r="AF2321" s="25" t="str">
        <f t="shared" si="406"/>
        <v/>
      </c>
    </row>
    <row r="2322" spans="1:32" x14ac:dyDescent="0.25">
      <c r="A2322" s="21"/>
      <c r="B2322" s="80"/>
      <c r="C2322" s="81"/>
      <c r="D2322" s="82"/>
      <c r="E2322" s="83"/>
      <c r="F2322" s="83"/>
      <c r="G2322" s="84"/>
      <c r="H2322" s="85"/>
      <c r="I2322" s="21"/>
      <c r="J2322" s="39" t="str">
        <f t="shared" si="396"/>
        <v/>
      </c>
      <c r="K2322" s="21"/>
      <c r="O2322" s="25" t="str">
        <f t="shared" si="397"/>
        <v/>
      </c>
      <c r="P2322" s="25" t="str">
        <f t="shared" si="398"/>
        <v/>
      </c>
      <c r="Q2322" s="25" t="str">
        <f t="shared" si="399"/>
        <v/>
      </c>
      <c r="R2322" s="25" t="str">
        <f>IF(COUNTIF($Q$11:$Q2322, $Q2322)&gt;1, "", $Q2322)</f>
        <v/>
      </c>
      <c r="S2322" s="58" t="str">
        <f t="shared" si="400"/>
        <v/>
      </c>
      <c r="T2322" s="61" t="str">
        <f t="shared" si="401"/>
        <v/>
      </c>
      <c r="U2322" s="58" t="str">
        <f t="shared" si="402"/>
        <v/>
      </c>
      <c r="W2322" s="25" t="str">
        <f>IF(OR($P2322="", NOT($U2322="")), "", IF(COUNTIF($P$11:$P2322, $P2322)&gt;1, "", "X"))</f>
        <v/>
      </c>
      <c r="X2322" s="25" t="str">
        <f t="shared" si="403"/>
        <v/>
      </c>
      <c r="Z2322" s="25" t="str">
        <f t="shared" si="404"/>
        <v/>
      </c>
      <c r="AB2322" s="25" t="str">
        <f>IF($B2322="", "", IF(AND($B2322&gt;='Client Report'!$BA$3, $B2322&lt;='Client Report'!$BA$4), "X", ""))</f>
        <v/>
      </c>
      <c r="AC2322" s="25" t="str">
        <f>IF($O2322="", "", IF('Client Report'!$AG$3="", "X", IF(Expenses!$C2322='Client Report'!$AG$3, "X", "")))</f>
        <v/>
      </c>
      <c r="AD2322" s="66" t="str">
        <f t="shared" si="405"/>
        <v/>
      </c>
      <c r="AE2322" s="25" t="str">
        <f>IF($AD2322="", "", COUNTIF($AD$11:$AD$2510, "&lt;"&amp;$AD2322)+1+COUNTIF($AD$11:$AD2322, $AD2322)-1)</f>
        <v/>
      </c>
      <c r="AF2322" s="25" t="str">
        <f t="shared" si="406"/>
        <v/>
      </c>
    </row>
    <row r="2323" spans="1:32" x14ac:dyDescent="0.25">
      <c r="A2323" s="21"/>
      <c r="B2323" s="80"/>
      <c r="C2323" s="81"/>
      <c r="D2323" s="82"/>
      <c r="E2323" s="83"/>
      <c r="F2323" s="83"/>
      <c r="G2323" s="84"/>
      <c r="H2323" s="85"/>
      <c r="I2323" s="21"/>
      <c r="J2323" s="39" t="str">
        <f t="shared" si="396"/>
        <v/>
      </c>
      <c r="K2323" s="21"/>
      <c r="O2323" s="25" t="str">
        <f t="shared" si="397"/>
        <v/>
      </c>
      <c r="P2323" s="25" t="str">
        <f t="shared" si="398"/>
        <v/>
      </c>
      <c r="Q2323" s="25" t="str">
        <f t="shared" si="399"/>
        <v/>
      </c>
      <c r="R2323" s="25" t="str">
        <f>IF(COUNTIF($Q$11:$Q2323, $Q2323)&gt;1, "", $Q2323)</f>
        <v/>
      </c>
      <c r="S2323" s="58" t="str">
        <f t="shared" si="400"/>
        <v/>
      </c>
      <c r="T2323" s="61" t="str">
        <f t="shared" si="401"/>
        <v/>
      </c>
      <c r="U2323" s="58" t="str">
        <f t="shared" si="402"/>
        <v/>
      </c>
      <c r="W2323" s="25" t="str">
        <f>IF(OR($P2323="", NOT($U2323="")), "", IF(COUNTIF($P$11:$P2323, $P2323)&gt;1, "", "X"))</f>
        <v/>
      </c>
      <c r="X2323" s="25" t="str">
        <f t="shared" si="403"/>
        <v/>
      </c>
      <c r="Z2323" s="25" t="str">
        <f t="shared" si="404"/>
        <v/>
      </c>
      <c r="AB2323" s="25" t="str">
        <f>IF($B2323="", "", IF(AND($B2323&gt;='Client Report'!$BA$3, $B2323&lt;='Client Report'!$BA$4), "X", ""))</f>
        <v/>
      </c>
      <c r="AC2323" s="25" t="str">
        <f>IF($O2323="", "", IF('Client Report'!$AG$3="", "X", IF(Expenses!$C2323='Client Report'!$AG$3, "X", "")))</f>
        <v/>
      </c>
      <c r="AD2323" s="66" t="str">
        <f t="shared" si="405"/>
        <v/>
      </c>
      <c r="AE2323" s="25" t="str">
        <f>IF($AD2323="", "", COUNTIF($AD$11:$AD$2510, "&lt;"&amp;$AD2323)+1+COUNTIF($AD$11:$AD2323, $AD2323)-1)</f>
        <v/>
      </c>
      <c r="AF2323" s="25" t="str">
        <f t="shared" si="406"/>
        <v/>
      </c>
    </row>
    <row r="2324" spans="1:32" x14ac:dyDescent="0.25">
      <c r="A2324" s="21"/>
      <c r="B2324" s="80"/>
      <c r="C2324" s="81"/>
      <c r="D2324" s="82"/>
      <c r="E2324" s="83"/>
      <c r="F2324" s="83"/>
      <c r="G2324" s="84"/>
      <c r="H2324" s="85"/>
      <c r="I2324" s="21"/>
      <c r="J2324" s="39" t="str">
        <f t="shared" si="396"/>
        <v/>
      </c>
      <c r="K2324" s="21"/>
      <c r="O2324" s="25" t="str">
        <f t="shared" si="397"/>
        <v/>
      </c>
      <c r="P2324" s="25" t="str">
        <f t="shared" si="398"/>
        <v/>
      </c>
      <c r="Q2324" s="25" t="str">
        <f t="shared" si="399"/>
        <v/>
      </c>
      <c r="R2324" s="25" t="str">
        <f>IF(COUNTIF($Q$11:$Q2324, $Q2324)&gt;1, "", $Q2324)</f>
        <v/>
      </c>
      <c r="S2324" s="58" t="str">
        <f t="shared" si="400"/>
        <v/>
      </c>
      <c r="T2324" s="61" t="str">
        <f t="shared" si="401"/>
        <v/>
      </c>
      <c r="U2324" s="58" t="str">
        <f t="shared" si="402"/>
        <v/>
      </c>
      <c r="W2324" s="25" t="str">
        <f>IF(OR($P2324="", NOT($U2324="")), "", IF(COUNTIF($P$11:$P2324, $P2324)&gt;1, "", "X"))</f>
        <v/>
      </c>
      <c r="X2324" s="25" t="str">
        <f t="shared" si="403"/>
        <v/>
      </c>
      <c r="Z2324" s="25" t="str">
        <f t="shared" si="404"/>
        <v/>
      </c>
      <c r="AB2324" s="25" t="str">
        <f>IF($B2324="", "", IF(AND($B2324&gt;='Client Report'!$BA$3, $B2324&lt;='Client Report'!$BA$4), "X", ""))</f>
        <v/>
      </c>
      <c r="AC2324" s="25" t="str">
        <f>IF($O2324="", "", IF('Client Report'!$AG$3="", "X", IF(Expenses!$C2324='Client Report'!$AG$3, "X", "")))</f>
        <v/>
      </c>
      <c r="AD2324" s="66" t="str">
        <f t="shared" si="405"/>
        <v/>
      </c>
      <c r="AE2324" s="25" t="str">
        <f>IF($AD2324="", "", COUNTIF($AD$11:$AD$2510, "&lt;"&amp;$AD2324)+1+COUNTIF($AD$11:$AD2324, $AD2324)-1)</f>
        <v/>
      </c>
      <c r="AF2324" s="25" t="str">
        <f t="shared" si="406"/>
        <v/>
      </c>
    </row>
    <row r="2325" spans="1:32" x14ac:dyDescent="0.25">
      <c r="A2325" s="21"/>
      <c r="B2325" s="80"/>
      <c r="C2325" s="81"/>
      <c r="D2325" s="82"/>
      <c r="E2325" s="83"/>
      <c r="F2325" s="83"/>
      <c r="G2325" s="84"/>
      <c r="H2325" s="85"/>
      <c r="I2325" s="21"/>
      <c r="J2325" s="39" t="str">
        <f t="shared" si="396"/>
        <v/>
      </c>
      <c r="K2325" s="21"/>
      <c r="O2325" s="25" t="str">
        <f t="shared" si="397"/>
        <v/>
      </c>
      <c r="P2325" s="25" t="str">
        <f t="shared" si="398"/>
        <v/>
      </c>
      <c r="Q2325" s="25" t="str">
        <f t="shared" si="399"/>
        <v/>
      </c>
      <c r="R2325" s="25" t="str">
        <f>IF(COUNTIF($Q$11:$Q2325, $Q2325)&gt;1, "", $Q2325)</f>
        <v/>
      </c>
      <c r="S2325" s="58" t="str">
        <f t="shared" si="400"/>
        <v/>
      </c>
      <c r="T2325" s="61" t="str">
        <f t="shared" si="401"/>
        <v/>
      </c>
      <c r="U2325" s="58" t="str">
        <f t="shared" si="402"/>
        <v/>
      </c>
      <c r="W2325" s="25" t="str">
        <f>IF(OR($P2325="", NOT($U2325="")), "", IF(COUNTIF($P$11:$P2325, $P2325)&gt;1, "", "X"))</f>
        <v/>
      </c>
      <c r="X2325" s="25" t="str">
        <f t="shared" si="403"/>
        <v/>
      </c>
      <c r="Z2325" s="25" t="str">
        <f t="shared" si="404"/>
        <v/>
      </c>
      <c r="AB2325" s="25" t="str">
        <f>IF($B2325="", "", IF(AND($B2325&gt;='Client Report'!$BA$3, $B2325&lt;='Client Report'!$BA$4), "X", ""))</f>
        <v/>
      </c>
      <c r="AC2325" s="25" t="str">
        <f>IF($O2325="", "", IF('Client Report'!$AG$3="", "X", IF(Expenses!$C2325='Client Report'!$AG$3, "X", "")))</f>
        <v/>
      </c>
      <c r="AD2325" s="66" t="str">
        <f t="shared" si="405"/>
        <v/>
      </c>
      <c r="AE2325" s="25" t="str">
        <f>IF($AD2325="", "", COUNTIF($AD$11:$AD$2510, "&lt;"&amp;$AD2325)+1+COUNTIF($AD$11:$AD2325, $AD2325)-1)</f>
        <v/>
      </c>
      <c r="AF2325" s="25" t="str">
        <f t="shared" si="406"/>
        <v/>
      </c>
    </row>
    <row r="2326" spans="1:32" x14ac:dyDescent="0.25">
      <c r="A2326" s="21"/>
      <c r="B2326" s="80"/>
      <c r="C2326" s="81"/>
      <c r="D2326" s="82"/>
      <c r="E2326" s="83"/>
      <c r="F2326" s="83"/>
      <c r="G2326" s="84"/>
      <c r="H2326" s="85"/>
      <c r="I2326" s="21"/>
      <c r="J2326" s="39" t="str">
        <f t="shared" si="396"/>
        <v/>
      </c>
      <c r="K2326" s="21"/>
      <c r="O2326" s="25" t="str">
        <f t="shared" si="397"/>
        <v/>
      </c>
      <c r="P2326" s="25" t="str">
        <f t="shared" si="398"/>
        <v/>
      </c>
      <c r="Q2326" s="25" t="str">
        <f t="shared" si="399"/>
        <v/>
      </c>
      <c r="R2326" s="25" t="str">
        <f>IF(COUNTIF($Q$11:$Q2326, $Q2326)&gt;1, "", $Q2326)</f>
        <v/>
      </c>
      <c r="S2326" s="58" t="str">
        <f t="shared" si="400"/>
        <v/>
      </c>
      <c r="T2326" s="61" t="str">
        <f t="shared" si="401"/>
        <v/>
      </c>
      <c r="U2326" s="58" t="str">
        <f t="shared" si="402"/>
        <v/>
      </c>
      <c r="W2326" s="25" t="str">
        <f>IF(OR($P2326="", NOT($U2326="")), "", IF(COUNTIF($P$11:$P2326, $P2326)&gt;1, "", "X"))</f>
        <v/>
      </c>
      <c r="X2326" s="25" t="str">
        <f t="shared" si="403"/>
        <v/>
      </c>
      <c r="Z2326" s="25" t="str">
        <f t="shared" si="404"/>
        <v/>
      </c>
      <c r="AB2326" s="25" t="str">
        <f>IF($B2326="", "", IF(AND($B2326&gt;='Client Report'!$BA$3, $B2326&lt;='Client Report'!$BA$4), "X", ""))</f>
        <v/>
      </c>
      <c r="AC2326" s="25" t="str">
        <f>IF($O2326="", "", IF('Client Report'!$AG$3="", "X", IF(Expenses!$C2326='Client Report'!$AG$3, "X", "")))</f>
        <v/>
      </c>
      <c r="AD2326" s="66" t="str">
        <f t="shared" si="405"/>
        <v/>
      </c>
      <c r="AE2326" s="25" t="str">
        <f>IF($AD2326="", "", COUNTIF($AD$11:$AD$2510, "&lt;"&amp;$AD2326)+1+COUNTIF($AD$11:$AD2326, $AD2326)-1)</f>
        <v/>
      </c>
      <c r="AF2326" s="25" t="str">
        <f t="shared" si="406"/>
        <v/>
      </c>
    </row>
    <row r="2327" spans="1:32" x14ac:dyDescent="0.25">
      <c r="A2327" s="21"/>
      <c r="B2327" s="80"/>
      <c r="C2327" s="81"/>
      <c r="D2327" s="82"/>
      <c r="E2327" s="83"/>
      <c r="F2327" s="83"/>
      <c r="G2327" s="84"/>
      <c r="H2327" s="85"/>
      <c r="I2327" s="21"/>
      <c r="J2327" s="39" t="str">
        <f t="shared" si="396"/>
        <v/>
      </c>
      <c r="K2327" s="21"/>
      <c r="O2327" s="25" t="str">
        <f t="shared" si="397"/>
        <v/>
      </c>
      <c r="P2327" s="25" t="str">
        <f t="shared" si="398"/>
        <v/>
      </c>
      <c r="Q2327" s="25" t="str">
        <f t="shared" si="399"/>
        <v/>
      </c>
      <c r="R2327" s="25" t="str">
        <f>IF(COUNTIF($Q$11:$Q2327, $Q2327)&gt;1, "", $Q2327)</f>
        <v/>
      </c>
      <c r="S2327" s="58" t="str">
        <f t="shared" si="400"/>
        <v/>
      </c>
      <c r="T2327" s="61" t="str">
        <f t="shared" si="401"/>
        <v/>
      </c>
      <c r="U2327" s="58" t="str">
        <f t="shared" si="402"/>
        <v/>
      </c>
      <c r="W2327" s="25" t="str">
        <f>IF(OR($P2327="", NOT($U2327="")), "", IF(COUNTIF($P$11:$P2327, $P2327)&gt;1, "", "X"))</f>
        <v/>
      </c>
      <c r="X2327" s="25" t="str">
        <f t="shared" si="403"/>
        <v/>
      </c>
      <c r="Z2327" s="25" t="str">
        <f t="shared" si="404"/>
        <v/>
      </c>
      <c r="AB2327" s="25" t="str">
        <f>IF($B2327="", "", IF(AND($B2327&gt;='Client Report'!$BA$3, $B2327&lt;='Client Report'!$BA$4), "X", ""))</f>
        <v/>
      </c>
      <c r="AC2327" s="25" t="str">
        <f>IF($O2327="", "", IF('Client Report'!$AG$3="", "X", IF(Expenses!$C2327='Client Report'!$AG$3, "X", "")))</f>
        <v/>
      </c>
      <c r="AD2327" s="66" t="str">
        <f t="shared" si="405"/>
        <v/>
      </c>
      <c r="AE2327" s="25" t="str">
        <f>IF($AD2327="", "", COUNTIF($AD$11:$AD$2510, "&lt;"&amp;$AD2327)+1+COUNTIF($AD$11:$AD2327, $AD2327)-1)</f>
        <v/>
      </c>
      <c r="AF2327" s="25" t="str">
        <f t="shared" si="406"/>
        <v/>
      </c>
    </row>
    <row r="2328" spans="1:32" x14ac:dyDescent="0.25">
      <c r="A2328" s="21"/>
      <c r="B2328" s="80"/>
      <c r="C2328" s="81"/>
      <c r="D2328" s="82"/>
      <c r="E2328" s="83"/>
      <c r="F2328" s="83"/>
      <c r="G2328" s="84"/>
      <c r="H2328" s="85"/>
      <c r="I2328" s="21"/>
      <c r="J2328" s="39" t="str">
        <f t="shared" si="396"/>
        <v/>
      </c>
      <c r="K2328" s="21"/>
      <c r="O2328" s="25" t="str">
        <f t="shared" si="397"/>
        <v/>
      </c>
      <c r="P2328" s="25" t="str">
        <f t="shared" si="398"/>
        <v/>
      </c>
      <c r="Q2328" s="25" t="str">
        <f t="shared" si="399"/>
        <v/>
      </c>
      <c r="R2328" s="25" t="str">
        <f>IF(COUNTIF($Q$11:$Q2328, $Q2328)&gt;1, "", $Q2328)</f>
        <v/>
      </c>
      <c r="S2328" s="58" t="str">
        <f t="shared" si="400"/>
        <v/>
      </c>
      <c r="T2328" s="61" t="str">
        <f t="shared" si="401"/>
        <v/>
      </c>
      <c r="U2328" s="58" t="str">
        <f t="shared" si="402"/>
        <v/>
      </c>
      <c r="W2328" s="25" t="str">
        <f>IF(OR($P2328="", NOT($U2328="")), "", IF(COUNTIF($P$11:$P2328, $P2328)&gt;1, "", "X"))</f>
        <v/>
      </c>
      <c r="X2328" s="25" t="str">
        <f t="shared" si="403"/>
        <v/>
      </c>
      <c r="Z2328" s="25" t="str">
        <f t="shared" si="404"/>
        <v/>
      </c>
      <c r="AB2328" s="25" t="str">
        <f>IF($B2328="", "", IF(AND($B2328&gt;='Client Report'!$BA$3, $B2328&lt;='Client Report'!$BA$4), "X", ""))</f>
        <v/>
      </c>
      <c r="AC2328" s="25" t="str">
        <f>IF($O2328="", "", IF('Client Report'!$AG$3="", "X", IF(Expenses!$C2328='Client Report'!$AG$3, "X", "")))</f>
        <v/>
      </c>
      <c r="AD2328" s="66" t="str">
        <f t="shared" si="405"/>
        <v/>
      </c>
      <c r="AE2328" s="25" t="str">
        <f>IF($AD2328="", "", COUNTIF($AD$11:$AD$2510, "&lt;"&amp;$AD2328)+1+COUNTIF($AD$11:$AD2328, $AD2328)-1)</f>
        <v/>
      </c>
      <c r="AF2328" s="25" t="str">
        <f t="shared" si="406"/>
        <v/>
      </c>
    </row>
    <row r="2329" spans="1:32" x14ac:dyDescent="0.25">
      <c r="A2329" s="21"/>
      <c r="B2329" s="80"/>
      <c r="C2329" s="81"/>
      <c r="D2329" s="82"/>
      <c r="E2329" s="83"/>
      <c r="F2329" s="83"/>
      <c r="G2329" s="84"/>
      <c r="H2329" s="85"/>
      <c r="I2329" s="21"/>
      <c r="J2329" s="39" t="str">
        <f t="shared" si="396"/>
        <v/>
      </c>
      <c r="K2329" s="21"/>
      <c r="O2329" s="25" t="str">
        <f t="shared" si="397"/>
        <v/>
      </c>
      <c r="P2329" s="25" t="str">
        <f t="shared" si="398"/>
        <v/>
      </c>
      <c r="Q2329" s="25" t="str">
        <f t="shared" si="399"/>
        <v/>
      </c>
      <c r="R2329" s="25" t="str">
        <f>IF(COUNTIF($Q$11:$Q2329, $Q2329)&gt;1, "", $Q2329)</f>
        <v/>
      </c>
      <c r="S2329" s="58" t="str">
        <f t="shared" si="400"/>
        <v/>
      </c>
      <c r="T2329" s="61" t="str">
        <f t="shared" si="401"/>
        <v/>
      </c>
      <c r="U2329" s="58" t="str">
        <f t="shared" si="402"/>
        <v/>
      </c>
      <c r="W2329" s="25" t="str">
        <f>IF(OR($P2329="", NOT($U2329="")), "", IF(COUNTIF($P$11:$P2329, $P2329)&gt;1, "", "X"))</f>
        <v/>
      </c>
      <c r="X2329" s="25" t="str">
        <f t="shared" si="403"/>
        <v/>
      </c>
      <c r="Z2329" s="25" t="str">
        <f t="shared" si="404"/>
        <v/>
      </c>
      <c r="AB2329" s="25" t="str">
        <f>IF($B2329="", "", IF(AND($B2329&gt;='Client Report'!$BA$3, $B2329&lt;='Client Report'!$BA$4), "X", ""))</f>
        <v/>
      </c>
      <c r="AC2329" s="25" t="str">
        <f>IF($O2329="", "", IF('Client Report'!$AG$3="", "X", IF(Expenses!$C2329='Client Report'!$AG$3, "X", "")))</f>
        <v/>
      </c>
      <c r="AD2329" s="66" t="str">
        <f t="shared" si="405"/>
        <v/>
      </c>
      <c r="AE2329" s="25" t="str">
        <f>IF($AD2329="", "", COUNTIF($AD$11:$AD$2510, "&lt;"&amp;$AD2329)+1+COUNTIF($AD$11:$AD2329, $AD2329)-1)</f>
        <v/>
      </c>
      <c r="AF2329" s="25" t="str">
        <f t="shared" si="406"/>
        <v/>
      </c>
    </row>
    <row r="2330" spans="1:32" x14ac:dyDescent="0.25">
      <c r="A2330" s="21"/>
      <c r="B2330" s="80"/>
      <c r="C2330" s="81"/>
      <c r="D2330" s="82"/>
      <c r="E2330" s="83"/>
      <c r="F2330" s="83"/>
      <c r="G2330" s="84"/>
      <c r="H2330" s="85"/>
      <c r="I2330" s="21"/>
      <c r="J2330" s="39" t="str">
        <f t="shared" si="396"/>
        <v/>
      </c>
      <c r="K2330" s="21"/>
      <c r="O2330" s="25" t="str">
        <f t="shared" si="397"/>
        <v/>
      </c>
      <c r="P2330" s="25" t="str">
        <f t="shared" si="398"/>
        <v/>
      </c>
      <c r="Q2330" s="25" t="str">
        <f t="shared" si="399"/>
        <v/>
      </c>
      <c r="R2330" s="25" t="str">
        <f>IF(COUNTIF($Q$11:$Q2330, $Q2330)&gt;1, "", $Q2330)</f>
        <v/>
      </c>
      <c r="S2330" s="58" t="str">
        <f t="shared" si="400"/>
        <v/>
      </c>
      <c r="T2330" s="61" t="str">
        <f t="shared" si="401"/>
        <v/>
      </c>
      <c r="U2330" s="58" t="str">
        <f t="shared" si="402"/>
        <v/>
      </c>
      <c r="W2330" s="25" t="str">
        <f>IF(OR($P2330="", NOT($U2330="")), "", IF(COUNTIF($P$11:$P2330, $P2330)&gt;1, "", "X"))</f>
        <v/>
      </c>
      <c r="X2330" s="25" t="str">
        <f t="shared" si="403"/>
        <v/>
      </c>
      <c r="Z2330" s="25" t="str">
        <f t="shared" si="404"/>
        <v/>
      </c>
      <c r="AB2330" s="25" t="str">
        <f>IF($B2330="", "", IF(AND($B2330&gt;='Client Report'!$BA$3, $B2330&lt;='Client Report'!$BA$4), "X", ""))</f>
        <v/>
      </c>
      <c r="AC2330" s="25" t="str">
        <f>IF($O2330="", "", IF('Client Report'!$AG$3="", "X", IF(Expenses!$C2330='Client Report'!$AG$3, "X", "")))</f>
        <v/>
      </c>
      <c r="AD2330" s="66" t="str">
        <f t="shared" si="405"/>
        <v/>
      </c>
      <c r="AE2330" s="25" t="str">
        <f>IF($AD2330="", "", COUNTIF($AD$11:$AD$2510, "&lt;"&amp;$AD2330)+1+COUNTIF($AD$11:$AD2330, $AD2330)-1)</f>
        <v/>
      </c>
      <c r="AF2330" s="25" t="str">
        <f t="shared" si="406"/>
        <v/>
      </c>
    </row>
    <row r="2331" spans="1:32" x14ac:dyDescent="0.25">
      <c r="A2331" s="21"/>
      <c r="B2331" s="80"/>
      <c r="C2331" s="81"/>
      <c r="D2331" s="82"/>
      <c r="E2331" s="83"/>
      <c r="F2331" s="83"/>
      <c r="G2331" s="84"/>
      <c r="H2331" s="85"/>
      <c r="I2331" s="21"/>
      <c r="J2331" s="39" t="str">
        <f t="shared" si="396"/>
        <v/>
      </c>
      <c r="K2331" s="21"/>
      <c r="O2331" s="25" t="str">
        <f t="shared" si="397"/>
        <v/>
      </c>
      <c r="P2331" s="25" t="str">
        <f t="shared" si="398"/>
        <v/>
      </c>
      <c r="Q2331" s="25" t="str">
        <f t="shared" si="399"/>
        <v/>
      </c>
      <c r="R2331" s="25" t="str">
        <f>IF(COUNTIF($Q$11:$Q2331, $Q2331)&gt;1, "", $Q2331)</f>
        <v/>
      </c>
      <c r="S2331" s="58" t="str">
        <f t="shared" si="400"/>
        <v/>
      </c>
      <c r="T2331" s="61" t="str">
        <f t="shared" si="401"/>
        <v/>
      </c>
      <c r="U2331" s="58" t="str">
        <f t="shared" si="402"/>
        <v/>
      </c>
      <c r="W2331" s="25" t="str">
        <f>IF(OR($P2331="", NOT($U2331="")), "", IF(COUNTIF($P$11:$P2331, $P2331)&gt;1, "", "X"))</f>
        <v/>
      </c>
      <c r="X2331" s="25" t="str">
        <f t="shared" si="403"/>
        <v/>
      </c>
      <c r="Z2331" s="25" t="str">
        <f t="shared" si="404"/>
        <v/>
      </c>
      <c r="AB2331" s="25" t="str">
        <f>IF($B2331="", "", IF(AND($B2331&gt;='Client Report'!$BA$3, $B2331&lt;='Client Report'!$BA$4), "X", ""))</f>
        <v/>
      </c>
      <c r="AC2331" s="25" t="str">
        <f>IF($O2331="", "", IF('Client Report'!$AG$3="", "X", IF(Expenses!$C2331='Client Report'!$AG$3, "X", "")))</f>
        <v/>
      </c>
      <c r="AD2331" s="66" t="str">
        <f t="shared" si="405"/>
        <v/>
      </c>
      <c r="AE2331" s="25" t="str">
        <f>IF($AD2331="", "", COUNTIF($AD$11:$AD$2510, "&lt;"&amp;$AD2331)+1+COUNTIF($AD$11:$AD2331, $AD2331)-1)</f>
        <v/>
      </c>
      <c r="AF2331" s="25" t="str">
        <f t="shared" si="406"/>
        <v/>
      </c>
    </row>
    <row r="2332" spans="1:32" x14ac:dyDescent="0.25">
      <c r="A2332" s="21"/>
      <c r="B2332" s="80"/>
      <c r="C2332" s="81"/>
      <c r="D2332" s="82"/>
      <c r="E2332" s="83"/>
      <c r="F2332" s="83"/>
      <c r="G2332" s="84"/>
      <c r="H2332" s="85"/>
      <c r="I2332" s="21"/>
      <c r="J2332" s="39" t="str">
        <f t="shared" si="396"/>
        <v/>
      </c>
      <c r="K2332" s="21"/>
      <c r="O2332" s="25" t="str">
        <f t="shared" si="397"/>
        <v/>
      </c>
      <c r="P2332" s="25" t="str">
        <f t="shared" si="398"/>
        <v/>
      </c>
      <c r="Q2332" s="25" t="str">
        <f t="shared" si="399"/>
        <v/>
      </c>
      <c r="R2332" s="25" t="str">
        <f>IF(COUNTIF($Q$11:$Q2332, $Q2332)&gt;1, "", $Q2332)</f>
        <v/>
      </c>
      <c r="S2332" s="58" t="str">
        <f t="shared" si="400"/>
        <v/>
      </c>
      <c r="T2332" s="61" t="str">
        <f t="shared" si="401"/>
        <v/>
      </c>
      <c r="U2332" s="58" t="str">
        <f t="shared" si="402"/>
        <v/>
      </c>
      <c r="W2332" s="25" t="str">
        <f>IF(OR($P2332="", NOT($U2332="")), "", IF(COUNTIF($P$11:$P2332, $P2332)&gt;1, "", "X"))</f>
        <v/>
      </c>
      <c r="X2332" s="25" t="str">
        <f t="shared" si="403"/>
        <v/>
      </c>
      <c r="Z2332" s="25" t="str">
        <f t="shared" si="404"/>
        <v/>
      </c>
      <c r="AB2332" s="25" t="str">
        <f>IF($B2332="", "", IF(AND($B2332&gt;='Client Report'!$BA$3, $B2332&lt;='Client Report'!$BA$4), "X", ""))</f>
        <v/>
      </c>
      <c r="AC2332" s="25" t="str">
        <f>IF($O2332="", "", IF('Client Report'!$AG$3="", "X", IF(Expenses!$C2332='Client Report'!$AG$3, "X", "")))</f>
        <v/>
      </c>
      <c r="AD2332" s="66" t="str">
        <f t="shared" si="405"/>
        <v/>
      </c>
      <c r="AE2332" s="25" t="str">
        <f>IF($AD2332="", "", COUNTIF($AD$11:$AD$2510, "&lt;"&amp;$AD2332)+1+COUNTIF($AD$11:$AD2332, $AD2332)-1)</f>
        <v/>
      </c>
      <c r="AF2332" s="25" t="str">
        <f t="shared" si="406"/>
        <v/>
      </c>
    </row>
    <row r="2333" spans="1:32" x14ac:dyDescent="0.25">
      <c r="A2333" s="21"/>
      <c r="B2333" s="80"/>
      <c r="C2333" s="81"/>
      <c r="D2333" s="82"/>
      <c r="E2333" s="83"/>
      <c r="F2333" s="83"/>
      <c r="G2333" s="84"/>
      <c r="H2333" s="85"/>
      <c r="I2333" s="21"/>
      <c r="J2333" s="39" t="str">
        <f t="shared" si="396"/>
        <v/>
      </c>
      <c r="K2333" s="21"/>
      <c r="O2333" s="25" t="str">
        <f t="shared" si="397"/>
        <v/>
      </c>
      <c r="P2333" s="25" t="str">
        <f t="shared" si="398"/>
        <v/>
      </c>
      <c r="Q2333" s="25" t="str">
        <f t="shared" si="399"/>
        <v/>
      </c>
      <c r="R2333" s="25" t="str">
        <f>IF(COUNTIF($Q$11:$Q2333, $Q2333)&gt;1, "", $Q2333)</f>
        <v/>
      </c>
      <c r="S2333" s="58" t="str">
        <f t="shared" si="400"/>
        <v/>
      </c>
      <c r="T2333" s="61" t="str">
        <f t="shared" si="401"/>
        <v/>
      </c>
      <c r="U2333" s="58" t="str">
        <f t="shared" si="402"/>
        <v/>
      </c>
      <c r="W2333" s="25" t="str">
        <f>IF(OR($P2333="", NOT($U2333="")), "", IF(COUNTIF($P$11:$P2333, $P2333)&gt;1, "", "X"))</f>
        <v/>
      </c>
      <c r="X2333" s="25" t="str">
        <f t="shared" si="403"/>
        <v/>
      </c>
      <c r="Z2333" s="25" t="str">
        <f t="shared" si="404"/>
        <v/>
      </c>
      <c r="AB2333" s="25" t="str">
        <f>IF($B2333="", "", IF(AND($B2333&gt;='Client Report'!$BA$3, $B2333&lt;='Client Report'!$BA$4), "X", ""))</f>
        <v/>
      </c>
      <c r="AC2333" s="25" t="str">
        <f>IF($O2333="", "", IF('Client Report'!$AG$3="", "X", IF(Expenses!$C2333='Client Report'!$AG$3, "X", "")))</f>
        <v/>
      </c>
      <c r="AD2333" s="66" t="str">
        <f t="shared" si="405"/>
        <v/>
      </c>
      <c r="AE2333" s="25" t="str">
        <f>IF($AD2333="", "", COUNTIF($AD$11:$AD$2510, "&lt;"&amp;$AD2333)+1+COUNTIF($AD$11:$AD2333, $AD2333)-1)</f>
        <v/>
      </c>
      <c r="AF2333" s="25" t="str">
        <f t="shared" si="406"/>
        <v/>
      </c>
    </row>
    <row r="2334" spans="1:32" x14ac:dyDescent="0.25">
      <c r="A2334" s="21"/>
      <c r="B2334" s="80"/>
      <c r="C2334" s="81"/>
      <c r="D2334" s="82"/>
      <c r="E2334" s="83"/>
      <c r="F2334" s="83"/>
      <c r="G2334" s="84"/>
      <c r="H2334" s="85"/>
      <c r="I2334" s="21"/>
      <c r="J2334" s="39" t="str">
        <f t="shared" si="396"/>
        <v/>
      </c>
      <c r="K2334" s="21"/>
      <c r="O2334" s="25" t="str">
        <f t="shared" si="397"/>
        <v/>
      </c>
      <c r="P2334" s="25" t="str">
        <f t="shared" si="398"/>
        <v/>
      </c>
      <c r="Q2334" s="25" t="str">
        <f t="shared" si="399"/>
        <v/>
      </c>
      <c r="R2334" s="25" t="str">
        <f>IF(COUNTIF($Q$11:$Q2334, $Q2334)&gt;1, "", $Q2334)</f>
        <v/>
      </c>
      <c r="S2334" s="58" t="str">
        <f t="shared" si="400"/>
        <v/>
      </c>
      <c r="T2334" s="61" t="str">
        <f t="shared" si="401"/>
        <v/>
      </c>
      <c r="U2334" s="58" t="str">
        <f t="shared" si="402"/>
        <v/>
      </c>
      <c r="W2334" s="25" t="str">
        <f>IF(OR($P2334="", NOT($U2334="")), "", IF(COUNTIF($P$11:$P2334, $P2334)&gt;1, "", "X"))</f>
        <v/>
      </c>
      <c r="X2334" s="25" t="str">
        <f t="shared" si="403"/>
        <v/>
      </c>
      <c r="Z2334" s="25" t="str">
        <f t="shared" si="404"/>
        <v/>
      </c>
      <c r="AB2334" s="25" t="str">
        <f>IF($B2334="", "", IF(AND($B2334&gt;='Client Report'!$BA$3, $B2334&lt;='Client Report'!$BA$4), "X", ""))</f>
        <v/>
      </c>
      <c r="AC2334" s="25" t="str">
        <f>IF($O2334="", "", IF('Client Report'!$AG$3="", "X", IF(Expenses!$C2334='Client Report'!$AG$3, "X", "")))</f>
        <v/>
      </c>
      <c r="AD2334" s="66" t="str">
        <f t="shared" si="405"/>
        <v/>
      </c>
      <c r="AE2334" s="25" t="str">
        <f>IF($AD2334="", "", COUNTIF($AD$11:$AD$2510, "&lt;"&amp;$AD2334)+1+COUNTIF($AD$11:$AD2334, $AD2334)-1)</f>
        <v/>
      </c>
      <c r="AF2334" s="25" t="str">
        <f t="shared" si="406"/>
        <v/>
      </c>
    </row>
    <row r="2335" spans="1:32" x14ac:dyDescent="0.25">
      <c r="A2335" s="21"/>
      <c r="B2335" s="80"/>
      <c r="C2335" s="81"/>
      <c r="D2335" s="82"/>
      <c r="E2335" s="83"/>
      <c r="F2335" s="83"/>
      <c r="G2335" s="84"/>
      <c r="H2335" s="85"/>
      <c r="I2335" s="21"/>
      <c r="J2335" s="39" t="str">
        <f t="shared" si="396"/>
        <v/>
      </c>
      <c r="K2335" s="21"/>
      <c r="O2335" s="25" t="str">
        <f t="shared" si="397"/>
        <v/>
      </c>
      <c r="P2335" s="25" t="str">
        <f t="shared" si="398"/>
        <v/>
      </c>
      <c r="Q2335" s="25" t="str">
        <f t="shared" si="399"/>
        <v/>
      </c>
      <c r="R2335" s="25" t="str">
        <f>IF(COUNTIF($Q$11:$Q2335, $Q2335)&gt;1, "", $Q2335)</f>
        <v/>
      </c>
      <c r="S2335" s="58" t="str">
        <f t="shared" si="400"/>
        <v/>
      </c>
      <c r="T2335" s="61" t="str">
        <f t="shared" si="401"/>
        <v/>
      </c>
      <c r="U2335" s="58" t="str">
        <f t="shared" si="402"/>
        <v/>
      </c>
      <c r="W2335" s="25" t="str">
        <f>IF(OR($P2335="", NOT($U2335="")), "", IF(COUNTIF($P$11:$P2335, $P2335)&gt;1, "", "X"))</f>
        <v/>
      </c>
      <c r="X2335" s="25" t="str">
        <f t="shared" si="403"/>
        <v/>
      </c>
      <c r="Z2335" s="25" t="str">
        <f t="shared" si="404"/>
        <v/>
      </c>
      <c r="AB2335" s="25" t="str">
        <f>IF($B2335="", "", IF(AND($B2335&gt;='Client Report'!$BA$3, $B2335&lt;='Client Report'!$BA$4), "X", ""))</f>
        <v/>
      </c>
      <c r="AC2335" s="25" t="str">
        <f>IF($O2335="", "", IF('Client Report'!$AG$3="", "X", IF(Expenses!$C2335='Client Report'!$AG$3, "X", "")))</f>
        <v/>
      </c>
      <c r="AD2335" s="66" t="str">
        <f t="shared" si="405"/>
        <v/>
      </c>
      <c r="AE2335" s="25" t="str">
        <f>IF($AD2335="", "", COUNTIF($AD$11:$AD$2510, "&lt;"&amp;$AD2335)+1+COUNTIF($AD$11:$AD2335, $AD2335)-1)</f>
        <v/>
      </c>
      <c r="AF2335" s="25" t="str">
        <f t="shared" si="406"/>
        <v/>
      </c>
    </row>
    <row r="2336" spans="1:32" x14ac:dyDescent="0.25">
      <c r="A2336" s="21"/>
      <c r="B2336" s="80"/>
      <c r="C2336" s="81"/>
      <c r="D2336" s="82"/>
      <c r="E2336" s="83"/>
      <c r="F2336" s="83"/>
      <c r="G2336" s="84"/>
      <c r="H2336" s="85"/>
      <c r="I2336" s="21"/>
      <c r="J2336" s="39" t="str">
        <f t="shared" si="396"/>
        <v/>
      </c>
      <c r="K2336" s="21"/>
      <c r="O2336" s="25" t="str">
        <f t="shared" si="397"/>
        <v/>
      </c>
      <c r="P2336" s="25" t="str">
        <f t="shared" si="398"/>
        <v/>
      </c>
      <c r="Q2336" s="25" t="str">
        <f t="shared" si="399"/>
        <v/>
      </c>
      <c r="R2336" s="25" t="str">
        <f>IF(COUNTIF($Q$11:$Q2336, $Q2336)&gt;1, "", $Q2336)</f>
        <v/>
      </c>
      <c r="S2336" s="58" t="str">
        <f t="shared" si="400"/>
        <v/>
      </c>
      <c r="T2336" s="61" t="str">
        <f t="shared" si="401"/>
        <v/>
      </c>
      <c r="U2336" s="58" t="str">
        <f t="shared" si="402"/>
        <v/>
      </c>
      <c r="W2336" s="25" t="str">
        <f>IF(OR($P2336="", NOT($U2336="")), "", IF(COUNTIF($P$11:$P2336, $P2336)&gt;1, "", "X"))</f>
        <v/>
      </c>
      <c r="X2336" s="25" t="str">
        <f t="shared" si="403"/>
        <v/>
      </c>
      <c r="Z2336" s="25" t="str">
        <f t="shared" si="404"/>
        <v/>
      </c>
      <c r="AB2336" s="25" t="str">
        <f>IF($B2336="", "", IF(AND($B2336&gt;='Client Report'!$BA$3, $B2336&lt;='Client Report'!$BA$4), "X", ""))</f>
        <v/>
      </c>
      <c r="AC2336" s="25" t="str">
        <f>IF($O2336="", "", IF('Client Report'!$AG$3="", "X", IF(Expenses!$C2336='Client Report'!$AG$3, "X", "")))</f>
        <v/>
      </c>
      <c r="AD2336" s="66" t="str">
        <f t="shared" si="405"/>
        <v/>
      </c>
      <c r="AE2336" s="25" t="str">
        <f>IF($AD2336="", "", COUNTIF($AD$11:$AD$2510, "&lt;"&amp;$AD2336)+1+COUNTIF($AD$11:$AD2336, $AD2336)-1)</f>
        <v/>
      </c>
      <c r="AF2336" s="25" t="str">
        <f t="shared" si="406"/>
        <v/>
      </c>
    </row>
    <row r="2337" spans="1:32" x14ac:dyDescent="0.25">
      <c r="A2337" s="21"/>
      <c r="B2337" s="80"/>
      <c r="C2337" s="81"/>
      <c r="D2337" s="82"/>
      <c r="E2337" s="83"/>
      <c r="F2337" s="83"/>
      <c r="G2337" s="84"/>
      <c r="H2337" s="85"/>
      <c r="I2337" s="21"/>
      <c r="J2337" s="39" t="str">
        <f t="shared" si="396"/>
        <v/>
      </c>
      <c r="K2337" s="21"/>
      <c r="O2337" s="25" t="str">
        <f t="shared" si="397"/>
        <v/>
      </c>
      <c r="P2337" s="25" t="str">
        <f t="shared" si="398"/>
        <v/>
      </c>
      <c r="Q2337" s="25" t="str">
        <f t="shared" si="399"/>
        <v/>
      </c>
      <c r="R2337" s="25" t="str">
        <f>IF(COUNTIF($Q$11:$Q2337, $Q2337)&gt;1, "", $Q2337)</f>
        <v/>
      </c>
      <c r="S2337" s="58" t="str">
        <f t="shared" si="400"/>
        <v/>
      </c>
      <c r="T2337" s="61" t="str">
        <f t="shared" si="401"/>
        <v/>
      </c>
      <c r="U2337" s="58" t="str">
        <f t="shared" si="402"/>
        <v/>
      </c>
      <c r="W2337" s="25" t="str">
        <f>IF(OR($P2337="", NOT($U2337="")), "", IF(COUNTIF($P$11:$P2337, $P2337)&gt;1, "", "X"))</f>
        <v/>
      </c>
      <c r="X2337" s="25" t="str">
        <f t="shared" si="403"/>
        <v/>
      </c>
      <c r="Z2337" s="25" t="str">
        <f t="shared" si="404"/>
        <v/>
      </c>
      <c r="AB2337" s="25" t="str">
        <f>IF($B2337="", "", IF(AND($B2337&gt;='Client Report'!$BA$3, $B2337&lt;='Client Report'!$BA$4), "X", ""))</f>
        <v/>
      </c>
      <c r="AC2337" s="25" t="str">
        <f>IF($O2337="", "", IF('Client Report'!$AG$3="", "X", IF(Expenses!$C2337='Client Report'!$AG$3, "X", "")))</f>
        <v/>
      </c>
      <c r="AD2337" s="66" t="str">
        <f t="shared" si="405"/>
        <v/>
      </c>
      <c r="AE2337" s="25" t="str">
        <f>IF($AD2337="", "", COUNTIF($AD$11:$AD$2510, "&lt;"&amp;$AD2337)+1+COUNTIF($AD$11:$AD2337, $AD2337)-1)</f>
        <v/>
      </c>
      <c r="AF2337" s="25" t="str">
        <f t="shared" si="406"/>
        <v/>
      </c>
    </row>
    <row r="2338" spans="1:32" x14ac:dyDescent="0.25">
      <c r="A2338" s="21"/>
      <c r="B2338" s="80"/>
      <c r="C2338" s="81"/>
      <c r="D2338" s="82"/>
      <c r="E2338" s="83"/>
      <c r="F2338" s="83"/>
      <c r="G2338" s="84"/>
      <c r="H2338" s="85"/>
      <c r="I2338" s="21"/>
      <c r="J2338" s="39" t="str">
        <f t="shared" si="396"/>
        <v/>
      </c>
      <c r="K2338" s="21"/>
      <c r="O2338" s="25" t="str">
        <f t="shared" si="397"/>
        <v/>
      </c>
      <c r="P2338" s="25" t="str">
        <f t="shared" si="398"/>
        <v/>
      </c>
      <c r="Q2338" s="25" t="str">
        <f t="shared" si="399"/>
        <v/>
      </c>
      <c r="R2338" s="25" t="str">
        <f>IF(COUNTIF($Q$11:$Q2338, $Q2338)&gt;1, "", $Q2338)</f>
        <v/>
      </c>
      <c r="S2338" s="58" t="str">
        <f t="shared" si="400"/>
        <v/>
      </c>
      <c r="T2338" s="61" t="str">
        <f t="shared" si="401"/>
        <v/>
      </c>
      <c r="U2338" s="58" t="str">
        <f t="shared" si="402"/>
        <v/>
      </c>
      <c r="W2338" s="25" t="str">
        <f>IF(OR($P2338="", NOT($U2338="")), "", IF(COUNTIF($P$11:$P2338, $P2338)&gt;1, "", "X"))</f>
        <v/>
      </c>
      <c r="X2338" s="25" t="str">
        <f t="shared" si="403"/>
        <v/>
      </c>
      <c r="Z2338" s="25" t="str">
        <f t="shared" si="404"/>
        <v/>
      </c>
      <c r="AB2338" s="25" t="str">
        <f>IF($B2338="", "", IF(AND($B2338&gt;='Client Report'!$BA$3, $B2338&lt;='Client Report'!$BA$4), "X", ""))</f>
        <v/>
      </c>
      <c r="AC2338" s="25" t="str">
        <f>IF($O2338="", "", IF('Client Report'!$AG$3="", "X", IF(Expenses!$C2338='Client Report'!$AG$3, "X", "")))</f>
        <v/>
      </c>
      <c r="AD2338" s="66" t="str">
        <f t="shared" si="405"/>
        <v/>
      </c>
      <c r="AE2338" s="25" t="str">
        <f>IF($AD2338="", "", COUNTIF($AD$11:$AD$2510, "&lt;"&amp;$AD2338)+1+COUNTIF($AD$11:$AD2338, $AD2338)-1)</f>
        <v/>
      </c>
      <c r="AF2338" s="25" t="str">
        <f t="shared" si="406"/>
        <v/>
      </c>
    </row>
    <row r="2339" spans="1:32" x14ac:dyDescent="0.25">
      <c r="A2339" s="21"/>
      <c r="B2339" s="80"/>
      <c r="C2339" s="81"/>
      <c r="D2339" s="82"/>
      <c r="E2339" s="83"/>
      <c r="F2339" s="83"/>
      <c r="G2339" s="84"/>
      <c r="H2339" s="85"/>
      <c r="I2339" s="21"/>
      <c r="J2339" s="39" t="str">
        <f t="shared" si="396"/>
        <v/>
      </c>
      <c r="K2339" s="21"/>
      <c r="O2339" s="25" t="str">
        <f t="shared" si="397"/>
        <v/>
      </c>
      <c r="P2339" s="25" t="str">
        <f t="shared" si="398"/>
        <v/>
      </c>
      <c r="Q2339" s="25" t="str">
        <f t="shared" si="399"/>
        <v/>
      </c>
      <c r="R2339" s="25" t="str">
        <f>IF(COUNTIF($Q$11:$Q2339, $Q2339)&gt;1, "", $Q2339)</f>
        <v/>
      </c>
      <c r="S2339" s="58" t="str">
        <f t="shared" si="400"/>
        <v/>
      </c>
      <c r="T2339" s="61" t="str">
        <f t="shared" si="401"/>
        <v/>
      </c>
      <c r="U2339" s="58" t="str">
        <f t="shared" si="402"/>
        <v/>
      </c>
      <c r="W2339" s="25" t="str">
        <f>IF(OR($P2339="", NOT($U2339="")), "", IF(COUNTIF($P$11:$P2339, $P2339)&gt;1, "", "X"))</f>
        <v/>
      </c>
      <c r="X2339" s="25" t="str">
        <f t="shared" si="403"/>
        <v/>
      </c>
      <c r="Z2339" s="25" t="str">
        <f t="shared" si="404"/>
        <v/>
      </c>
      <c r="AB2339" s="25" t="str">
        <f>IF($B2339="", "", IF(AND($B2339&gt;='Client Report'!$BA$3, $B2339&lt;='Client Report'!$BA$4), "X", ""))</f>
        <v/>
      </c>
      <c r="AC2339" s="25" t="str">
        <f>IF($O2339="", "", IF('Client Report'!$AG$3="", "X", IF(Expenses!$C2339='Client Report'!$AG$3, "X", "")))</f>
        <v/>
      </c>
      <c r="AD2339" s="66" t="str">
        <f t="shared" si="405"/>
        <v/>
      </c>
      <c r="AE2339" s="25" t="str">
        <f>IF($AD2339="", "", COUNTIF($AD$11:$AD$2510, "&lt;"&amp;$AD2339)+1+COUNTIF($AD$11:$AD2339, $AD2339)-1)</f>
        <v/>
      </c>
      <c r="AF2339" s="25" t="str">
        <f t="shared" si="406"/>
        <v/>
      </c>
    </row>
    <row r="2340" spans="1:32" x14ac:dyDescent="0.25">
      <c r="A2340" s="21"/>
      <c r="B2340" s="80"/>
      <c r="C2340" s="81"/>
      <c r="D2340" s="82"/>
      <c r="E2340" s="83"/>
      <c r="F2340" s="83"/>
      <c r="G2340" s="84"/>
      <c r="H2340" s="85"/>
      <c r="I2340" s="21"/>
      <c r="J2340" s="39" t="str">
        <f t="shared" si="396"/>
        <v/>
      </c>
      <c r="K2340" s="21"/>
      <c r="O2340" s="25" t="str">
        <f t="shared" si="397"/>
        <v/>
      </c>
      <c r="P2340" s="25" t="str">
        <f t="shared" si="398"/>
        <v/>
      </c>
      <c r="Q2340" s="25" t="str">
        <f t="shared" si="399"/>
        <v/>
      </c>
      <c r="R2340" s="25" t="str">
        <f>IF(COUNTIF($Q$11:$Q2340, $Q2340)&gt;1, "", $Q2340)</f>
        <v/>
      </c>
      <c r="S2340" s="58" t="str">
        <f t="shared" si="400"/>
        <v/>
      </c>
      <c r="T2340" s="61" t="str">
        <f t="shared" si="401"/>
        <v/>
      </c>
      <c r="U2340" s="58" t="str">
        <f t="shared" si="402"/>
        <v/>
      </c>
      <c r="W2340" s="25" t="str">
        <f>IF(OR($P2340="", NOT($U2340="")), "", IF(COUNTIF($P$11:$P2340, $P2340)&gt;1, "", "X"))</f>
        <v/>
      </c>
      <c r="X2340" s="25" t="str">
        <f t="shared" si="403"/>
        <v/>
      </c>
      <c r="Z2340" s="25" t="str">
        <f t="shared" si="404"/>
        <v/>
      </c>
      <c r="AB2340" s="25" t="str">
        <f>IF($B2340="", "", IF(AND($B2340&gt;='Client Report'!$BA$3, $B2340&lt;='Client Report'!$BA$4), "X", ""))</f>
        <v/>
      </c>
      <c r="AC2340" s="25" t="str">
        <f>IF($O2340="", "", IF('Client Report'!$AG$3="", "X", IF(Expenses!$C2340='Client Report'!$AG$3, "X", "")))</f>
        <v/>
      </c>
      <c r="AD2340" s="66" t="str">
        <f t="shared" si="405"/>
        <v/>
      </c>
      <c r="AE2340" s="25" t="str">
        <f>IF($AD2340="", "", COUNTIF($AD$11:$AD$2510, "&lt;"&amp;$AD2340)+1+COUNTIF($AD$11:$AD2340, $AD2340)-1)</f>
        <v/>
      </c>
      <c r="AF2340" s="25" t="str">
        <f t="shared" si="406"/>
        <v/>
      </c>
    </row>
    <row r="2341" spans="1:32" x14ac:dyDescent="0.25">
      <c r="A2341" s="21"/>
      <c r="B2341" s="80"/>
      <c r="C2341" s="81"/>
      <c r="D2341" s="82"/>
      <c r="E2341" s="83"/>
      <c r="F2341" s="83"/>
      <c r="G2341" s="84"/>
      <c r="H2341" s="85"/>
      <c r="I2341" s="21"/>
      <c r="J2341" s="39" t="str">
        <f t="shared" si="396"/>
        <v/>
      </c>
      <c r="K2341" s="21"/>
      <c r="O2341" s="25" t="str">
        <f t="shared" si="397"/>
        <v/>
      </c>
      <c r="P2341" s="25" t="str">
        <f t="shared" si="398"/>
        <v/>
      </c>
      <c r="Q2341" s="25" t="str">
        <f t="shared" si="399"/>
        <v/>
      </c>
      <c r="R2341" s="25" t="str">
        <f>IF(COUNTIF($Q$11:$Q2341, $Q2341)&gt;1, "", $Q2341)</f>
        <v/>
      </c>
      <c r="S2341" s="58" t="str">
        <f t="shared" si="400"/>
        <v/>
      </c>
      <c r="T2341" s="61" t="str">
        <f t="shared" si="401"/>
        <v/>
      </c>
      <c r="U2341" s="58" t="str">
        <f t="shared" si="402"/>
        <v/>
      </c>
      <c r="W2341" s="25" t="str">
        <f>IF(OR($P2341="", NOT($U2341="")), "", IF(COUNTIF($P$11:$P2341, $P2341)&gt;1, "", "X"))</f>
        <v/>
      </c>
      <c r="X2341" s="25" t="str">
        <f t="shared" si="403"/>
        <v/>
      </c>
      <c r="Z2341" s="25" t="str">
        <f t="shared" si="404"/>
        <v/>
      </c>
      <c r="AB2341" s="25" t="str">
        <f>IF($B2341="", "", IF(AND($B2341&gt;='Client Report'!$BA$3, $B2341&lt;='Client Report'!$BA$4), "X", ""))</f>
        <v/>
      </c>
      <c r="AC2341" s="25" t="str">
        <f>IF($O2341="", "", IF('Client Report'!$AG$3="", "X", IF(Expenses!$C2341='Client Report'!$AG$3, "X", "")))</f>
        <v/>
      </c>
      <c r="AD2341" s="66" t="str">
        <f t="shared" si="405"/>
        <v/>
      </c>
      <c r="AE2341" s="25" t="str">
        <f>IF($AD2341="", "", COUNTIF($AD$11:$AD$2510, "&lt;"&amp;$AD2341)+1+COUNTIF($AD$11:$AD2341, $AD2341)-1)</f>
        <v/>
      </c>
      <c r="AF2341" s="25" t="str">
        <f t="shared" si="406"/>
        <v/>
      </c>
    </row>
    <row r="2342" spans="1:32" x14ac:dyDescent="0.25">
      <c r="A2342" s="21"/>
      <c r="B2342" s="80"/>
      <c r="C2342" s="81"/>
      <c r="D2342" s="82"/>
      <c r="E2342" s="83"/>
      <c r="F2342" s="83"/>
      <c r="G2342" s="84"/>
      <c r="H2342" s="85"/>
      <c r="I2342" s="21"/>
      <c r="J2342" s="39" t="str">
        <f t="shared" si="396"/>
        <v/>
      </c>
      <c r="K2342" s="21"/>
      <c r="O2342" s="25" t="str">
        <f t="shared" si="397"/>
        <v/>
      </c>
      <c r="P2342" s="25" t="str">
        <f t="shared" si="398"/>
        <v/>
      </c>
      <c r="Q2342" s="25" t="str">
        <f t="shared" si="399"/>
        <v/>
      </c>
      <c r="R2342" s="25" t="str">
        <f>IF(COUNTIF($Q$11:$Q2342, $Q2342)&gt;1, "", $Q2342)</f>
        <v/>
      </c>
      <c r="S2342" s="58" t="str">
        <f t="shared" si="400"/>
        <v/>
      </c>
      <c r="T2342" s="61" t="str">
        <f t="shared" si="401"/>
        <v/>
      </c>
      <c r="U2342" s="58" t="str">
        <f t="shared" si="402"/>
        <v/>
      </c>
      <c r="W2342" s="25" t="str">
        <f>IF(OR($P2342="", NOT($U2342="")), "", IF(COUNTIF($P$11:$P2342, $P2342)&gt;1, "", "X"))</f>
        <v/>
      </c>
      <c r="X2342" s="25" t="str">
        <f t="shared" si="403"/>
        <v/>
      </c>
      <c r="Z2342" s="25" t="str">
        <f t="shared" si="404"/>
        <v/>
      </c>
      <c r="AB2342" s="25" t="str">
        <f>IF($B2342="", "", IF(AND($B2342&gt;='Client Report'!$BA$3, $B2342&lt;='Client Report'!$BA$4), "X", ""))</f>
        <v/>
      </c>
      <c r="AC2342" s="25" t="str">
        <f>IF($O2342="", "", IF('Client Report'!$AG$3="", "X", IF(Expenses!$C2342='Client Report'!$AG$3, "X", "")))</f>
        <v/>
      </c>
      <c r="AD2342" s="66" t="str">
        <f t="shared" si="405"/>
        <v/>
      </c>
      <c r="AE2342" s="25" t="str">
        <f>IF($AD2342="", "", COUNTIF($AD$11:$AD$2510, "&lt;"&amp;$AD2342)+1+COUNTIF($AD$11:$AD2342, $AD2342)-1)</f>
        <v/>
      </c>
      <c r="AF2342" s="25" t="str">
        <f t="shared" si="406"/>
        <v/>
      </c>
    </row>
    <row r="2343" spans="1:32" x14ac:dyDescent="0.25">
      <c r="A2343" s="21"/>
      <c r="B2343" s="80"/>
      <c r="C2343" s="81"/>
      <c r="D2343" s="82"/>
      <c r="E2343" s="83"/>
      <c r="F2343" s="83"/>
      <c r="G2343" s="84"/>
      <c r="H2343" s="85"/>
      <c r="I2343" s="21"/>
      <c r="J2343" s="39" t="str">
        <f t="shared" si="396"/>
        <v/>
      </c>
      <c r="K2343" s="21"/>
      <c r="O2343" s="25" t="str">
        <f t="shared" si="397"/>
        <v/>
      </c>
      <c r="P2343" s="25" t="str">
        <f t="shared" si="398"/>
        <v/>
      </c>
      <c r="Q2343" s="25" t="str">
        <f t="shared" si="399"/>
        <v/>
      </c>
      <c r="R2343" s="25" t="str">
        <f>IF(COUNTIF($Q$11:$Q2343, $Q2343)&gt;1, "", $Q2343)</f>
        <v/>
      </c>
      <c r="S2343" s="58" t="str">
        <f t="shared" si="400"/>
        <v/>
      </c>
      <c r="T2343" s="61" t="str">
        <f t="shared" si="401"/>
        <v/>
      </c>
      <c r="U2343" s="58" t="str">
        <f t="shared" si="402"/>
        <v/>
      </c>
      <c r="W2343" s="25" t="str">
        <f>IF(OR($P2343="", NOT($U2343="")), "", IF(COUNTIF($P$11:$P2343, $P2343)&gt;1, "", "X"))</f>
        <v/>
      </c>
      <c r="X2343" s="25" t="str">
        <f t="shared" si="403"/>
        <v/>
      </c>
      <c r="Z2343" s="25" t="str">
        <f t="shared" si="404"/>
        <v/>
      </c>
      <c r="AB2343" s="25" t="str">
        <f>IF($B2343="", "", IF(AND($B2343&gt;='Client Report'!$BA$3, $B2343&lt;='Client Report'!$BA$4), "X", ""))</f>
        <v/>
      </c>
      <c r="AC2343" s="25" t="str">
        <f>IF($O2343="", "", IF('Client Report'!$AG$3="", "X", IF(Expenses!$C2343='Client Report'!$AG$3, "X", "")))</f>
        <v/>
      </c>
      <c r="AD2343" s="66" t="str">
        <f t="shared" si="405"/>
        <v/>
      </c>
      <c r="AE2343" s="25" t="str">
        <f>IF($AD2343="", "", COUNTIF($AD$11:$AD$2510, "&lt;"&amp;$AD2343)+1+COUNTIF($AD$11:$AD2343, $AD2343)-1)</f>
        <v/>
      </c>
      <c r="AF2343" s="25" t="str">
        <f t="shared" si="406"/>
        <v/>
      </c>
    </row>
    <row r="2344" spans="1:32" x14ac:dyDescent="0.25">
      <c r="A2344" s="21"/>
      <c r="B2344" s="80"/>
      <c r="C2344" s="81"/>
      <c r="D2344" s="82"/>
      <c r="E2344" s="83"/>
      <c r="F2344" s="83"/>
      <c r="G2344" s="84"/>
      <c r="H2344" s="85"/>
      <c r="I2344" s="21"/>
      <c r="J2344" s="39" t="str">
        <f t="shared" si="396"/>
        <v/>
      </c>
      <c r="K2344" s="21"/>
      <c r="O2344" s="25" t="str">
        <f t="shared" si="397"/>
        <v/>
      </c>
      <c r="P2344" s="25" t="str">
        <f t="shared" si="398"/>
        <v/>
      </c>
      <c r="Q2344" s="25" t="str">
        <f t="shared" si="399"/>
        <v/>
      </c>
      <c r="R2344" s="25" t="str">
        <f>IF(COUNTIF($Q$11:$Q2344, $Q2344)&gt;1, "", $Q2344)</f>
        <v/>
      </c>
      <c r="S2344" s="58" t="str">
        <f t="shared" si="400"/>
        <v/>
      </c>
      <c r="T2344" s="61" t="str">
        <f t="shared" si="401"/>
        <v/>
      </c>
      <c r="U2344" s="58" t="str">
        <f t="shared" si="402"/>
        <v/>
      </c>
      <c r="W2344" s="25" t="str">
        <f>IF(OR($P2344="", NOT($U2344="")), "", IF(COUNTIF($P$11:$P2344, $P2344)&gt;1, "", "X"))</f>
        <v/>
      </c>
      <c r="X2344" s="25" t="str">
        <f t="shared" si="403"/>
        <v/>
      </c>
      <c r="Z2344" s="25" t="str">
        <f t="shared" si="404"/>
        <v/>
      </c>
      <c r="AB2344" s="25" t="str">
        <f>IF($B2344="", "", IF(AND($B2344&gt;='Client Report'!$BA$3, $B2344&lt;='Client Report'!$BA$4), "X", ""))</f>
        <v/>
      </c>
      <c r="AC2344" s="25" t="str">
        <f>IF($O2344="", "", IF('Client Report'!$AG$3="", "X", IF(Expenses!$C2344='Client Report'!$AG$3, "X", "")))</f>
        <v/>
      </c>
      <c r="AD2344" s="66" t="str">
        <f t="shared" si="405"/>
        <v/>
      </c>
      <c r="AE2344" s="25" t="str">
        <f>IF($AD2344="", "", COUNTIF($AD$11:$AD$2510, "&lt;"&amp;$AD2344)+1+COUNTIF($AD$11:$AD2344, $AD2344)-1)</f>
        <v/>
      </c>
      <c r="AF2344" s="25" t="str">
        <f t="shared" si="406"/>
        <v/>
      </c>
    </row>
    <row r="2345" spans="1:32" x14ac:dyDescent="0.25">
      <c r="A2345" s="21"/>
      <c r="B2345" s="80"/>
      <c r="C2345" s="81"/>
      <c r="D2345" s="82"/>
      <c r="E2345" s="83"/>
      <c r="F2345" s="83"/>
      <c r="G2345" s="84"/>
      <c r="H2345" s="85"/>
      <c r="I2345" s="21"/>
      <c r="J2345" s="39" t="str">
        <f t="shared" si="396"/>
        <v/>
      </c>
      <c r="K2345" s="21"/>
      <c r="O2345" s="25" t="str">
        <f t="shared" si="397"/>
        <v/>
      </c>
      <c r="P2345" s="25" t="str">
        <f t="shared" si="398"/>
        <v/>
      </c>
      <c r="Q2345" s="25" t="str">
        <f t="shared" si="399"/>
        <v/>
      </c>
      <c r="R2345" s="25" t="str">
        <f>IF(COUNTIF($Q$11:$Q2345, $Q2345)&gt;1, "", $Q2345)</f>
        <v/>
      </c>
      <c r="S2345" s="58" t="str">
        <f t="shared" si="400"/>
        <v/>
      </c>
      <c r="T2345" s="61" t="str">
        <f t="shared" si="401"/>
        <v/>
      </c>
      <c r="U2345" s="58" t="str">
        <f t="shared" si="402"/>
        <v/>
      </c>
      <c r="W2345" s="25" t="str">
        <f>IF(OR($P2345="", NOT($U2345="")), "", IF(COUNTIF($P$11:$P2345, $P2345)&gt;1, "", "X"))</f>
        <v/>
      </c>
      <c r="X2345" s="25" t="str">
        <f t="shared" si="403"/>
        <v/>
      </c>
      <c r="Z2345" s="25" t="str">
        <f t="shared" si="404"/>
        <v/>
      </c>
      <c r="AB2345" s="25" t="str">
        <f>IF($B2345="", "", IF(AND($B2345&gt;='Client Report'!$BA$3, $B2345&lt;='Client Report'!$BA$4), "X", ""))</f>
        <v/>
      </c>
      <c r="AC2345" s="25" t="str">
        <f>IF($O2345="", "", IF('Client Report'!$AG$3="", "X", IF(Expenses!$C2345='Client Report'!$AG$3, "X", "")))</f>
        <v/>
      </c>
      <c r="AD2345" s="66" t="str">
        <f t="shared" si="405"/>
        <v/>
      </c>
      <c r="AE2345" s="25" t="str">
        <f>IF($AD2345="", "", COUNTIF($AD$11:$AD$2510, "&lt;"&amp;$AD2345)+1+COUNTIF($AD$11:$AD2345, $AD2345)-1)</f>
        <v/>
      </c>
      <c r="AF2345" s="25" t="str">
        <f t="shared" si="406"/>
        <v/>
      </c>
    </row>
    <row r="2346" spans="1:32" x14ac:dyDescent="0.25">
      <c r="A2346" s="21"/>
      <c r="B2346" s="80"/>
      <c r="C2346" s="81"/>
      <c r="D2346" s="82"/>
      <c r="E2346" s="83"/>
      <c r="F2346" s="83"/>
      <c r="G2346" s="84"/>
      <c r="H2346" s="85"/>
      <c r="I2346" s="21"/>
      <c r="J2346" s="39" t="str">
        <f t="shared" si="396"/>
        <v/>
      </c>
      <c r="K2346" s="21"/>
      <c r="O2346" s="25" t="str">
        <f t="shared" si="397"/>
        <v/>
      </c>
      <c r="P2346" s="25" t="str">
        <f t="shared" si="398"/>
        <v/>
      </c>
      <c r="Q2346" s="25" t="str">
        <f t="shared" si="399"/>
        <v/>
      </c>
      <c r="R2346" s="25" t="str">
        <f>IF(COUNTIF($Q$11:$Q2346, $Q2346)&gt;1, "", $Q2346)</f>
        <v/>
      </c>
      <c r="S2346" s="58" t="str">
        <f t="shared" si="400"/>
        <v/>
      </c>
      <c r="T2346" s="61" t="str">
        <f t="shared" si="401"/>
        <v/>
      </c>
      <c r="U2346" s="58" t="str">
        <f t="shared" si="402"/>
        <v/>
      </c>
      <c r="W2346" s="25" t="str">
        <f>IF(OR($P2346="", NOT($U2346="")), "", IF(COUNTIF($P$11:$P2346, $P2346)&gt;1, "", "X"))</f>
        <v/>
      </c>
      <c r="X2346" s="25" t="str">
        <f t="shared" si="403"/>
        <v/>
      </c>
      <c r="Z2346" s="25" t="str">
        <f t="shared" si="404"/>
        <v/>
      </c>
      <c r="AB2346" s="25" t="str">
        <f>IF($B2346="", "", IF(AND($B2346&gt;='Client Report'!$BA$3, $B2346&lt;='Client Report'!$BA$4), "X", ""))</f>
        <v/>
      </c>
      <c r="AC2346" s="25" t="str">
        <f>IF($O2346="", "", IF('Client Report'!$AG$3="", "X", IF(Expenses!$C2346='Client Report'!$AG$3, "X", "")))</f>
        <v/>
      </c>
      <c r="AD2346" s="66" t="str">
        <f t="shared" si="405"/>
        <v/>
      </c>
      <c r="AE2346" s="25" t="str">
        <f>IF($AD2346="", "", COUNTIF($AD$11:$AD$2510, "&lt;"&amp;$AD2346)+1+COUNTIF($AD$11:$AD2346, $AD2346)-1)</f>
        <v/>
      </c>
      <c r="AF2346" s="25" t="str">
        <f t="shared" si="406"/>
        <v/>
      </c>
    </row>
    <row r="2347" spans="1:32" x14ac:dyDescent="0.25">
      <c r="A2347" s="21"/>
      <c r="B2347" s="80"/>
      <c r="C2347" s="81"/>
      <c r="D2347" s="82"/>
      <c r="E2347" s="83"/>
      <c r="F2347" s="83"/>
      <c r="G2347" s="84"/>
      <c r="H2347" s="85"/>
      <c r="I2347" s="21"/>
      <c r="J2347" s="39" t="str">
        <f t="shared" si="396"/>
        <v/>
      </c>
      <c r="K2347" s="21"/>
      <c r="O2347" s="25" t="str">
        <f t="shared" si="397"/>
        <v/>
      </c>
      <c r="P2347" s="25" t="str">
        <f t="shared" si="398"/>
        <v/>
      </c>
      <c r="Q2347" s="25" t="str">
        <f t="shared" si="399"/>
        <v/>
      </c>
      <c r="R2347" s="25" t="str">
        <f>IF(COUNTIF($Q$11:$Q2347, $Q2347)&gt;1, "", $Q2347)</f>
        <v/>
      </c>
      <c r="S2347" s="58" t="str">
        <f t="shared" si="400"/>
        <v/>
      </c>
      <c r="T2347" s="61" t="str">
        <f t="shared" si="401"/>
        <v/>
      </c>
      <c r="U2347" s="58" t="str">
        <f t="shared" si="402"/>
        <v/>
      </c>
      <c r="W2347" s="25" t="str">
        <f>IF(OR($P2347="", NOT($U2347="")), "", IF(COUNTIF($P$11:$P2347, $P2347)&gt;1, "", "X"))</f>
        <v/>
      </c>
      <c r="X2347" s="25" t="str">
        <f t="shared" si="403"/>
        <v/>
      </c>
      <c r="Z2347" s="25" t="str">
        <f t="shared" si="404"/>
        <v/>
      </c>
      <c r="AB2347" s="25" t="str">
        <f>IF($B2347="", "", IF(AND($B2347&gt;='Client Report'!$BA$3, $B2347&lt;='Client Report'!$BA$4), "X", ""))</f>
        <v/>
      </c>
      <c r="AC2347" s="25" t="str">
        <f>IF($O2347="", "", IF('Client Report'!$AG$3="", "X", IF(Expenses!$C2347='Client Report'!$AG$3, "X", "")))</f>
        <v/>
      </c>
      <c r="AD2347" s="66" t="str">
        <f t="shared" si="405"/>
        <v/>
      </c>
      <c r="AE2347" s="25" t="str">
        <f>IF($AD2347="", "", COUNTIF($AD$11:$AD$2510, "&lt;"&amp;$AD2347)+1+COUNTIF($AD$11:$AD2347, $AD2347)-1)</f>
        <v/>
      </c>
      <c r="AF2347" s="25" t="str">
        <f t="shared" si="406"/>
        <v/>
      </c>
    </row>
    <row r="2348" spans="1:32" x14ac:dyDescent="0.25">
      <c r="A2348" s="21"/>
      <c r="B2348" s="80"/>
      <c r="C2348" s="81"/>
      <c r="D2348" s="82"/>
      <c r="E2348" s="83"/>
      <c r="F2348" s="83"/>
      <c r="G2348" s="84"/>
      <c r="H2348" s="85"/>
      <c r="I2348" s="21"/>
      <c r="J2348" s="39" t="str">
        <f t="shared" si="396"/>
        <v/>
      </c>
      <c r="K2348" s="21"/>
      <c r="O2348" s="25" t="str">
        <f t="shared" si="397"/>
        <v/>
      </c>
      <c r="P2348" s="25" t="str">
        <f t="shared" si="398"/>
        <v/>
      </c>
      <c r="Q2348" s="25" t="str">
        <f t="shared" si="399"/>
        <v/>
      </c>
      <c r="R2348" s="25" t="str">
        <f>IF(COUNTIF($Q$11:$Q2348, $Q2348)&gt;1, "", $Q2348)</f>
        <v/>
      </c>
      <c r="S2348" s="58" t="str">
        <f t="shared" si="400"/>
        <v/>
      </c>
      <c r="T2348" s="61" t="str">
        <f t="shared" si="401"/>
        <v/>
      </c>
      <c r="U2348" s="58" t="str">
        <f t="shared" si="402"/>
        <v/>
      </c>
      <c r="W2348" s="25" t="str">
        <f>IF(OR($P2348="", NOT($U2348="")), "", IF(COUNTIF($P$11:$P2348, $P2348)&gt;1, "", "X"))</f>
        <v/>
      </c>
      <c r="X2348" s="25" t="str">
        <f t="shared" si="403"/>
        <v/>
      </c>
      <c r="Z2348" s="25" t="str">
        <f t="shared" si="404"/>
        <v/>
      </c>
      <c r="AB2348" s="25" t="str">
        <f>IF($B2348="", "", IF(AND($B2348&gt;='Client Report'!$BA$3, $B2348&lt;='Client Report'!$BA$4), "X", ""))</f>
        <v/>
      </c>
      <c r="AC2348" s="25" t="str">
        <f>IF($O2348="", "", IF('Client Report'!$AG$3="", "X", IF(Expenses!$C2348='Client Report'!$AG$3, "X", "")))</f>
        <v/>
      </c>
      <c r="AD2348" s="66" t="str">
        <f t="shared" si="405"/>
        <v/>
      </c>
      <c r="AE2348" s="25" t="str">
        <f>IF($AD2348="", "", COUNTIF($AD$11:$AD$2510, "&lt;"&amp;$AD2348)+1+COUNTIF($AD$11:$AD2348, $AD2348)-1)</f>
        <v/>
      </c>
      <c r="AF2348" s="25" t="str">
        <f t="shared" si="406"/>
        <v/>
      </c>
    </row>
    <row r="2349" spans="1:32" x14ac:dyDescent="0.25">
      <c r="A2349" s="21"/>
      <c r="B2349" s="80"/>
      <c r="C2349" s="81"/>
      <c r="D2349" s="82"/>
      <c r="E2349" s="83"/>
      <c r="F2349" s="83"/>
      <c r="G2349" s="84"/>
      <c r="H2349" s="85"/>
      <c r="I2349" s="21"/>
      <c r="J2349" s="39" t="str">
        <f t="shared" si="396"/>
        <v/>
      </c>
      <c r="K2349" s="21"/>
      <c r="O2349" s="25" t="str">
        <f t="shared" si="397"/>
        <v/>
      </c>
      <c r="P2349" s="25" t="str">
        <f t="shared" si="398"/>
        <v/>
      </c>
      <c r="Q2349" s="25" t="str">
        <f t="shared" si="399"/>
        <v/>
      </c>
      <c r="R2349" s="25" t="str">
        <f>IF(COUNTIF($Q$11:$Q2349, $Q2349)&gt;1, "", $Q2349)</f>
        <v/>
      </c>
      <c r="S2349" s="58" t="str">
        <f t="shared" si="400"/>
        <v/>
      </c>
      <c r="T2349" s="61" t="str">
        <f t="shared" si="401"/>
        <v/>
      </c>
      <c r="U2349" s="58" t="str">
        <f t="shared" si="402"/>
        <v/>
      </c>
      <c r="W2349" s="25" t="str">
        <f>IF(OR($P2349="", NOT($U2349="")), "", IF(COUNTIF($P$11:$P2349, $P2349)&gt;1, "", "X"))</f>
        <v/>
      </c>
      <c r="X2349" s="25" t="str">
        <f t="shared" si="403"/>
        <v/>
      </c>
      <c r="Z2349" s="25" t="str">
        <f t="shared" si="404"/>
        <v/>
      </c>
      <c r="AB2349" s="25" t="str">
        <f>IF($B2349="", "", IF(AND($B2349&gt;='Client Report'!$BA$3, $B2349&lt;='Client Report'!$BA$4), "X", ""))</f>
        <v/>
      </c>
      <c r="AC2349" s="25" t="str">
        <f>IF($O2349="", "", IF('Client Report'!$AG$3="", "X", IF(Expenses!$C2349='Client Report'!$AG$3, "X", "")))</f>
        <v/>
      </c>
      <c r="AD2349" s="66" t="str">
        <f t="shared" si="405"/>
        <v/>
      </c>
      <c r="AE2349" s="25" t="str">
        <f>IF($AD2349="", "", COUNTIF($AD$11:$AD$2510, "&lt;"&amp;$AD2349)+1+COUNTIF($AD$11:$AD2349, $AD2349)-1)</f>
        <v/>
      </c>
      <c r="AF2349" s="25" t="str">
        <f t="shared" si="406"/>
        <v/>
      </c>
    </row>
    <row r="2350" spans="1:32" x14ac:dyDescent="0.25">
      <c r="A2350" s="21"/>
      <c r="B2350" s="80"/>
      <c r="C2350" s="81"/>
      <c r="D2350" s="82"/>
      <c r="E2350" s="83"/>
      <c r="F2350" s="83"/>
      <c r="G2350" s="84"/>
      <c r="H2350" s="85"/>
      <c r="I2350" s="21"/>
      <c r="J2350" s="39" t="str">
        <f t="shared" si="396"/>
        <v/>
      </c>
      <c r="K2350" s="21"/>
      <c r="O2350" s="25" t="str">
        <f t="shared" si="397"/>
        <v/>
      </c>
      <c r="P2350" s="25" t="str">
        <f t="shared" si="398"/>
        <v/>
      </c>
      <c r="Q2350" s="25" t="str">
        <f t="shared" si="399"/>
        <v/>
      </c>
      <c r="R2350" s="25" t="str">
        <f>IF(COUNTIF($Q$11:$Q2350, $Q2350)&gt;1, "", $Q2350)</f>
        <v/>
      </c>
      <c r="S2350" s="58" t="str">
        <f t="shared" si="400"/>
        <v/>
      </c>
      <c r="T2350" s="61" t="str">
        <f t="shared" si="401"/>
        <v/>
      </c>
      <c r="U2350" s="58" t="str">
        <f t="shared" si="402"/>
        <v/>
      </c>
      <c r="W2350" s="25" t="str">
        <f>IF(OR($P2350="", NOT($U2350="")), "", IF(COUNTIF($P$11:$P2350, $P2350)&gt;1, "", "X"))</f>
        <v/>
      </c>
      <c r="X2350" s="25" t="str">
        <f t="shared" si="403"/>
        <v/>
      </c>
      <c r="Z2350" s="25" t="str">
        <f t="shared" si="404"/>
        <v/>
      </c>
      <c r="AB2350" s="25" t="str">
        <f>IF($B2350="", "", IF(AND($B2350&gt;='Client Report'!$BA$3, $B2350&lt;='Client Report'!$BA$4), "X", ""))</f>
        <v/>
      </c>
      <c r="AC2350" s="25" t="str">
        <f>IF($O2350="", "", IF('Client Report'!$AG$3="", "X", IF(Expenses!$C2350='Client Report'!$AG$3, "X", "")))</f>
        <v/>
      </c>
      <c r="AD2350" s="66" t="str">
        <f t="shared" si="405"/>
        <v/>
      </c>
      <c r="AE2350" s="25" t="str">
        <f>IF($AD2350="", "", COUNTIF($AD$11:$AD$2510, "&lt;"&amp;$AD2350)+1+COUNTIF($AD$11:$AD2350, $AD2350)-1)</f>
        <v/>
      </c>
      <c r="AF2350" s="25" t="str">
        <f t="shared" si="406"/>
        <v/>
      </c>
    </row>
    <row r="2351" spans="1:32" x14ac:dyDescent="0.25">
      <c r="A2351" s="21"/>
      <c r="B2351" s="80"/>
      <c r="C2351" s="81"/>
      <c r="D2351" s="82"/>
      <c r="E2351" s="83"/>
      <c r="F2351" s="83"/>
      <c r="G2351" s="84"/>
      <c r="H2351" s="85"/>
      <c r="I2351" s="21"/>
      <c r="J2351" s="39" t="str">
        <f t="shared" si="396"/>
        <v/>
      </c>
      <c r="K2351" s="21"/>
      <c r="O2351" s="25" t="str">
        <f t="shared" si="397"/>
        <v/>
      </c>
      <c r="P2351" s="25" t="str">
        <f t="shared" si="398"/>
        <v/>
      </c>
      <c r="Q2351" s="25" t="str">
        <f t="shared" si="399"/>
        <v/>
      </c>
      <c r="R2351" s="25" t="str">
        <f>IF(COUNTIF($Q$11:$Q2351, $Q2351)&gt;1, "", $Q2351)</f>
        <v/>
      </c>
      <c r="S2351" s="58" t="str">
        <f t="shared" si="400"/>
        <v/>
      </c>
      <c r="T2351" s="61" t="str">
        <f t="shared" si="401"/>
        <v/>
      </c>
      <c r="U2351" s="58" t="str">
        <f t="shared" si="402"/>
        <v/>
      </c>
      <c r="W2351" s="25" t="str">
        <f>IF(OR($P2351="", NOT($U2351="")), "", IF(COUNTIF($P$11:$P2351, $P2351)&gt;1, "", "X"))</f>
        <v/>
      </c>
      <c r="X2351" s="25" t="str">
        <f t="shared" si="403"/>
        <v/>
      </c>
      <c r="Z2351" s="25" t="str">
        <f t="shared" si="404"/>
        <v/>
      </c>
      <c r="AB2351" s="25" t="str">
        <f>IF($B2351="", "", IF(AND($B2351&gt;='Client Report'!$BA$3, $B2351&lt;='Client Report'!$BA$4), "X", ""))</f>
        <v/>
      </c>
      <c r="AC2351" s="25" t="str">
        <f>IF($O2351="", "", IF('Client Report'!$AG$3="", "X", IF(Expenses!$C2351='Client Report'!$AG$3, "X", "")))</f>
        <v/>
      </c>
      <c r="AD2351" s="66" t="str">
        <f t="shared" si="405"/>
        <v/>
      </c>
      <c r="AE2351" s="25" t="str">
        <f>IF($AD2351="", "", COUNTIF($AD$11:$AD$2510, "&lt;"&amp;$AD2351)+1+COUNTIF($AD$11:$AD2351, $AD2351)-1)</f>
        <v/>
      </c>
      <c r="AF2351" s="25" t="str">
        <f t="shared" si="406"/>
        <v/>
      </c>
    </row>
    <row r="2352" spans="1:32" x14ac:dyDescent="0.25">
      <c r="A2352" s="21"/>
      <c r="B2352" s="80"/>
      <c r="C2352" s="81"/>
      <c r="D2352" s="82"/>
      <c r="E2352" s="83"/>
      <c r="F2352" s="83"/>
      <c r="G2352" s="84"/>
      <c r="H2352" s="85"/>
      <c r="I2352" s="21"/>
      <c r="J2352" s="39" t="str">
        <f t="shared" si="396"/>
        <v/>
      </c>
      <c r="K2352" s="21"/>
      <c r="O2352" s="25" t="str">
        <f t="shared" si="397"/>
        <v/>
      </c>
      <c r="P2352" s="25" t="str">
        <f t="shared" si="398"/>
        <v/>
      </c>
      <c r="Q2352" s="25" t="str">
        <f t="shared" si="399"/>
        <v/>
      </c>
      <c r="R2352" s="25" t="str">
        <f>IF(COUNTIF($Q$11:$Q2352, $Q2352)&gt;1, "", $Q2352)</f>
        <v/>
      </c>
      <c r="S2352" s="58" t="str">
        <f t="shared" si="400"/>
        <v/>
      </c>
      <c r="T2352" s="61" t="str">
        <f t="shared" si="401"/>
        <v/>
      </c>
      <c r="U2352" s="58" t="str">
        <f t="shared" si="402"/>
        <v/>
      </c>
      <c r="W2352" s="25" t="str">
        <f>IF(OR($P2352="", NOT($U2352="")), "", IF(COUNTIF($P$11:$P2352, $P2352)&gt;1, "", "X"))</f>
        <v/>
      </c>
      <c r="X2352" s="25" t="str">
        <f t="shared" si="403"/>
        <v/>
      </c>
      <c r="Z2352" s="25" t="str">
        <f t="shared" si="404"/>
        <v/>
      </c>
      <c r="AB2352" s="25" t="str">
        <f>IF($B2352="", "", IF(AND($B2352&gt;='Client Report'!$BA$3, $B2352&lt;='Client Report'!$BA$4), "X", ""))</f>
        <v/>
      </c>
      <c r="AC2352" s="25" t="str">
        <f>IF($O2352="", "", IF('Client Report'!$AG$3="", "X", IF(Expenses!$C2352='Client Report'!$AG$3, "X", "")))</f>
        <v/>
      </c>
      <c r="AD2352" s="66" t="str">
        <f t="shared" si="405"/>
        <v/>
      </c>
      <c r="AE2352" s="25" t="str">
        <f>IF($AD2352="", "", COUNTIF($AD$11:$AD$2510, "&lt;"&amp;$AD2352)+1+COUNTIF($AD$11:$AD2352, $AD2352)-1)</f>
        <v/>
      </c>
      <c r="AF2352" s="25" t="str">
        <f t="shared" si="406"/>
        <v/>
      </c>
    </row>
    <row r="2353" spans="1:32" x14ac:dyDescent="0.25">
      <c r="A2353" s="21"/>
      <c r="B2353" s="80"/>
      <c r="C2353" s="81"/>
      <c r="D2353" s="82"/>
      <c r="E2353" s="83"/>
      <c r="F2353" s="83"/>
      <c r="G2353" s="84"/>
      <c r="H2353" s="85"/>
      <c r="I2353" s="21"/>
      <c r="J2353" s="39" t="str">
        <f t="shared" si="396"/>
        <v/>
      </c>
      <c r="K2353" s="21"/>
      <c r="O2353" s="25" t="str">
        <f t="shared" si="397"/>
        <v/>
      </c>
      <c r="P2353" s="25" t="str">
        <f t="shared" si="398"/>
        <v/>
      </c>
      <c r="Q2353" s="25" t="str">
        <f t="shared" si="399"/>
        <v/>
      </c>
      <c r="R2353" s="25" t="str">
        <f>IF(COUNTIF($Q$11:$Q2353, $Q2353)&gt;1, "", $Q2353)</f>
        <v/>
      </c>
      <c r="S2353" s="58" t="str">
        <f t="shared" si="400"/>
        <v/>
      </c>
      <c r="T2353" s="61" t="str">
        <f t="shared" si="401"/>
        <v/>
      </c>
      <c r="U2353" s="58" t="str">
        <f t="shared" si="402"/>
        <v/>
      </c>
      <c r="W2353" s="25" t="str">
        <f>IF(OR($P2353="", NOT($U2353="")), "", IF(COUNTIF($P$11:$P2353, $P2353)&gt;1, "", "X"))</f>
        <v/>
      </c>
      <c r="X2353" s="25" t="str">
        <f t="shared" si="403"/>
        <v/>
      </c>
      <c r="Z2353" s="25" t="str">
        <f t="shared" si="404"/>
        <v/>
      </c>
      <c r="AB2353" s="25" t="str">
        <f>IF($B2353="", "", IF(AND($B2353&gt;='Client Report'!$BA$3, $B2353&lt;='Client Report'!$BA$4), "X", ""))</f>
        <v/>
      </c>
      <c r="AC2353" s="25" t="str">
        <f>IF($O2353="", "", IF('Client Report'!$AG$3="", "X", IF(Expenses!$C2353='Client Report'!$AG$3, "X", "")))</f>
        <v/>
      </c>
      <c r="AD2353" s="66" t="str">
        <f t="shared" si="405"/>
        <v/>
      </c>
      <c r="AE2353" s="25" t="str">
        <f>IF($AD2353="", "", COUNTIF($AD$11:$AD$2510, "&lt;"&amp;$AD2353)+1+COUNTIF($AD$11:$AD2353, $AD2353)-1)</f>
        <v/>
      </c>
      <c r="AF2353" s="25" t="str">
        <f t="shared" si="406"/>
        <v/>
      </c>
    </row>
    <row r="2354" spans="1:32" x14ac:dyDescent="0.25">
      <c r="A2354" s="21"/>
      <c r="B2354" s="80"/>
      <c r="C2354" s="81"/>
      <c r="D2354" s="82"/>
      <c r="E2354" s="83"/>
      <c r="F2354" s="83"/>
      <c r="G2354" s="84"/>
      <c r="H2354" s="85"/>
      <c r="I2354" s="21"/>
      <c r="J2354" s="39" t="str">
        <f t="shared" si="396"/>
        <v/>
      </c>
      <c r="K2354" s="21"/>
      <c r="O2354" s="25" t="str">
        <f t="shared" si="397"/>
        <v/>
      </c>
      <c r="P2354" s="25" t="str">
        <f t="shared" si="398"/>
        <v/>
      </c>
      <c r="Q2354" s="25" t="str">
        <f t="shared" si="399"/>
        <v/>
      </c>
      <c r="R2354" s="25" t="str">
        <f>IF(COUNTIF($Q$11:$Q2354, $Q2354)&gt;1, "", $Q2354)</f>
        <v/>
      </c>
      <c r="S2354" s="58" t="str">
        <f t="shared" si="400"/>
        <v/>
      </c>
      <c r="T2354" s="61" t="str">
        <f t="shared" si="401"/>
        <v/>
      </c>
      <c r="U2354" s="58" t="str">
        <f t="shared" si="402"/>
        <v/>
      </c>
      <c r="W2354" s="25" t="str">
        <f>IF(OR($P2354="", NOT($U2354="")), "", IF(COUNTIF($P$11:$P2354, $P2354)&gt;1, "", "X"))</f>
        <v/>
      </c>
      <c r="X2354" s="25" t="str">
        <f t="shared" si="403"/>
        <v/>
      </c>
      <c r="Z2354" s="25" t="str">
        <f t="shared" si="404"/>
        <v/>
      </c>
      <c r="AB2354" s="25" t="str">
        <f>IF($B2354="", "", IF(AND($B2354&gt;='Client Report'!$BA$3, $B2354&lt;='Client Report'!$BA$4), "X", ""))</f>
        <v/>
      </c>
      <c r="AC2354" s="25" t="str">
        <f>IF($O2354="", "", IF('Client Report'!$AG$3="", "X", IF(Expenses!$C2354='Client Report'!$AG$3, "X", "")))</f>
        <v/>
      </c>
      <c r="AD2354" s="66" t="str">
        <f t="shared" si="405"/>
        <v/>
      </c>
      <c r="AE2354" s="25" t="str">
        <f>IF($AD2354="", "", COUNTIF($AD$11:$AD$2510, "&lt;"&amp;$AD2354)+1+COUNTIF($AD$11:$AD2354, $AD2354)-1)</f>
        <v/>
      </c>
      <c r="AF2354" s="25" t="str">
        <f t="shared" si="406"/>
        <v/>
      </c>
    </row>
    <row r="2355" spans="1:32" x14ac:dyDescent="0.25">
      <c r="A2355" s="21"/>
      <c r="B2355" s="80"/>
      <c r="C2355" s="81"/>
      <c r="D2355" s="82"/>
      <c r="E2355" s="83"/>
      <c r="F2355" s="83"/>
      <c r="G2355" s="84"/>
      <c r="H2355" s="85"/>
      <c r="I2355" s="21"/>
      <c r="J2355" s="39" t="str">
        <f t="shared" si="396"/>
        <v/>
      </c>
      <c r="K2355" s="21"/>
      <c r="O2355" s="25" t="str">
        <f t="shared" si="397"/>
        <v/>
      </c>
      <c r="P2355" s="25" t="str">
        <f t="shared" si="398"/>
        <v/>
      </c>
      <c r="Q2355" s="25" t="str">
        <f t="shared" si="399"/>
        <v/>
      </c>
      <c r="R2355" s="25" t="str">
        <f>IF(COUNTIF($Q$11:$Q2355, $Q2355)&gt;1, "", $Q2355)</f>
        <v/>
      </c>
      <c r="S2355" s="58" t="str">
        <f t="shared" si="400"/>
        <v/>
      </c>
      <c r="T2355" s="61" t="str">
        <f t="shared" si="401"/>
        <v/>
      </c>
      <c r="U2355" s="58" t="str">
        <f t="shared" si="402"/>
        <v/>
      </c>
      <c r="W2355" s="25" t="str">
        <f>IF(OR($P2355="", NOT($U2355="")), "", IF(COUNTIF($P$11:$P2355, $P2355)&gt;1, "", "X"))</f>
        <v/>
      </c>
      <c r="X2355" s="25" t="str">
        <f t="shared" si="403"/>
        <v/>
      </c>
      <c r="Z2355" s="25" t="str">
        <f t="shared" si="404"/>
        <v/>
      </c>
      <c r="AB2355" s="25" t="str">
        <f>IF($B2355="", "", IF(AND($B2355&gt;='Client Report'!$BA$3, $B2355&lt;='Client Report'!$BA$4), "X", ""))</f>
        <v/>
      </c>
      <c r="AC2355" s="25" t="str">
        <f>IF($O2355="", "", IF('Client Report'!$AG$3="", "X", IF(Expenses!$C2355='Client Report'!$AG$3, "X", "")))</f>
        <v/>
      </c>
      <c r="AD2355" s="66" t="str">
        <f t="shared" si="405"/>
        <v/>
      </c>
      <c r="AE2355" s="25" t="str">
        <f>IF($AD2355="", "", COUNTIF($AD$11:$AD$2510, "&lt;"&amp;$AD2355)+1+COUNTIF($AD$11:$AD2355, $AD2355)-1)</f>
        <v/>
      </c>
      <c r="AF2355" s="25" t="str">
        <f t="shared" si="406"/>
        <v/>
      </c>
    </row>
    <row r="2356" spans="1:32" x14ac:dyDescent="0.25">
      <c r="A2356" s="21"/>
      <c r="B2356" s="80"/>
      <c r="C2356" s="81"/>
      <c r="D2356" s="82"/>
      <c r="E2356" s="83"/>
      <c r="F2356" s="83"/>
      <c r="G2356" s="84"/>
      <c r="H2356" s="85"/>
      <c r="I2356" s="21"/>
      <c r="J2356" s="39" t="str">
        <f t="shared" si="396"/>
        <v/>
      </c>
      <c r="K2356" s="21"/>
      <c r="O2356" s="25" t="str">
        <f t="shared" si="397"/>
        <v/>
      </c>
      <c r="P2356" s="25" t="str">
        <f t="shared" si="398"/>
        <v/>
      </c>
      <c r="Q2356" s="25" t="str">
        <f t="shared" si="399"/>
        <v/>
      </c>
      <c r="R2356" s="25" t="str">
        <f>IF(COUNTIF($Q$11:$Q2356, $Q2356)&gt;1, "", $Q2356)</f>
        <v/>
      </c>
      <c r="S2356" s="58" t="str">
        <f t="shared" si="400"/>
        <v/>
      </c>
      <c r="T2356" s="61" t="str">
        <f t="shared" si="401"/>
        <v/>
      </c>
      <c r="U2356" s="58" t="str">
        <f t="shared" si="402"/>
        <v/>
      </c>
      <c r="W2356" s="25" t="str">
        <f>IF(OR($P2356="", NOT($U2356="")), "", IF(COUNTIF($P$11:$P2356, $P2356)&gt;1, "", "X"))</f>
        <v/>
      </c>
      <c r="X2356" s="25" t="str">
        <f t="shared" si="403"/>
        <v/>
      </c>
      <c r="Z2356" s="25" t="str">
        <f t="shared" si="404"/>
        <v/>
      </c>
      <c r="AB2356" s="25" t="str">
        <f>IF($B2356="", "", IF(AND($B2356&gt;='Client Report'!$BA$3, $B2356&lt;='Client Report'!$BA$4), "X", ""))</f>
        <v/>
      </c>
      <c r="AC2356" s="25" t="str">
        <f>IF($O2356="", "", IF('Client Report'!$AG$3="", "X", IF(Expenses!$C2356='Client Report'!$AG$3, "X", "")))</f>
        <v/>
      </c>
      <c r="AD2356" s="66" t="str">
        <f t="shared" si="405"/>
        <v/>
      </c>
      <c r="AE2356" s="25" t="str">
        <f>IF($AD2356="", "", COUNTIF($AD$11:$AD$2510, "&lt;"&amp;$AD2356)+1+COUNTIF($AD$11:$AD2356, $AD2356)-1)</f>
        <v/>
      </c>
      <c r="AF2356" s="25" t="str">
        <f t="shared" si="406"/>
        <v/>
      </c>
    </row>
    <row r="2357" spans="1:32" x14ac:dyDescent="0.25">
      <c r="A2357" s="21"/>
      <c r="B2357" s="80"/>
      <c r="C2357" s="81"/>
      <c r="D2357" s="82"/>
      <c r="E2357" s="83"/>
      <c r="F2357" s="83"/>
      <c r="G2357" s="84"/>
      <c r="H2357" s="85"/>
      <c r="I2357" s="21"/>
      <c r="J2357" s="39" t="str">
        <f t="shared" si="396"/>
        <v/>
      </c>
      <c r="K2357" s="21"/>
      <c r="O2357" s="25" t="str">
        <f t="shared" si="397"/>
        <v/>
      </c>
      <c r="P2357" s="25" t="str">
        <f t="shared" si="398"/>
        <v/>
      </c>
      <c r="Q2357" s="25" t="str">
        <f t="shared" si="399"/>
        <v/>
      </c>
      <c r="R2357" s="25" t="str">
        <f>IF(COUNTIF($Q$11:$Q2357, $Q2357)&gt;1, "", $Q2357)</f>
        <v/>
      </c>
      <c r="S2357" s="58" t="str">
        <f t="shared" si="400"/>
        <v/>
      </c>
      <c r="T2357" s="61" t="str">
        <f t="shared" si="401"/>
        <v/>
      </c>
      <c r="U2357" s="58" t="str">
        <f t="shared" si="402"/>
        <v/>
      </c>
      <c r="W2357" s="25" t="str">
        <f>IF(OR($P2357="", NOT($U2357="")), "", IF(COUNTIF($P$11:$P2357, $P2357)&gt;1, "", "X"))</f>
        <v/>
      </c>
      <c r="X2357" s="25" t="str">
        <f t="shared" si="403"/>
        <v/>
      </c>
      <c r="Z2357" s="25" t="str">
        <f t="shared" si="404"/>
        <v/>
      </c>
      <c r="AB2357" s="25" t="str">
        <f>IF($B2357="", "", IF(AND($B2357&gt;='Client Report'!$BA$3, $B2357&lt;='Client Report'!$BA$4), "X", ""))</f>
        <v/>
      </c>
      <c r="AC2357" s="25" t="str">
        <f>IF($O2357="", "", IF('Client Report'!$AG$3="", "X", IF(Expenses!$C2357='Client Report'!$AG$3, "X", "")))</f>
        <v/>
      </c>
      <c r="AD2357" s="66" t="str">
        <f t="shared" si="405"/>
        <v/>
      </c>
      <c r="AE2357" s="25" t="str">
        <f>IF($AD2357="", "", COUNTIF($AD$11:$AD$2510, "&lt;"&amp;$AD2357)+1+COUNTIF($AD$11:$AD2357, $AD2357)-1)</f>
        <v/>
      </c>
      <c r="AF2357" s="25" t="str">
        <f t="shared" si="406"/>
        <v/>
      </c>
    </row>
    <row r="2358" spans="1:32" x14ac:dyDescent="0.25">
      <c r="A2358" s="21"/>
      <c r="B2358" s="80"/>
      <c r="C2358" s="81"/>
      <c r="D2358" s="82"/>
      <c r="E2358" s="83"/>
      <c r="F2358" s="83"/>
      <c r="G2358" s="84"/>
      <c r="H2358" s="85"/>
      <c r="I2358" s="21"/>
      <c r="J2358" s="39" t="str">
        <f t="shared" si="396"/>
        <v/>
      </c>
      <c r="K2358" s="21"/>
      <c r="O2358" s="25" t="str">
        <f t="shared" si="397"/>
        <v/>
      </c>
      <c r="P2358" s="25" t="str">
        <f t="shared" si="398"/>
        <v/>
      </c>
      <c r="Q2358" s="25" t="str">
        <f t="shared" si="399"/>
        <v/>
      </c>
      <c r="R2358" s="25" t="str">
        <f>IF(COUNTIF($Q$11:$Q2358, $Q2358)&gt;1, "", $Q2358)</f>
        <v/>
      </c>
      <c r="S2358" s="58" t="str">
        <f t="shared" si="400"/>
        <v/>
      </c>
      <c r="T2358" s="61" t="str">
        <f t="shared" si="401"/>
        <v/>
      </c>
      <c r="U2358" s="58" t="str">
        <f t="shared" si="402"/>
        <v/>
      </c>
      <c r="W2358" s="25" t="str">
        <f>IF(OR($P2358="", NOT($U2358="")), "", IF(COUNTIF($P$11:$P2358, $P2358)&gt;1, "", "X"))</f>
        <v/>
      </c>
      <c r="X2358" s="25" t="str">
        <f t="shared" si="403"/>
        <v/>
      </c>
      <c r="Z2358" s="25" t="str">
        <f t="shared" si="404"/>
        <v/>
      </c>
      <c r="AB2358" s="25" t="str">
        <f>IF($B2358="", "", IF(AND($B2358&gt;='Client Report'!$BA$3, $B2358&lt;='Client Report'!$BA$4), "X", ""))</f>
        <v/>
      </c>
      <c r="AC2358" s="25" t="str">
        <f>IF($O2358="", "", IF('Client Report'!$AG$3="", "X", IF(Expenses!$C2358='Client Report'!$AG$3, "X", "")))</f>
        <v/>
      </c>
      <c r="AD2358" s="66" t="str">
        <f t="shared" si="405"/>
        <v/>
      </c>
      <c r="AE2358" s="25" t="str">
        <f>IF($AD2358="", "", COUNTIF($AD$11:$AD$2510, "&lt;"&amp;$AD2358)+1+COUNTIF($AD$11:$AD2358, $AD2358)-1)</f>
        <v/>
      </c>
      <c r="AF2358" s="25" t="str">
        <f t="shared" si="406"/>
        <v/>
      </c>
    </row>
    <row r="2359" spans="1:32" x14ac:dyDescent="0.25">
      <c r="A2359" s="21"/>
      <c r="B2359" s="80"/>
      <c r="C2359" s="81"/>
      <c r="D2359" s="82"/>
      <c r="E2359" s="83"/>
      <c r="F2359" s="83"/>
      <c r="G2359" s="84"/>
      <c r="H2359" s="85"/>
      <c r="I2359" s="21"/>
      <c r="J2359" s="39" t="str">
        <f t="shared" si="396"/>
        <v/>
      </c>
      <c r="K2359" s="21"/>
      <c r="O2359" s="25" t="str">
        <f t="shared" si="397"/>
        <v/>
      </c>
      <c r="P2359" s="25" t="str">
        <f t="shared" si="398"/>
        <v/>
      </c>
      <c r="Q2359" s="25" t="str">
        <f t="shared" si="399"/>
        <v/>
      </c>
      <c r="R2359" s="25" t="str">
        <f>IF(COUNTIF($Q$11:$Q2359, $Q2359)&gt;1, "", $Q2359)</f>
        <v/>
      </c>
      <c r="S2359" s="58" t="str">
        <f t="shared" si="400"/>
        <v/>
      </c>
      <c r="T2359" s="61" t="str">
        <f t="shared" si="401"/>
        <v/>
      </c>
      <c r="U2359" s="58" t="str">
        <f t="shared" si="402"/>
        <v/>
      </c>
      <c r="W2359" s="25" t="str">
        <f>IF(OR($P2359="", NOT($U2359="")), "", IF(COUNTIF($P$11:$P2359, $P2359)&gt;1, "", "X"))</f>
        <v/>
      </c>
      <c r="X2359" s="25" t="str">
        <f t="shared" si="403"/>
        <v/>
      </c>
      <c r="Z2359" s="25" t="str">
        <f t="shared" si="404"/>
        <v/>
      </c>
      <c r="AB2359" s="25" t="str">
        <f>IF($B2359="", "", IF(AND($B2359&gt;='Client Report'!$BA$3, $B2359&lt;='Client Report'!$BA$4), "X", ""))</f>
        <v/>
      </c>
      <c r="AC2359" s="25" t="str">
        <f>IF($O2359="", "", IF('Client Report'!$AG$3="", "X", IF(Expenses!$C2359='Client Report'!$AG$3, "X", "")))</f>
        <v/>
      </c>
      <c r="AD2359" s="66" t="str">
        <f t="shared" si="405"/>
        <v/>
      </c>
      <c r="AE2359" s="25" t="str">
        <f>IF($AD2359="", "", COUNTIF($AD$11:$AD$2510, "&lt;"&amp;$AD2359)+1+COUNTIF($AD$11:$AD2359, $AD2359)-1)</f>
        <v/>
      </c>
      <c r="AF2359" s="25" t="str">
        <f t="shared" si="406"/>
        <v/>
      </c>
    </row>
    <row r="2360" spans="1:32" x14ac:dyDescent="0.25">
      <c r="A2360" s="21"/>
      <c r="B2360" s="80"/>
      <c r="C2360" s="81"/>
      <c r="D2360" s="82"/>
      <c r="E2360" s="83"/>
      <c r="F2360" s="83"/>
      <c r="G2360" s="84"/>
      <c r="H2360" s="85"/>
      <c r="I2360" s="21"/>
      <c r="J2360" s="39" t="str">
        <f t="shared" si="396"/>
        <v/>
      </c>
      <c r="K2360" s="21"/>
      <c r="O2360" s="25" t="str">
        <f t="shared" si="397"/>
        <v/>
      </c>
      <c r="P2360" s="25" t="str">
        <f t="shared" si="398"/>
        <v/>
      </c>
      <c r="Q2360" s="25" t="str">
        <f t="shared" si="399"/>
        <v/>
      </c>
      <c r="R2360" s="25" t="str">
        <f>IF(COUNTIF($Q$11:$Q2360, $Q2360)&gt;1, "", $Q2360)</f>
        <v/>
      </c>
      <c r="S2360" s="58" t="str">
        <f t="shared" si="400"/>
        <v/>
      </c>
      <c r="T2360" s="61" t="str">
        <f t="shared" si="401"/>
        <v/>
      </c>
      <c r="U2360" s="58" t="str">
        <f t="shared" si="402"/>
        <v/>
      </c>
      <c r="W2360" s="25" t="str">
        <f>IF(OR($P2360="", NOT($U2360="")), "", IF(COUNTIF($P$11:$P2360, $P2360)&gt;1, "", "X"))</f>
        <v/>
      </c>
      <c r="X2360" s="25" t="str">
        <f t="shared" si="403"/>
        <v/>
      </c>
      <c r="Z2360" s="25" t="str">
        <f t="shared" si="404"/>
        <v/>
      </c>
      <c r="AB2360" s="25" t="str">
        <f>IF($B2360="", "", IF(AND($B2360&gt;='Client Report'!$BA$3, $B2360&lt;='Client Report'!$BA$4), "X", ""))</f>
        <v/>
      </c>
      <c r="AC2360" s="25" t="str">
        <f>IF($O2360="", "", IF('Client Report'!$AG$3="", "X", IF(Expenses!$C2360='Client Report'!$AG$3, "X", "")))</f>
        <v/>
      </c>
      <c r="AD2360" s="66" t="str">
        <f t="shared" si="405"/>
        <v/>
      </c>
      <c r="AE2360" s="25" t="str">
        <f>IF($AD2360="", "", COUNTIF($AD$11:$AD$2510, "&lt;"&amp;$AD2360)+1+COUNTIF($AD$11:$AD2360, $AD2360)-1)</f>
        <v/>
      </c>
      <c r="AF2360" s="25" t="str">
        <f t="shared" si="406"/>
        <v/>
      </c>
    </row>
    <row r="2361" spans="1:32" x14ac:dyDescent="0.25">
      <c r="A2361" s="21"/>
      <c r="B2361" s="80"/>
      <c r="C2361" s="81"/>
      <c r="D2361" s="82"/>
      <c r="E2361" s="83"/>
      <c r="F2361" s="83"/>
      <c r="G2361" s="84"/>
      <c r="H2361" s="85"/>
      <c r="I2361" s="21"/>
      <c r="J2361" s="39" t="str">
        <f t="shared" si="396"/>
        <v/>
      </c>
      <c r="K2361" s="21"/>
      <c r="O2361" s="25" t="str">
        <f t="shared" si="397"/>
        <v/>
      </c>
      <c r="P2361" s="25" t="str">
        <f t="shared" si="398"/>
        <v/>
      </c>
      <c r="Q2361" s="25" t="str">
        <f t="shared" si="399"/>
        <v/>
      </c>
      <c r="R2361" s="25" t="str">
        <f>IF(COUNTIF($Q$11:$Q2361, $Q2361)&gt;1, "", $Q2361)</f>
        <v/>
      </c>
      <c r="S2361" s="58" t="str">
        <f t="shared" si="400"/>
        <v/>
      </c>
      <c r="T2361" s="61" t="str">
        <f t="shared" si="401"/>
        <v/>
      </c>
      <c r="U2361" s="58" t="str">
        <f t="shared" si="402"/>
        <v/>
      </c>
      <c r="W2361" s="25" t="str">
        <f>IF(OR($P2361="", NOT($U2361="")), "", IF(COUNTIF($P$11:$P2361, $P2361)&gt;1, "", "X"))</f>
        <v/>
      </c>
      <c r="X2361" s="25" t="str">
        <f t="shared" si="403"/>
        <v/>
      </c>
      <c r="Z2361" s="25" t="str">
        <f t="shared" si="404"/>
        <v/>
      </c>
      <c r="AB2361" s="25" t="str">
        <f>IF($B2361="", "", IF(AND($B2361&gt;='Client Report'!$BA$3, $B2361&lt;='Client Report'!$BA$4), "X", ""))</f>
        <v/>
      </c>
      <c r="AC2361" s="25" t="str">
        <f>IF($O2361="", "", IF('Client Report'!$AG$3="", "X", IF(Expenses!$C2361='Client Report'!$AG$3, "X", "")))</f>
        <v/>
      </c>
      <c r="AD2361" s="66" t="str">
        <f t="shared" si="405"/>
        <v/>
      </c>
      <c r="AE2361" s="25" t="str">
        <f>IF($AD2361="", "", COUNTIF($AD$11:$AD$2510, "&lt;"&amp;$AD2361)+1+COUNTIF($AD$11:$AD2361, $AD2361)-1)</f>
        <v/>
      </c>
      <c r="AF2361" s="25" t="str">
        <f t="shared" si="406"/>
        <v/>
      </c>
    </row>
    <row r="2362" spans="1:32" x14ac:dyDescent="0.25">
      <c r="A2362" s="21"/>
      <c r="B2362" s="80"/>
      <c r="C2362" s="81"/>
      <c r="D2362" s="82"/>
      <c r="E2362" s="83"/>
      <c r="F2362" s="83"/>
      <c r="G2362" s="84"/>
      <c r="H2362" s="85"/>
      <c r="I2362" s="21"/>
      <c r="J2362" s="39" t="str">
        <f t="shared" si="396"/>
        <v/>
      </c>
      <c r="K2362" s="21"/>
      <c r="O2362" s="25" t="str">
        <f t="shared" si="397"/>
        <v/>
      </c>
      <c r="P2362" s="25" t="str">
        <f t="shared" si="398"/>
        <v/>
      </c>
      <c r="Q2362" s="25" t="str">
        <f t="shared" si="399"/>
        <v/>
      </c>
      <c r="R2362" s="25" t="str">
        <f>IF(COUNTIF($Q$11:$Q2362, $Q2362)&gt;1, "", $Q2362)</f>
        <v/>
      </c>
      <c r="S2362" s="58" t="str">
        <f t="shared" si="400"/>
        <v/>
      </c>
      <c r="T2362" s="61" t="str">
        <f t="shared" si="401"/>
        <v/>
      </c>
      <c r="U2362" s="58" t="str">
        <f t="shared" si="402"/>
        <v/>
      </c>
      <c r="W2362" s="25" t="str">
        <f>IF(OR($P2362="", NOT($U2362="")), "", IF(COUNTIF($P$11:$P2362, $P2362)&gt;1, "", "X"))</f>
        <v/>
      </c>
      <c r="X2362" s="25" t="str">
        <f t="shared" si="403"/>
        <v/>
      </c>
      <c r="Z2362" s="25" t="str">
        <f t="shared" si="404"/>
        <v/>
      </c>
      <c r="AB2362" s="25" t="str">
        <f>IF($B2362="", "", IF(AND($B2362&gt;='Client Report'!$BA$3, $B2362&lt;='Client Report'!$BA$4), "X", ""))</f>
        <v/>
      </c>
      <c r="AC2362" s="25" t="str">
        <f>IF($O2362="", "", IF('Client Report'!$AG$3="", "X", IF(Expenses!$C2362='Client Report'!$AG$3, "X", "")))</f>
        <v/>
      </c>
      <c r="AD2362" s="66" t="str">
        <f t="shared" si="405"/>
        <v/>
      </c>
      <c r="AE2362" s="25" t="str">
        <f>IF($AD2362="", "", COUNTIF($AD$11:$AD$2510, "&lt;"&amp;$AD2362)+1+COUNTIF($AD$11:$AD2362, $AD2362)-1)</f>
        <v/>
      </c>
      <c r="AF2362" s="25" t="str">
        <f t="shared" si="406"/>
        <v/>
      </c>
    </row>
    <row r="2363" spans="1:32" x14ac:dyDescent="0.25">
      <c r="A2363" s="21"/>
      <c r="B2363" s="80"/>
      <c r="C2363" s="81"/>
      <c r="D2363" s="82"/>
      <c r="E2363" s="83"/>
      <c r="F2363" s="83"/>
      <c r="G2363" s="84"/>
      <c r="H2363" s="85"/>
      <c r="I2363" s="21"/>
      <c r="J2363" s="39" t="str">
        <f t="shared" si="396"/>
        <v/>
      </c>
      <c r="K2363" s="21"/>
      <c r="O2363" s="25" t="str">
        <f t="shared" si="397"/>
        <v/>
      </c>
      <c r="P2363" s="25" t="str">
        <f t="shared" si="398"/>
        <v/>
      </c>
      <c r="Q2363" s="25" t="str">
        <f t="shared" si="399"/>
        <v/>
      </c>
      <c r="R2363" s="25" t="str">
        <f>IF(COUNTIF($Q$11:$Q2363, $Q2363)&gt;1, "", $Q2363)</f>
        <v/>
      </c>
      <c r="S2363" s="58" t="str">
        <f t="shared" si="400"/>
        <v/>
      </c>
      <c r="T2363" s="61" t="str">
        <f t="shared" si="401"/>
        <v/>
      </c>
      <c r="U2363" s="58" t="str">
        <f t="shared" si="402"/>
        <v/>
      </c>
      <c r="W2363" s="25" t="str">
        <f>IF(OR($P2363="", NOT($U2363="")), "", IF(COUNTIF($P$11:$P2363, $P2363)&gt;1, "", "X"))</f>
        <v/>
      </c>
      <c r="X2363" s="25" t="str">
        <f t="shared" si="403"/>
        <v/>
      </c>
      <c r="Z2363" s="25" t="str">
        <f t="shared" si="404"/>
        <v/>
      </c>
      <c r="AB2363" s="25" t="str">
        <f>IF($B2363="", "", IF(AND($B2363&gt;='Client Report'!$BA$3, $B2363&lt;='Client Report'!$BA$4), "X", ""))</f>
        <v/>
      </c>
      <c r="AC2363" s="25" t="str">
        <f>IF($O2363="", "", IF('Client Report'!$AG$3="", "X", IF(Expenses!$C2363='Client Report'!$AG$3, "X", "")))</f>
        <v/>
      </c>
      <c r="AD2363" s="66" t="str">
        <f t="shared" si="405"/>
        <v/>
      </c>
      <c r="AE2363" s="25" t="str">
        <f>IF($AD2363="", "", COUNTIF($AD$11:$AD$2510, "&lt;"&amp;$AD2363)+1+COUNTIF($AD$11:$AD2363, $AD2363)-1)</f>
        <v/>
      </c>
      <c r="AF2363" s="25" t="str">
        <f t="shared" si="406"/>
        <v/>
      </c>
    </row>
    <row r="2364" spans="1:32" x14ac:dyDescent="0.25">
      <c r="A2364" s="21"/>
      <c r="B2364" s="80"/>
      <c r="C2364" s="81"/>
      <c r="D2364" s="82"/>
      <c r="E2364" s="83"/>
      <c r="F2364" s="83"/>
      <c r="G2364" s="84"/>
      <c r="H2364" s="85"/>
      <c r="I2364" s="21"/>
      <c r="J2364" s="39" t="str">
        <f t="shared" si="396"/>
        <v/>
      </c>
      <c r="K2364" s="21"/>
      <c r="O2364" s="25" t="str">
        <f t="shared" si="397"/>
        <v/>
      </c>
      <c r="P2364" s="25" t="str">
        <f t="shared" si="398"/>
        <v/>
      </c>
      <c r="Q2364" s="25" t="str">
        <f t="shared" si="399"/>
        <v/>
      </c>
      <c r="R2364" s="25" t="str">
        <f>IF(COUNTIF($Q$11:$Q2364, $Q2364)&gt;1, "", $Q2364)</f>
        <v/>
      </c>
      <c r="S2364" s="58" t="str">
        <f t="shared" si="400"/>
        <v/>
      </c>
      <c r="T2364" s="61" t="str">
        <f t="shared" si="401"/>
        <v/>
      </c>
      <c r="U2364" s="58" t="str">
        <f t="shared" si="402"/>
        <v/>
      </c>
      <c r="W2364" s="25" t="str">
        <f>IF(OR($P2364="", NOT($U2364="")), "", IF(COUNTIF($P$11:$P2364, $P2364)&gt;1, "", "X"))</f>
        <v/>
      </c>
      <c r="X2364" s="25" t="str">
        <f t="shared" si="403"/>
        <v/>
      </c>
      <c r="Z2364" s="25" t="str">
        <f t="shared" si="404"/>
        <v/>
      </c>
      <c r="AB2364" s="25" t="str">
        <f>IF($B2364="", "", IF(AND($B2364&gt;='Client Report'!$BA$3, $B2364&lt;='Client Report'!$BA$4), "X", ""))</f>
        <v/>
      </c>
      <c r="AC2364" s="25" t="str">
        <f>IF($O2364="", "", IF('Client Report'!$AG$3="", "X", IF(Expenses!$C2364='Client Report'!$AG$3, "X", "")))</f>
        <v/>
      </c>
      <c r="AD2364" s="66" t="str">
        <f t="shared" si="405"/>
        <v/>
      </c>
      <c r="AE2364" s="25" t="str">
        <f>IF($AD2364="", "", COUNTIF($AD$11:$AD$2510, "&lt;"&amp;$AD2364)+1+COUNTIF($AD$11:$AD2364, $AD2364)-1)</f>
        <v/>
      </c>
      <c r="AF2364" s="25" t="str">
        <f t="shared" si="406"/>
        <v/>
      </c>
    </row>
    <row r="2365" spans="1:32" x14ac:dyDescent="0.25">
      <c r="A2365" s="21"/>
      <c r="B2365" s="80"/>
      <c r="C2365" s="81"/>
      <c r="D2365" s="82"/>
      <c r="E2365" s="83"/>
      <c r="F2365" s="83"/>
      <c r="G2365" s="84"/>
      <c r="H2365" s="85"/>
      <c r="I2365" s="21"/>
      <c r="J2365" s="39" t="str">
        <f t="shared" si="396"/>
        <v/>
      </c>
      <c r="K2365" s="21"/>
      <c r="O2365" s="25" t="str">
        <f t="shared" si="397"/>
        <v/>
      </c>
      <c r="P2365" s="25" t="str">
        <f t="shared" si="398"/>
        <v/>
      </c>
      <c r="Q2365" s="25" t="str">
        <f t="shared" si="399"/>
        <v/>
      </c>
      <c r="R2365" s="25" t="str">
        <f>IF(COUNTIF($Q$11:$Q2365, $Q2365)&gt;1, "", $Q2365)</f>
        <v/>
      </c>
      <c r="S2365" s="58" t="str">
        <f t="shared" si="400"/>
        <v/>
      </c>
      <c r="T2365" s="61" t="str">
        <f t="shared" si="401"/>
        <v/>
      </c>
      <c r="U2365" s="58" t="str">
        <f t="shared" si="402"/>
        <v/>
      </c>
      <c r="W2365" s="25" t="str">
        <f>IF(OR($P2365="", NOT($U2365="")), "", IF(COUNTIF($P$11:$P2365, $P2365)&gt;1, "", "X"))</f>
        <v/>
      </c>
      <c r="X2365" s="25" t="str">
        <f t="shared" si="403"/>
        <v/>
      </c>
      <c r="Z2365" s="25" t="str">
        <f t="shared" si="404"/>
        <v/>
      </c>
      <c r="AB2365" s="25" t="str">
        <f>IF($B2365="", "", IF(AND($B2365&gt;='Client Report'!$BA$3, $B2365&lt;='Client Report'!$BA$4), "X", ""))</f>
        <v/>
      </c>
      <c r="AC2365" s="25" t="str">
        <f>IF($O2365="", "", IF('Client Report'!$AG$3="", "X", IF(Expenses!$C2365='Client Report'!$AG$3, "X", "")))</f>
        <v/>
      </c>
      <c r="AD2365" s="66" t="str">
        <f t="shared" si="405"/>
        <v/>
      </c>
      <c r="AE2365" s="25" t="str">
        <f>IF($AD2365="", "", COUNTIF($AD$11:$AD$2510, "&lt;"&amp;$AD2365)+1+COUNTIF($AD$11:$AD2365, $AD2365)-1)</f>
        <v/>
      </c>
      <c r="AF2365" s="25" t="str">
        <f t="shared" si="406"/>
        <v/>
      </c>
    </row>
    <row r="2366" spans="1:32" x14ac:dyDescent="0.25">
      <c r="A2366" s="21"/>
      <c r="B2366" s="80"/>
      <c r="C2366" s="81"/>
      <c r="D2366" s="82"/>
      <c r="E2366" s="83"/>
      <c r="F2366" s="83"/>
      <c r="G2366" s="84"/>
      <c r="H2366" s="85"/>
      <c r="I2366" s="21"/>
      <c r="J2366" s="39" t="str">
        <f t="shared" si="396"/>
        <v/>
      </c>
      <c r="K2366" s="21"/>
      <c r="O2366" s="25" t="str">
        <f t="shared" si="397"/>
        <v/>
      </c>
      <c r="P2366" s="25" t="str">
        <f t="shared" si="398"/>
        <v/>
      </c>
      <c r="Q2366" s="25" t="str">
        <f t="shared" si="399"/>
        <v/>
      </c>
      <c r="R2366" s="25" t="str">
        <f>IF(COUNTIF($Q$11:$Q2366, $Q2366)&gt;1, "", $Q2366)</f>
        <v/>
      </c>
      <c r="S2366" s="58" t="str">
        <f t="shared" si="400"/>
        <v/>
      </c>
      <c r="T2366" s="61" t="str">
        <f t="shared" si="401"/>
        <v/>
      </c>
      <c r="U2366" s="58" t="str">
        <f t="shared" si="402"/>
        <v/>
      </c>
      <c r="W2366" s="25" t="str">
        <f>IF(OR($P2366="", NOT($U2366="")), "", IF(COUNTIF($P$11:$P2366, $P2366)&gt;1, "", "X"))</f>
        <v/>
      </c>
      <c r="X2366" s="25" t="str">
        <f t="shared" si="403"/>
        <v/>
      </c>
      <c r="Z2366" s="25" t="str">
        <f t="shared" si="404"/>
        <v/>
      </c>
      <c r="AB2366" s="25" t="str">
        <f>IF($B2366="", "", IF(AND($B2366&gt;='Client Report'!$BA$3, $B2366&lt;='Client Report'!$BA$4), "X", ""))</f>
        <v/>
      </c>
      <c r="AC2366" s="25" t="str">
        <f>IF($O2366="", "", IF('Client Report'!$AG$3="", "X", IF(Expenses!$C2366='Client Report'!$AG$3, "X", "")))</f>
        <v/>
      </c>
      <c r="AD2366" s="66" t="str">
        <f t="shared" si="405"/>
        <v/>
      </c>
      <c r="AE2366" s="25" t="str">
        <f>IF($AD2366="", "", COUNTIF($AD$11:$AD$2510, "&lt;"&amp;$AD2366)+1+COUNTIF($AD$11:$AD2366, $AD2366)-1)</f>
        <v/>
      </c>
      <c r="AF2366" s="25" t="str">
        <f t="shared" si="406"/>
        <v/>
      </c>
    </row>
    <row r="2367" spans="1:32" x14ac:dyDescent="0.25">
      <c r="A2367" s="21"/>
      <c r="B2367" s="80"/>
      <c r="C2367" s="81"/>
      <c r="D2367" s="82"/>
      <c r="E2367" s="83"/>
      <c r="F2367" s="83"/>
      <c r="G2367" s="84"/>
      <c r="H2367" s="85"/>
      <c r="I2367" s="21"/>
      <c r="J2367" s="39" t="str">
        <f t="shared" si="396"/>
        <v/>
      </c>
      <c r="K2367" s="21"/>
      <c r="O2367" s="25" t="str">
        <f t="shared" si="397"/>
        <v/>
      </c>
      <c r="P2367" s="25" t="str">
        <f t="shared" si="398"/>
        <v/>
      </c>
      <c r="Q2367" s="25" t="str">
        <f t="shared" si="399"/>
        <v/>
      </c>
      <c r="R2367" s="25" t="str">
        <f>IF(COUNTIF($Q$11:$Q2367, $Q2367)&gt;1, "", $Q2367)</f>
        <v/>
      </c>
      <c r="S2367" s="58" t="str">
        <f t="shared" si="400"/>
        <v/>
      </c>
      <c r="T2367" s="61" t="str">
        <f t="shared" si="401"/>
        <v/>
      </c>
      <c r="U2367" s="58" t="str">
        <f t="shared" si="402"/>
        <v/>
      </c>
      <c r="W2367" s="25" t="str">
        <f>IF(OR($P2367="", NOT($U2367="")), "", IF(COUNTIF($P$11:$P2367, $P2367)&gt;1, "", "X"))</f>
        <v/>
      </c>
      <c r="X2367" s="25" t="str">
        <f t="shared" si="403"/>
        <v/>
      </c>
      <c r="Z2367" s="25" t="str">
        <f t="shared" si="404"/>
        <v/>
      </c>
      <c r="AB2367" s="25" t="str">
        <f>IF($B2367="", "", IF(AND($B2367&gt;='Client Report'!$BA$3, $B2367&lt;='Client Report'!$BA$4), "X", ""))</f>
        <v/>
      </c>
      <c r="AC2367" s="25" t="str">
        <f>IF($O2367="", "", IF('Client Report'!$AG$3="", "X", IF(Expenses!$C2367='Client Report'!$AG$3, "X", "")))</f>
        <v/>
      </c>
      <c r="AD2367" s="66" t="str">
        <f t="shared" si="405"/>
        <v/>
      </c>
      <c r="AE2367" s="25" t="str">
        <f>IF($AD2367="", "", COUNTIF($AD$11:$AD$2510, "&lt;"&amp;$AD2367)+1+COUNTIF($AD$11:$AD2367, $AD2367)-1)</f>
        <v/>
      </c>
      <c r="AF2367" s="25" t="str">
        <f t="shared" si="406"/>
        <v/>
      </c>
    </row>
    <row r="2368" spans="1:32" x14ac:dyDescent="0.25">
      <c r="A2368" s="21"/>
      <c r="B2368" s="80"/>
      <c r="C2368" s="81"/>
      <c r="D2368" s="82"/>
      <c r="E2368" s="83"/>
      <c r="F2368" s="83"/>
      <c r="G2368" s="84"/>
      <c r="H2368" s="85"/>
      <c r="I2368" s="21"/>
      <c r="J2368" s="39" t="str">
        <f t="shared" si="396"/>
        <v/>
      </c>
      <c r="K2368" s="21"/>
      <c r="O2368" s="25" t="str">
        <f t="shared" si="397"/>
        <v/>
      </c>
      <c r="P2368" s="25" t="str">
        <f t="shared" si="398"/>
        <v/>
      </c>
      <c r="Q2368" s="25" t="str">
        <f t="shared" si="399"/>
        <v/>
      </c>
      <c r="R2368" s="25" t="str">
        <f>IF(COUNTIF($Q$11:$Q2368, $Q2368)&gt;1, "", $Q2368)</f>
        <v/>
      </c>
      <c r="S2368" s="58" t="str">
        <f t="shared" si="400"/>
        <v/>
      </c>
      <c r="T2368" s="61" t="str">
        <f t="shared" si="401"/>
        <v/>
      </c>
      <c r="U2368" s="58" t="str">
        <f t="shared" si="402"/>
        <v/>
      </c>
      <c r="W2368" s="25" t="str">
        <f>IF(OR($P2368="", NOT($U2368="")), "", IF(COUNTIF($P$11:$P2368, $P2368)&gt;1, "", "X"))</f>
        <v/>
      </c>
      <c r="X2368" s="25" t="str">
        <f t="shared" si="403"/>
        <v/>
      </c>
      <c r="Z2368" s="25" t="str">
        <f t="shared" si="404"/>
        <v/>
      </c>
      <c r="AB2368" s="25" t="str">
        <f>IF($B2368="", "", IF(AND($B2368&gt;='Client Report'!$BA$3, $B2368&lt;='Client Report'!$BA$4), "X", ""))</f>
        <v/>
      </c>
      <c r="AC2368" s="25" t="str">
        <f>IF($O2368="", "", IF('Client Report'!$AG$3="", "X", IF(Expenses!$C2368='Client Report'!$AG$3, "X", "")))</f>
        <v/>
      </c>
      <c r="AD2368" s="66" t="str">
        <f t="shared" si="405"/>
        <v/>
      </c>
      <c r="AE2368" s="25" t="str">
        <f>IF($AD2368="", "", COUNTIF($AD$11:$AD$2510, "&lt;"&amp;$AD2368)+1+COUNTIF($AD$11:$AD2368, $AD2368)-1)</f>
        <v/>
      </c>
      <c r="AF2368" s="25" t="str">
        <f t="shared" si="406"/>
        <v/>
      </c>
    </row>
    <row r="2369" spans="1:32" x14ac:dyDescent="0.25">
      <c r="A2369" s="21"/>
      <c r="B2369" s="80"/>
      <c r="C2369" s="81"/>
      <c r="D2369" s="82"/>
      <c r="E2369" s="83"/>
      <c r="F2369" s="83"/>
      <c r="G2369" s="84"/>
      <c r="H2369" s="85"/>
      <c r="I2369" s="21"/>
      <c r="J2369" s="39" t="str">
        <f t="shared" si="396"/>
        <v/>
      </c>
      <c r="K2369" s="21"/>
      <c r="O2369" s="25" t="str">
        <f t="shared" si="397"/>
        <v/>
      </c>
      <c r="P2369" s="25" t="str">
        <f t="shared" si="398"/>
        <v/>
      </c>
      <c r="Q2369" s="25" t="str">
        <f t="shared" si="399"/>
        <v/>
      </c>
      <c r="R2369" s="25" t="str">
        <f>IF(COUNTIF($Q$11:$Q2369, $Q2369)&gt;1, "", $Q2369)</f>
        <v/>
      </c>
      <c r="S2369" s="58" t="str">
        <f t="shared" si="400"/>
        <v/>
      </c>
      <c r="T2369" s="61" t="str">
        <f t="shared" si="401"/>
        <v/>
      </c>
      <c r="U2369" s="58" t="str">
        <f t="shared" si="402"/>
        <v/>
      </c>
      <c r="W2369" s="25" t="str">
        <f>IF(OR($P2369="", NOT($U2369="")), "", IF(COUNTIF($P$11:$P2369, $P2369)&gt;1, "", "X"))</f>
        <v/>
      </c>
      <c r="X2369" s="25" t="str">
        <f t="shared" si="403"/>
        <v/>
      </c>
      <c r="Z2369" s="25" t="str">
        <f t="shared" si="404"/>
        <v/>
      </c>
      <c r="AB2369" s="25" t="str">
        <f>IF($B2369="", "", IF(AND($B2369&gt;='Client Report'!$BA$3, $B2369&lt;='Client Report'!$BA$4), "X", ""))</f>
        <v/>
      </c>
      <c r="AC2369" s="25" t="str">
        <f>IF($O2369="", "", IF('Client Report'!$AG$3="", "X", IF(Expenses!$C2369='Client Report'!$AG$3, "X", "")))</f>
        <v/>
      </c>
      <c r="AD2369" s="66" t="str">
        <f t="shared" si="405"/>
        <v/>
      </c>
      <c r="AE2369" s="25" t="str">
        <f>IF($AD2369="", "", COUNTIF($AD$11:$AD$2510, "&lt;"&amp;$AD2369)+1+COUNTIF($AD$11:$AD2369, $AD2369)-1)</f>
        <v/>
      </c>
      <c r="AF2369" s="25" t="str">
        <f t="shared" si="406"/>
        <v/>
      </c>
    </row>
    <row r="2370" spans="1:32" x14ac:dyDescent="0.25">
      <c r="A2370" s="21"/>
      <c r="B2370" s="80"/>
      <c r="C2370" s="81"/>
      <c r="D2370" s="82"/>
      <c r="E2370" s="83"/>
      <c r="F2370" s="83"/>
      <c r="G2370" s="84"/>
      <c r="H2370" s="85"/>
      <c r="I2370" s="21"/>
      <c r="J2370" s="39" t="str">
        <f t="shared" si="396"/>
        <v/>
      </c>
      <c r="K2370" s="21"/>
      <c r="O2370" s="25" t="str">
        <f t="shared" si="397"/>
        <v/>
      </c>
      <c r="P2370" s="25" t="str">
        <f t="shared" si="398"/>
        <v/>
      </c>
      <c r="Q2370" s="25" t="str">
        <f t="shared" si="399"/>
        <v/>
      </c>
      <c r="R2370" s="25" t="str">
        <f>IF(COUNTIF($Q$11:$Q2370, $Q2370)&gt;1, "", $Q2370)</f>
        <v/>
      </c>
      <c r="S2370" s="58" t="str">
        <f t="shared" si="400"/>
        <v/>
      </c>
      <c r="T2370" s="61" t="str">
        <f t="shared" si="401"/>
        <v/>
      </c>
      <c r="U2370" s="58" t="str">
        <f t="shared" si="402"/>
        <v/>
      </c>
      <c r="W2370" s="25" t="str">
        <f>IF(OR($P2370="", NOT($U2370="")), "", IF(COUNTIF($P$11:$P2370, $P2370)&gt;1, "", "X"))</f>
        <v/>
      </c>
      <c r="X2370" s="25" t="str">
        <f t="shared" si="403"/>
        <v/>
      </c>
      <c r="Z2370" s="25" t="str">
        <f t="shared" si="404"/>
        <v/>
      </c>
      <c r="AB2370" s="25" t="str">
        <f>IF($B2370="", "", IF(AND($B2370&gt;='Client Report'!$BA$3, $B2370&lt;='Client Report'!$BA$4), "X", ""))</f>
        <v/>
      </c>
      <c r="AC2370" s="25" t="str">
        <f>IF($O2370="", "", IF('Client Report'!$AG$3="", "X", IF(Expenses!$C2370='Client Report'!$AG$3, "X", "")))</f>
        <v/>
      </c>
      <c r="AD2370" s="66" t="str">
        <f t="shared" si="405"/>
        <v/>
      </c>
      <c r="AE2370" s="25" t="str">
        <f>IF($AD2370="", "", COUNTIF($AD$11:$AD$2510, "&lt;"&amp;$AD2370)+1+COUNTIF($AD$11:$AD2370, $AD2370)-1)</f>
        <v/>
      </c>
      <c r="AF2370" s="25" t="str">
        <f t="shared" si="406"/>
        <v/>
      </c>
    </row>
    <row r="2371" spans="1:32" x14ac:dyDescent="0.25">
      <c r="A2371" s="21"/>
      <c r="B2371" s="80"/>
      <c r="C2371" s="81"/>
      <c r="D2371" s="82"/>
      <c r="E2371" s="83"/>
      <c r="F2371" s="83"/>
      <c r="G2371" s="84"/>
      <c r="H2371" s="85"/>
      <c r="I2371" s="21"/>
      <c r="J2371" s="39" t="str">
        <f t="shared" si="396"/>
        <v/>
      </c>
      <c r="K2371" s="21"/>
      <c r="O2371" s="25" t="str">
        <f t="shared" si="397"/>
        <v/>
      </c>
      <c r="P2371" s="25" t="str">
        <f t="shared" si="398"/>
        <v/>
      </c>
      <c r="Q2371" s="25" t="str">
        <f t="shared" si="399"/>
        <v/>
      </c>
      <c r="R2371" s="25" t="str">
        <f>IF(COUNTIF($Q$11:$Q2371, $Q2371)&gt;1, "", $Q2371)</f>
        <v/>
      </c>
      <c r="S2371" s="58" t="str">
        <f t="shared" si="400"/>
        <v/>
      </c>
      <c r="T2371" s="61" t="str">
        <f t="shared" si="401"/>
        <v/>
      </c>
      <c r="U2371" s="58" t="str">
        <f t="shared" si="402"/>
        <v/>
      </c>
      <c r="W2371" s="25" t="str">
        <f>IF(OR($P2371="", NOT($U2371="")), "", IF(COUNTIF($P$11:$P2371, $P2371)&gt;1, "", "X"))</f>
        <v/>
      </c>
      <c r="X2371" s="25" t="str">
        <f t="shared" si="403"/>
        <v/>
      </c>
      <c r="Z2371" s="25" t="str">
        <f t="shared" si="404"/>
        <v/>
      </c>
      <c r="AB2371" s="25" t="str">
        <f>IF($B2371="", "", IF(AND($B2371&gt;='Client Report'!$BA$3, $B2371&lt;='Client Report'!$BA$4), "X", ""))</f>
        <v/>
      </c>
      <c r="AC2371" s="25" t="str">
        <f>IF($O2371="", "", IF('Client Report'!$AG$3="", "X", IF(Expenses!$C2371='Client Report'!$AG$3, "X", "")))</f>
        <v/>
      </c>
      <c r="AD2371" s="66" t="str">
        <f t="shared" si="405"/>
        <v/>
      </c>
      <c r="AE2371" s="25" t="str">
        <f>IF($AD2371="", "", COUNTIF($AD$11:$AD$2510, "&lt;"&amp;$AD2371)+1+COUNTIF($AD$11:$AD2371, $AD2371)-1)</f>
        <v/>
      </c>
      <c r="AF2371" s="25" t="str">
        <f t="shared" si="406"/>
        <v/>
      </c>
    </row>
    <row r="2372" spans="1:32" x14ac:dyDescent="0.25">
      <c r="A2372" s="21"/>
      <c r="B2372" s="80"/>
      <c r="C2372" s="81"/>
      <c r="D2372" s="82"/>
      <c r="E2372" s="83"/>
      <c r="F2372" s="83"/>
      <c r="G2372" s="84"/>
      <c r="H2372" s="85"/>
      <c r="I2372" s="21"/>
      <c r="J2372" s="39" t="str">
        <f t="shared" si="396"/>
        <v/>
      </c>
      <c r="K2372" s="21"/>
      <c r="O2372" s="25" t="str">
        <f t="shared" si="397"/>
        <v/>
      </c>
      <c r="P2372" s="25" t="str">
        <f t="shared" si="398"/>
        <v/>
      </c>
      <c r="Q2372" s="25" t="str">
        <f t="shared" si="399"/>
        <v/>
      </c>
      <c r="R2372" s="25" t="str">
        <f>IF(COUNTIF($Q$11:$Q2372, $Q2372)&gt;1, "", $Q2372)</f>
        <v/>
      </c>
      <c r="S2372" s="58" t="str">
        <f t="shared" si="400"/>
        <v/>
      </c>
      <c r="T2372" s="61" t="str">
        <f t="shared" si="401"/>
        <v/>
      </c>
      <c r="U2372" s="58" t="str">
        <f t="shared" si="402"/>
        <v/>
      </c>
      <c r="W2372" s="25" t="str">
        <f>IF(OR($P2372="", NOT($U2372="")), "", IF(COUNTIF($P$11:$P2372, $P2372)&gt;1, "", "X"))</f>
        <v/>
      </c>
      <c r="X2372" s="25" t="str">
        <f t="shared" si="403"/>
        <v/>
      </c>
      <c r="Z2372" s="25" t="str">
        <f t="shared" si="404"/>
        <v/>
      </c>
      <c r="AB2372" s="25" t="str">
        <f>IF($B2372="", "", IF(AND($B2372&gt;='Client Report'!$BA$3, $B2372&lt;='Client Report'!$BA$4), "X", ""))</f>
        <v/>
      </c>
      <c r="AC2372" s="25" t="str">
        <f>IF($O2372="", "", IF('Client Report'!$AG$3="", "X", IF(Expenses!$C2372='Client Report'!$AG$3, "X", "")))</f>
        <v/>
      </c>
      <c r="AD2372" s="66" t="str">
        <f t="shared" si="405"/>
        <v/>
      </c>
      <c r="AE2372" s="25" t="str">
        <f>IF($AD2372="", "", COUNTIF($AD$11:$AD$2510, "&lt;"&amp;$AD2372)+1+COUNTIF($AD$11:$AD2372, $AD2372)-1)</f>
        <v/>
      </c>
      <c r="AF2372" s="25" t="str">
        <f t="shared" si="406"/>
        <v/>
      </c>
    </row>
    <row r="2373" spans="1:32" x14ac:dyDescent="0.25">
      <c r="A2373" s="21"/>
      <c r="B2373" s="80"/>
      <c r="C2373" s="81"/>
      <c r="D2373" s="82"/>
      <c r="E2373" s="83"/>
      <c r="F2373" s="83"/>
      <c r="G2373" s="84"/>
      <c r="H2373" s="85"/>
      <c r="I2373" s="21"/>
      <c r="J2373" s="39" t="str">
        <f t="shared" si="396"/>
        <v/>
      </c>
      <c r="K2373" s="21"/>
      <c r="O2373" s="25" t="str">
        <f t="shared" si="397"/>
        <v/>
      </c>
      <c r="P2373" s="25" t="str">
        <f t="shared" si="398"/>
        <v/>
      </c>
      <c r="Q2373" s="25" t="str">
        <f t="shared" si="399"/>
        <v/>
      </c>
      <c r="R2373" s="25" t="str">
        <f>IF(COUNTIF($Q$11:$Q2373, $Q2373)&gt;1, "", $Q2373)</f>
        <v/>
      </c>
      <c r="S2373" s="58" t="str">
        <f t="shared" si="400"/>
        <v/>
      </c>
      <c r="T2373" s="61" t="str">
        <f t="shared" si="401"/>
        <v/>
      </c>
      <c r="U2373" s="58" t="str">
        <f t="shared" si="402"/>
        <v/>
      </c>
      <c r="W2373" s="25" t="str">
        <f>IF(OR($P2373="", NOT($U2373="")), "", IF(COUNTIF($P$11:$P2373, $P2373)&gt;1, "", "X"))</f>
        <v/>
      </c>
      <c r="X2373" s="25" t="str">
        <f t="shared" si="403"/>
        <v/>
      </c>
      <c r="Z2373" s="25" t="str">
        <f t="shared" si="404"/>
        <v/>
      </c>
      <c r="AB2373" s="25" t="str">
        <f>IF($B2373="", "", IF(AND($B2373&gt;='Client Report'!$BA$3, $B2373&lt;='Client Report'!$BA$4), "X", ""))</f>
        <v/>
      </c>
      <c r="AC2373" s="25" t="str">
        <f>IF($O2373="", "", IF('Client Report'!$AG$3="", "X", IF(Expenses!$C2373='Client Report'!$AG$3, "X", "")))</f>
        <v/>
      </c>
      <c r="AD2373" s="66" t="str">
        <f t="shared" si="405"/>
        <v/>
      </c>
      <c r="AE2373" s="25" t="str">
        <f>IF($AD2373="", "", COUNTIF($AD$11:$AD$2510, "&lt;"&amp;$AD2373)+1+COUNTIF($AD$11:$AD2373, $AD2373)-1)</f>
        <v/>
      </c>
      <c r="AF2373" s="25" t="str">
        <f t="shared" si="406"/>
        <v/>
      </c>
    </row>
    <row r="2374" spans="1:32" x14ac:dyDescent="0.25">
      <c r="A2374" s="21"/>
      <c r="B2374" s="80"/>
      <c r="C2374" s="81"/>
      <c r="D2374" s="82"/>
      <c r="E2374" s="83"/>
      <c r="F2374" s="83"/>
      <c r="G2374" s="84"/>
      <c r="H2374" s="85"/>
      <c r="I2374" s="21"/>
      <c r="J2374" s="39" t="str">
        <f t="shared" si="396"/>
        <v/>
      </c>
      <c r="K2374" s="21"/>
      <c r="O2374" s="25" t="str">
        <f t="shared" si="397"/>
        <v/>
      </c>
      <c r="P2374" s="25" t="str">
        <f t="shared" si="398"/>
        <v/>
      </c>
      <c r="Q2374" s="25" t="str">
        <f t="shared" si="399"/>
        <v/>
      </c>
      <c r="R2374" s="25" t="str">
        <f>IF(COUNTIF($Q$11:$Q2374, $Q2374)&gt;1, "", $Q2374)</f>
        <v/>
      </c>
      <c r="S2374" s="58" t="str">
        <f t="shared" si="400"/>
        <v/>
      </c>
      <c r="T2374" s="61" t="str">
        <f t="shared" si="401"/>
        <v/>
      </c>
      <c r="U2374" s="58" t="str">
        <f t="shared" si="402"/>
        <v/>
      </c>
      <c r="W2374" s="25" t="str">
        <f>IF(OR($P2374="", NOT($U2374="")), "", IF(COUNTIF($P$11:$P2374, $P2374)&gt;1, "", "X"))</f>
        <v/>
      </c>
      <c r="X2374" s="25" t="str">
        <f t="shared" si="403"/>
        <v/>
      </c>
      <c r="Z2374" s="25" t="str">
        <f t="shared" si="404"/>
        <v/>
      </c>
      <c r="AB2374" s="25" t="str">
        <f>IF($B2374="", "", IF(AND($B2374&gt;='Client Report'!$BA$3, $B2374&lt;='Client Report'!$BA$4), "X", ""))</f>
        <v/>
      </c>
      <c r="AC2374" s="25" t="str">
        <f>IF($O2374="", "", IF('Client Report'!$AG$3="", "X", IF(Expenses!$C2374='Client Report'!$AG$3, "X", "")))</f>
        <v/>
      </c>
      <c r="AD2374" s="66" t="str">
        <f t="shared" si="405"/>
        <v/>
      </c>
      <c r="AE2374" s="25" t="str">
        <f>IF($AD2374="", "", COUNTIF($AD$11:$AD$2510, "&lt;"&amp;$AD2374)+1+COUNTIF($AD$11:$AD2374, $AD2374)-1)</f>
        <v/>
      </c>
      <c r="AF2374" s="25" t="str">
        <f t="shared" si="406"/>
        <v/>
      </c>
    </row>
    <row r="2375" spans="1:32" x14ac:dyDescent="0.25">
      <c r="A2375" s="21"/>
      <c r="B2375" s="80"/>
      <c r="C2375" s="81"/>
      <c r="D2375" s="82"/>
      <c r="E2375" s="83"/>
      <c r="F2375" s="83"/>
      <c r="G2375" s="84"/>
      <c r="H2375" s="85"/>
      <c r="I2375" s="21"/>
      <c r="J2375" s="39" t="str">
        <f t="shared" si="396"/>
        <v/>
      </c>
      <c r="K2375" s="21"/>
      <c r="O2375" s="25" t="str">
        <f t="shared" si="397"/>
        <v/>
      </c>
      <c r="P2375" s="25" t="str">
        <f t="shared" si="398"/>
        <v/>
      </c>
      <c r="Q2375" s="25" t="str">
        <f t="shared" si="399"/>
        <v/>
      </c>
      <c r="R2375" s="25" t="str">
        <f>IF(COUNTIF($Q$11:$Q2375, $Q2375)&gt;1, "", $Q2375)</f>
        <v/>
      </c>
      <c r="S2375" s="58" t="str">
        <f t="shared" si="400"/>
        <v/>
      </c>
      <c r="T2375" s="61" t="str">
        <f t="shared" si="401"/>
        <v/>
      </c>
      <c r="U2375" s="58" t="str">
        <f t="shared" si="402"/>
        <v/>
      </c>
      <c r="W2375" s="25" t="str">
        <f>IF(OR($P2375="", NOT($U2375="")), "", IF(COUNTIF($P$11:$P2375, $P2375)&gt;1, "", "X"))</f>
        <v/>
      </c>
      <c r="X2375" s="25" t="str">
        <f t="shared" si="403"/>
        <v/>
      </c>
      <c r="Z2375" s="25" t="str">
        <f t="shared" si="404"/>
        <v/>
      </c>
      <c r="AB2375" s="25" t="str">
        <f>IF($B2375="", "", IF(AND($B2375&gt;='Client Report'!$BA$3, $B2375&lt;='Client Report'!$BA$4), "X", ""))</f>
        <v/>
      </c>
      <c r="AC2375" s="25" t="str">
        <f>IF($O2375="", "", IF('Client Report'!$AG$3="", "X", IF(Expenses!$C2375='Client Report'!$AG$3, "X", "")))</f>
        <v/>
      </c>
      <c r="AD2375" s="66" t="str">
        <f t="shared" si="405"/>
        <v/>
      </c>
      <c r="AE2375" s="25" t="str">
        <f>IF($AD2375="", "", COUNTIF($AD$11:$AD$2510, "&lt;"&amp;$AD2375)+1+COUNTIF($AD$11:$AD2375, $AD2375)-1)</f>
        <v/>
      </c>
      <c r="AF2375" s="25" t="str">
        <f t="shared" si="406"/>
        <v/>
      </c>
    </row>
    <row r="2376" spans="1:32" x14ac:dyDescent="0.25">
      <c r="A2376" s="21"/>
      <c r="B2376" s="80"/>
      <c r="C2376" s="81"/>
      <c r="D2376" s="82"/>
      <c r="E2376" s="83"/>
      <c r="F2376" s="83"/>
      <c r="G2376" s="84"/>
      <c r="H2376" s="85"/>
      <c r="I2376" s="21"/>
      <c r="J2376" s="39" t="str">
        <f t="shared" si="396"/>
        <v/>
      </c>
      <c r="K2376" s="21"/>
      <c r="O2376" s="25" t="str">
        <f t="shared" si="397"/>
        <v/>
      </c>
      <c r="P2376" s="25" t="str">
        <f t="shared" si="398"/>
        <v/>
      </c>
      <c r="Q2376" s="25" t="str">
        <f t="shared" si="399"/>
        <v/>
      </c>
      <c r="R2376" s="25" t="str">
        <f>IF(COUNTIF($Q$11:$Q2376, $Q2376)&gt;1, "", $Q2376)</f>
        <v/>
      </c>
      <c r="S2376" s="58" t="str">
        <f t="shared" si="400"/>
        <v/>
      </c>
      <c r="T2376" s="61" t="str">
        <f t="shared" si="401"/>
        <v/>
      </c>
      <c r="U2376" s="58" t="str">
        <f t="shared" si="402"/>
        <v/>
      </c>
      <c r="W2376" s="25" t="str">
        <f>IF(OR($P2376="", NOT($U2376="")), "", IF(COUNTIF($P$11:$P2376, $P2376)&gt;1, "", "X"))</f>
        <v/>
      </c>
      <c r="X2376" s="25" t="str">
        <f t="shared" si="403"/>
        <v/>
      </c>
      <c r="Z2376" s="25" t="str">
        <f t="shared" si="404"/>
        <v/>
      </c>
      <c r="AB2376" s="25" t="str">
        <f>IF($B2376="", "", IF(AND($B2376&gt;='Client Report'!$BA$3, $B2376&lt;='Client Report'!$BA$4), "X", ""))</f>
        <v/>
      </c>
      <c r="AC2376" s="25" t="str">
        <f>IF($O2376="", "", IF('Client Report'!$AG$3="", "X", IF(Expenses!$C2376='Client Report'!$AG$3, "X", "")))</f>
        <v/>
      </c>
      <c r="AD2376" s="66" t="str">
        <f t="shared" si="405"/>
        <v/>
      </c>
      <c r="AE2376" s="25" t="str">
        <f>IF($AD2376="", "", COUNTIF($AD$11:$AD$2510, "&lt;"&amp;$AD2376)+1+COUNTIF($AD$11:$AD2376, $AD2376)-1)</f>
        <v/>
      </c>
      <c r="AF2376" s="25" t="str">
        <f t="shared" si="406"/>
        <v/>
      </c>
    </row>
    <row r="2377" spans="1:32" x14ac:dyDescent="0.25">
      <c r="A2377" s="21"/>
      <c r="B2377" s="80"/>
      <c r="C2377" s="81"/>
      <c r="D2377" s="82"/>
      <c r="E2377" s="83"/>
      <c r="F2377" s="83"/>
      <c r="G2377" s="84"/>
      <c r="H2377" s="85"/>
      <c r="I2377" s="21"/>
      <c r="J2377" s="39" t="str">
        <f t="shared" si="396"/>
        <v/>
      </c>
      <c r="K2377" s="21"/>
      <c r="O2377" s="25" t="str">
        <f t="shared" si="397"/>
        <v/>
      </c>
      <c r="P2377" s="25" t="str">
        <f t="shared" si="398"/>
        <v/>
      </c>
      <c r="Q2377" s="25" t="str">
        <f t="shared" si="399"/>
        <v/>
      </c>
      <c r="R2377" s="25" t="str">
        <f>IF(COUNTIF($Q$11:$Q2377, $Q2377)&gt;1, "", $Q2377)</f>
        <v/>
      </c>
      <c r="S2377" s="58" t="str">
        <f t="shared" si="400"/>
        <v/>
      </c>
      <c r="T2377" s="61" t="str">
        <f t="shared" si="401"/>
        <v/>
      </c>
      <c r="U2377" s="58" t="str">
        <f t="shared" si="402"/>
        <v/>
      </c>
      <c r="W2377" s="25" t="str">
        <f>IF(OR($P2377="", NOT($U2377="")), "", IF(COUNTIF($P$11:$P2377, $P2377)&gt;1, "", "X"))</f>
        <v/>
      </c>
      <c r="X2377" s="25" t="str">
        <f t="shared" si="403"/>
        <v/>
      </c>
      <c r="Z2377" s="25" t="str">
        <f t="shared" si="404"/>
        <v/>
      </c>
      <c r="AB2377" s="25" t="str">
        <f>IF($B2377="", "", IF(AND($B2377&gt;='Client Report'!$BA$3, $B2377&lt;='Client Report'!$BA$4), "X", ""))</f>
        <v/>
      </c>
      <c r="AC2377" s="25" t="str">
        <f>IF($O2377="", "", IF('Client Report'!$AG$3="", "X", IF(Expenses!$C2377='Client Report'!$AG$3, "X", "")))</f>
        <v/>
      </c>
      <c r="AD2377" s="66" t="str">
        <f t="shared" si="405"/>
        <v/>
      </c>
      <c r="AE2377" s="25" t="str">
        <f>IF($AD2377="", "", COUNTIF($AD$11:$AD$2510, "&lt;"&amp;$AD2377)+1+COUNTIF($AD$11:$AD2377, $AD2377)-1)</f>
        <v/>
      </c>
      <c r="AF2377" s="25" t="str">
        <f t="shared" si="406"/>
        <v/>
      </c>
    </row>
    <row r="2378" spans="1:32" x14ac:dyDescent="0.25">
      <c r="A2378" s="21"/>
      <c r="B2378" s="80"/>
      <c r="C2378" s="81"/>
      <c r="D2378" s="82"/>
      <c r="E2378" s="83"/>
      <c r="F2378" s="83"/>
      <c r="G2378" s="84"/>
      <c r="H2378" s="85"/>
      <c r="I2378" s="21"/>
      <c r="J2378" s="39" t="str">
        <f t="shared" si="396"/>
        <v/>
      </c>
      <c r="K2378" s="21"/>
      <c r="O2378" s="25" t="str">
        <f t="shared" si="397"/>
        <v/>
      </c>
      <c r="P2378" s="25" t="str">
        <f t="shared" si="398"/>
        <v/>
      </c>
      <c r="Q2378" s="25" t="str">
        <f t="shared" si="399"/>
        <v/>
      </c>
      <c r="R2378" s="25" t="str">
        <f>IF(COUNTIF($Q$11:$Q2378, $Q2378)&gt;1, "", $Q2378)</f>
        <v/>
      </c>
      <c r="S2378" s="58" t="str">
        <f t="shared" si="400"/>
        <v/>
      </c>
      <c r="T2378" s="61" t="str">
        <f t="shared" si="401"/>
        <v/>
      </c>
      <c r="U2378" s="58" t="str">
        <f t="shared" si="402"/>
        <v/>
      </c>
      <c r="W2378" s="25" t="str">
        <f>IF(OR($P2378="", NOT($U2378="")), "", IF(COUNTIF($P$11:$P2378, $P2378)&gt;1, "", "X"))</f>
        <v/>
      </c>
      <c r="X2378" s="25" t="str">
        <f t="shared" si="403"/>
        <v/>
      </c>
      <c r="Z2378" s="25" t="str">
        <f t="shared" si="404"/>
        <v/>
      </c>
      <c r="AB2378" s="25" t="str">
        <f>IF($B2378="", "", IF(AND($B2378&gt;='Client Report'!$BA$3, $B2378&lt;='Client Report'!$BA$4), "X", ""))</f>
        <v/>
      </c>
      <c r="AC2378" s="25" t="str">
        <f>IF($O2378="", "", IF('Client Report'!$AG$3="", "X", IF(Expenses!$C2378='Client Report'!$AG$3, "X", "")))</f>
        <v/>
      </c>
      <c r="AD2378" s="66" t="str">
        <f t="shared" si="405"/>
        <v/>
      </c>
      <c r="AE2378" s="25" t="str">
        <f>IF($AD2378="", "", COUNTIF($AD$11:$AD$2510, "&lt;"&amp;$AD2378)+1+COUNTIF($AD$11:$AD2378, $AD2378)-1)</f>
        <v/>
      </c>
      <c r="AF2378" s="25" t="str">
        <f t="shared" si="406"/>
        <v/>
      </c>
    </row>
    <row r="2379" spans="1:32" x14ac:dyDescent="0.25">
      <c r="A2379" s="21"/>
      <c r="B2379" s="80"/>
      <c r="C2379" s="81"/>
      <c r="D2379" s="82"/>
      <c r="E2379" s="83"/>
      <c r="F2379" s="83"/>
      <c r="G2379" s="84"/>
      <c r="H2379" s="85"/>
      <c r="I2379" s="21"/>
      <c r="J2379" s="39" t="str">
        <f t="shared" si="396"/>
        <v/>
      </c>
      <c r="K2379" s="21"/>
      <c r="O2379" s="25" t="str">
        <f t="shared" si="397"/>
        <v/>
      </c>
      <c r="P2379" s="25" t="str">
        <f t="shared" si="398"/>
        <v/>
      </c>
      <c r="Q2379" s="25" t="str">
        <f t="shared" si="399"/>
        <v/>
      </c>
      <c r="R2379" s="25" t="str">
        <f>IF(COUNTIF($Q$11:$Q2379, $Q2379)&gt;1, "", $Q2379)</f>
        <v/>
      </c>
      <c r="S2379" s="58" t="str">
        <f t="shared" si="400"/>
        <v/>
      </c>
      <c r="T2379" s="61" t="str">
        <f t="shared" si="401"/>
        <v/>
      </c>
      <c r="U2379" s="58" t="str">
        <f t="shared" si="402"/>
        <v/>
      </c>
      <c r="W2379" s="25" t="str">
        <f>IF(OR($P2379="", NOT($U2379="")), "", IF(COUNTIF($P$11:$P2379, $P2379)&gt;1, "", "X"))</f>
        <v/>
      </c>
      <c r="X2379" s="25" t="str">
        <f t="shared" si="403"/>
        <v/>
      </c>
      <c r="Z2379" s="25" t="str">
        <f t="shared" si="404"/>
        <v/>
      </c>
      <c r="AB2379" s="25" t="str">
        <f>IF($B2379="", "", IF(AND($B2379&gt;='Client Report'!$BA$3, $B2379&lt;='Client Report'!$BA$4), "X", ""))</f>
        <v/>
      </c>
      <c r="AC2379" s="25" t="str">
        <f>IF($O2379="", "", IF('Client Report'!$AG$3="", "X", IF(Expenses!$C2379='Client Report'!$AG$3, "X", "")))</f>
        <v/>
      </c>
      <c r="AD2379" s="66" t="str">
        <f t="shared" si="405"/>
        <v/>
      </c>
      <c r="AE2379" s="25" t="str">
        <f>IF($AD2379="", "", COUNTIF($AD$11:$AD$2510, "&lt;"&amp;$AD2379)+1+COUNTIF($AD$11:$AD2379, $AD2379)-1)</f>
        <v/>
      </c>
      <c r="AF2379" s="25" t="str">
        <f t="shared" si="406"/>
        <v/>
      </c>
    </row>
    <row r="2380" spans="1:32" x14ac:dyDescent="0.25">
      <c r="A2380" s="21"/>
      <c r="B2380" s="80"/>
      <c r="C2380" s="81"/>
      <c r="D2380" s="82"/>
      <c r="E2380" s="83"/>
      <c r="F2380" s="83"/>
      <c r="G2380" s="84"/>
      <c r="H2380" s="85"/>
      <c r="I2380" s="21"/>
      <c r="J2380" s="39" t="str">
        <f t="shared" ref="J2380:J2443" si="407">IFERROR(IF($G2380="", "", IF($F2380="", $G2380, ROUND($G2380*$U2380, 2))), "")</f>
        <v/>
      </c>
      <c r="K2380" s="21"/>
      <c r="O2380" s="25" t="str">
        <f t="shared" ref="O2380:O2443" si="408">IF(COUNTIF($B2380:$H2380, "")&lt;7, "X", "")</f>
        <v/>
      </c>
      <c r="P2380" s="25" t="str">
        <f t="shared" ref="P2380:P2443" si="409">IF(AND(NOT($B2380=""), NOT($F2380="")), _xlfn.CONCAT($B2380, " - ", $F2380), "")</f>
        <v/>
      </c>
      <c r="Q2380" s="25" t="str">
        <f t="shared" ref="Q2380:Q2443" si="410">IF(AND(NOT($B2380=""), NOT($F2380=""), NOT($H2380="")), _xlfn.CONCAT($B2380, " - ", $F2380), "")</f>
        <v/>
      </c>
      <c r="R2380" s="25" t="str">
        <f>IF(COUNTIF($Q$11:$Q2380, $Q2380)&gt;1, "", $Q2380)</f>
        <v/>
      </c>
      <c r="S2380" s="58" t="str">
        <f t="shared" ref="S2380:S2443" si="411">IF($R2380="", "", $H2380)</f>
        <v/>
      </c>
      <c r="T2380" s="61" t="str">
        <f t="shared" ref="T2380:T2443" si="412">IF(P2380="", "", IFERROR(INDEX($S$11:$S$2510, MATCH($P2380, $R$11:$R$2510, 0)), ""))</f>
        <v/>
      </c>
      <c r="U2380" s="58" t="str">
        <f t="shared" ref="U2380:U2443" si="413">IF($P2380="", "", IF($H2380="", $T2380, $H2380))</f>
        <v/>
      </c>
      <c r="W2380" s="25" t="str">
        <f>IF(OR($P2380="", NOT($U2380="")), "", IF(COUNTIF($P$11:$P2380, $P2380)&gt;1, "", "X"))</f>
        <v/>
      </c>
      <c r="X2380" s="25" t="str">
        <f t="shared" ref="X2380:X2443" si="414">IF(T2380=U2380, "", "X")</f>
        <v/>
      </c>
      <c r="Z2380" s="25" t="str">
        <f t="shared" ref="Z2380:Z2443" si="415">IF(OR($B2380="", $C2380=""), "", _xlfn.CONCAT($C2380, " - ", TEXT($B2380, "mmm yyyy")))</f>
        <v/>
      </c>
      <c r="AB2380" s="25" t="str">
        <f>IF($B2380="", "", IF(AND($B2380&gt;='Client Report'!$BA$3, $B2380&lt;='Client Report'!$BA$4), "X", ""))</f>
        <v/>
      </c>
      <c r="AC2380" s="25" t="str">
        <f>IF($O2380="", "", IF('Client Report'!$AG$3="", "X", IF(Expenses!$C2380='Client Report'!$AG$3, "X", "")))</f>
        <v/>
      </c>
      <c r="AD2380" s="66" t="str">
        <f t="shared" ref="AD2380:AD2443" si="416">IF(OR($AB2380="", $AC2380=""), "", $B2380)</f>
        <v/>
      </c>
      <c r="AE2380" s="25" t="str">
        <f>IF($AD2380="", "", COUNTIF($AD$11:$AD$2510, "&lt;"&amp;$AD2380)+1+COUNTIF($AD$11:$AD2380, $AD2380)-1)</f>
        <v/>
      </c>
      <c r="AF2380" s="25" t="str">
        <f t="shared" ref="AF2380:AF2443" si="417">IF($AE2380="", "", "X")</f>
        <v/>
      </c>
    </row>
    <row r="2381" spans="1:32" x14ac:dyDescent="0.25">
      <c r="A2381" s="21"/>
      <c r="B2381" s="80"/>
      <c r="C2381" s="81"/>
      <c r="D2381" s="82"/>
      <c r="E2381" s="83"/>
      <c r="F2381" s="83"/>
      <c r="G2381" s="84"/>
      <c r="H2381" s="85"/>
      <c r="I2381" s="21"/>
      <c r="J2381" s="39" t="str">
        <f t="shared" si="407"/>
        <v/>
      </c>
      <c r="K2381" s="21"/>
      <c r="O2381" s="25" t="str">
        <f t="shared" si="408"/>
        <v/>
      </c>
      <c r="P2381" s="25" t="str">
        <f t="shared" si="409"/>
        <v/>
      </c>
      <c r="Q2381" s="25" t="str">
        <f t="shared" si="410"/>
        <v/>
      </c>
      <c r="R2381" s="25" t="str">
        <f>IF(COUNTIF($Q$11:$Q2381, $Q2381)&gt;1, "", $Q2381)</f>
        <v/>
      </c>
      <c r="S2381" s="58" t="str">
        <f t="shared" si="411"/>
        <v/>
      </c>
      <c r="T2381" s="61" t="str">
        <f t="shared" si="412"/>
        <v/>
      </c>
      <c r="U2381" s="58" t="str">
        <f t="shared" si="413"/>
        <v/>
      </c>
      <c r="W2381" s="25" t="str">
        <f>IF(OR($P2381="", NOT($U2381="")), "", IF(COUNTIF($P$11:$P2381, $P2381)&gt;1, "", "X"))</f>
        <v/>
      </c>
      <c r="X2381" s="25" t="str">
        <f t="shared" si="414"/>
        <v/>
      </c>
      <c r="Z2381" s="25" t="str">
        <f t="shared" si="415"/>
        <v/>
      </c>
      <c r="AB2381" s="25" t="str">
        <f>IF($B2381="", "", IF(AND($B2381&gt;='Client Report'!$BA$3, $B2381&lt;='Client Report'!$BA$4), "X", ""))</f>
        <v/>
      </c>
      <c r="AC2381" s="25" t="str">
        <f>IF($O2381="", "", IF('Client Report'!$AG$3="", "X", IF(Expenses!$C2381='Client Report'!$AG$3, "X", "")))</f>
        <v/>
      </c>
      <c r="AD2381" s="66" t="str">
        <f t="shared" si="416"/>
        <v/>
      </c>
      <c r="AE2381" s="25" t="str">
        <f>IF($AD2381="", "", COUNTIF($AD$11:$AD$2510, "&lt;"&amp;$AD2381)+1+COUNTIF($AD$11:$AD2381, $AD2381)-1)</f>
        <v/>
      </c>
      <c r="AF2381" s="25" t="str">
        <f t="shared" si="417"/>
        <v/>
      </c>
    </row>
    <row r="2382" spans="1:32" x14ac:dyDescent="0.25">
      <c r="A2382" s="21"/>
      <c r="B2382" s="80"/>
      <c r="C2382" s="81"/>
      <c r="D2382" s="82"/>
      <c r="E2382" s="83"/>
      <c r="F2382" s="83"/>
      <c r="G2382" s="84"/>
      <c r="H2382" s="85"/>
      <c r="I2382" s="21"/>
      <c r="J2382" s="39" t="str">
        <f t="shared" si="407"/>
        <v/>
      </c>
      <c r="K2382" s="21"/>
      <c r="O2382" s="25" t="str">
        <f t="shared" si="408"/>
        <v/>
      </c>
      <c r="P2382" s="25" t="str">
        <f t="shared" si="409"/>
        <v/>
      </c>
      <c r="Q2382" s="25" t="str">
        <f t="shared" si="410"/>
        <v/>
      </c>
      <c r="R2382" s="25" t="str">
        <f>IF(COUNTIF($Q$11:$Q2382, $Q2382)&gt;1, "", $Q2382)</f>
        <v/>
      </c>
      <c r="S2382" s="58" t="str">
        <f t="shared" si="411"/>
        <v/>
      </c>
      <c r="T2382" s="61" t="str">
        <f t="shared" si="412"/>
        <v/>
      </c>
      <c r="U2382" s="58" t="str">
        <f t="shared" si="413"/>
        <v/>
      </c>
      <c r="W2382" s="25" t="str">
        <f>IF(OR($P2382="", NOT($U2382="")), "", IF(COUNTIF($P$11:$P2382, $P2382)&gt;1, "", "X"))</f>
        <v/>
      </c>
      <c r="X2382" s="25" t="str">
        <f t="shared" si="414"/>
        <v/>
      </c>
      <c r="Z2382" s="25" t="str">
        <f t="shared" si="415"/>
        <v/>
      </c>
      <c r="AB2382" s="25" t="str">
        <f>IF($B2382="", "", IF(AND($B2382&gt;='Client Report'!$BA$3, $B2382&lt;='Client Report'!$BA$4), "X", ""))</f>
        <v/>
      </c>
      <c r="AC2382" s="25" t="str">
        <f>IF($O2382="", "", IF('Client Report'!$AG$3="", "X", IF(Expenses!$C2382='Client Report'!$AG$3, "X", "")))</f>
        <v/>
      </c>
      <c r="AD2382" s="66" t="str">
        <f t="shared" si="416"/>
        <v/>
      </c>
      <c r="AE2382" s="25" t="str">
        <f>IF($AD2382="", "", COUNTIF($AD$11:$AD$2510, "&lt;"&amp;$AD2382)+1+COUNTIF($AD$11:$AD2382, $AD2382)-1)</f>
        <v/>
      </c>
      <c r="AF2382" s="25" t="str">
        <f t="shared" si="417"/>
        <v/>
      </c>
    </row>
    <row r="2383" spans="1:32" x14ac:dyDescent="0.25">
      <c r="A2383" s="21"/>
      <c r="B2383" s="80"/>
      <c r="C2383" s="81"/>
      <c r="D2383" s="82"/>
      <c r="E2383" s="83"/>
      <c r="F2383" s="83"/>
      <c r="G2383" s="84"/>
      <c r="H2383" s="85"/>
      <c r="I2383" s="21"/>
      <c r="J2383" s="39" t="str">
        <f t="shared" si="407"/>
        <v/>
      </c>
      <c r="K2383" s="21"/>
      <c r="O2383" s="25" t="str">
        <f t="shared" si="408"/>
        <v/>
      </c>
      <c r="P2383" s="25" t="str">
        <f t="shared" si="409"/>
        <v/>
      </c>
      <c r="Q2383" s="25" t="str">
        <f t="shared" si="410"/>
        <v/>
      </c>
      <c r="R2383" s="25" t="str">
        <f>IF(COUNTIF($Q$11:$Q2383, $Q2383)&gt;1, "", $Q2383)</f>
        <v/>
      </c>
      <c r="S2383" s="58" t="str">
        <f t="shared" si="411"/>
        <v/>
      </c>
      <c r="T2383" s="61" t="str">
        <f t="shared" si="412"/>
        <v/>
      </c>
      <c r="U2383" s="58" t="str">
        <f t="shared" si="413"/>
        <v/>
      </c>
      <c r="W2383" s="25" t="str">
        <f>IF(OR($P2383="", NOT($U2383="")), "", IF(COUNTIF($P$11:$P2383, $P2383)&gt;1, "", "X"))</f>
        <v/>
      </c>
      <c r="X2383" s="25" t="str">
        <f t="shared" si="414"/>
        <v/>
      </c>
      <c r="Z2383" s="25" t="str">
        <f t="shared" si="415"/>
        <v/>
      </c>
      <c r="AB2383" s="25" t="str">
        <f>IF($B2383="", "", IF(AND($B2383&gt;='Client Report'!$BA$3, $B2383&lt;='Client Report'!$BA$4), "X", ""))</f>
        <v/>
      </c>
      <c r="AC2383" s="25" t="str">
        <f>IF($O2383="", "", IF('Client Report'!$AG$3="", "X", IF(Expenses!$C2383='Client Report'!$AG$3, "X", "")))</f>
        <v/>
      </c>
      <c r="AD2383" s="66" t="str">
        <f t="shared" si="416"/>
        <v/>
      </c>
      <c r="AE2383" s="25" t="str">
        <f>IF($AD2383="", "", COUNTIF($AD$11:$AD$2510, "&lt;"&amp;$AD2383)+1+COUNTIF($AD$11:$AD2383, $AD2383)-1)</f>
        <v/>
      </c>
      <c r="AF2383" s="25" t="str">
        <f t="shared" si="417"/>
        <v/>
      </c>
    </row>
    <row r="2384" spans="1:32" x14ac:dyDescent="0.25">
      <c r="A2384" s="21"/>
      <c r="B2384" s="80"/>
      <c r="C2384" s="81"/>
      <c r="D2384" s="82"/>
      <c r="E2384" s="83"/>
      <c r="F2384" s="83"/>
      <c r="G2384" s="84"/>
      <c r="H2384" s="85"/>
      <c r="I2384" s="21"/>
      <c r="J2384" s="39" t="str">
        <f t="shared" si="407"/>
        <v/>
      </c>
      <c r="K2384" s="21"/>
      <c r="O2384" s="25" t="str">
        <f t="shared" si="408"/>
        <v/>
      </c>
      <c r="P2384" s="25" t="str">
        <f t="shared" si="409"/>
        <v/>
      </c>
      <c r="Q2384" s="25" t="str">
        <f t="shared" si="410"/>
        <v/>
      </c>
      <c r="R2384" s="25" t="str">
        <f>IF(COUNTIF($Q$11:$Q2384, $Q2384)&gt;1, "", $Q2384)</f>
        <v/>
      </c>
      <c r="S2384" s="58" t="str">
        <f t="shared" si="411"/>
        <v/>
      </c>
      <c r="T2384" s="61" t="str">
        <f t="shared" si="412"/>
        <v/>
      </c>
      <c r="U2384" s="58" t="str">
        <f t="shared" si="413"/>
        <v/>
      </c>
      <c r="W2384" s="25" t="str">
        <f>IF(OR($P2384="", NOT($U2384="")), "", IF(COUNTIF($P$11:$P2384, $P2384)&gt;1, "", "X"))</f>
        <v/>
      </c>
      <c r="X2384" s="25" t="str">
        <f t="shared" si="414"/>
        <v/>
      </c>
      <c r="Z2384" s="25" t="str">
        <f t="shared" si="415"/>
        <v/>
      </c>
      <c r="AB2384" s="25" t="str">
        <f>IF($B2384="", "", IF(AND($B2384&gt;='Client Report'!$BA$3, $B2384&lt;='Client Report'!$BA$4), "X", ""))</f>
        <v/>
      </c>
      <c r="AC2384" s="25" t="str">
        <f>IF($O2384="", "", IF('Client Report'!$AG$3="", "X", IF(Expenses!$C2384='Client Report'!$AG$3, "X", "")))</f>
        <v/>
      </c>
      <c r="AD2384" s="66" t="str">
        <f t="shared" si="416"/>
        <v/>
      </c>
      <c r="AE2384" s="25" t="str">
        <f>IF($AD2384="", "", COUNTIF($AD$11:$AD$2510, "&lt;"&amp;$AD2384)+1+COUNTIF($AD$11:$AD2384, $AD2384)-1)</f>
        <v/>
      </c>
      <c r="AF2384" s="25" t="str">
        <f t="shared" si="417"/>
        <v/>
      </c>
    </row>
    <row r="2385" spans="1:32" x14ac:dyDescent="0.25">
      <c r="A2385" s="21"/>
      <c r="B2385" s="80"/>
      <c r="C2385" s="81"/>
      <c r="D2385" s="82"/>
      <c r="E2385" s="83"/>
      <c r="F2385" s="83"/>
      <c r="G2385" s="84"/>
      <c r="H2385" s="85"/>
      <c r="I2385" s="21"/>
      <c r="J2385" s="39" t="str">
        <f t="shared" si="407"/>
        <v/>
      </c>
      <c r="K2385" s="21"/>
      <c r="O2385" s="25" t="str">
        <f t="shared" si="408"/>
        <v/>
      </c>
      <c r="P2385" s="25" t="str">
        <f t="shared" si="409"/>
        <v/>
      </c>
      <c r="Q2385" s="25" t="str">
        <f t="shared" si="410"/>
        <v/>
      </c>
      <c r="R2385" s="25" t="str">
        <f>IF(COUNTIF($Q$11:$Q2385, $Q2385)&gt;1, "", $Q2385)</f>
        <v/>
      </c>
      <c r="S2385" s="58" t="str">
        <f t="shared" si="411"/>
        <v/>
      </c>
      <c r="T2385" s="61" t="str">
        <f t="shared" si="412"/>
        <v/>
      </c>
      <c r="U2385" s="58" t="str">
        <f t="shared" si="413"/>
        <v/>
      </c>
      <c r="W2385" s="25" t="str">
        <f>IF(OR($P2385="", NOT($U2385="")), "", IF(COUNTIF($P$11:$P2385, $P2385)&gt;1, "", "X"))</f>
        <v/>
      </c>
      <c r="X2385" s="25" t="str">
        <f t="shared" si="414"/>
        <v/>
      </c>
      <c r="Z2385" s="25" t="str">
        <f t="shared" si="415"/>
        <v/>
      </c>
      <c r="AB2385" s="25" t="str">
        <f>IF($B2385="", "", IF(AND($B2385&gt;='Client Report'!$BA$3, $B2385&lt;='Client Report'!$BA$4), "X", ""))</f>
        <v/>
      </c>
      <c r="AC2385" s="25" t="str">
        <f>IF($O2385="", "", IF('Client Report'!$AG$3="", "X", IF(Expenses!$C2385='Client Report'!$AG$3, "X", "")))</f>
        <v/>
      </c>
      <c r="AD2385" s="66" t="str">
        <f t="shared" si="416"/>
        <v/>
      </c>
      <c r="AE2385" s="25" t="str">
        <f>IF($AD2385="", "", COUNTIF($AD$11:$AD$2510, "&lt;"&amp;$AD2385)+1+COUNTIF($AD$11:$AD2385, $AD2385)-1)</f>
        <v/>
      </c>
      <c r="AF2385" s="25" t="str">
        <f t="shared" si="417"/>
        <v/>
      </c>
    </row>
    <row r="2386" spans="1:32" x14ac:dyDescent="0.25">
      <c r="A2386" s="21"/>
      <c r="B2386" s="80"/>
      <c r="C2386" s="81"/>
      <c r="D2386" s="82"/>
      <c r="E2386" s="83"/>
      <c r="F2386" s="83"/>
      <c r="G2386" s="84"/>
      <c r="H2386" s="85"/>
      <c r="I2386" s="21"/>
      <c r="J2386" s="39" t="str">
        <f t="shared" si="407"/>
        <v/>
      </c>
      <c r="K2386" s="21"/>
      <c r="O2386" s="25" t="str">
        <f t="shared" si="408"/>
        <v/>
      </c>
      <c r="P2386" s="25" t="str">
        <f t="shared" si="409"/>
        <v/>
      </c>
      <c r="Q2386" s="25" t="str">
        <f t="shared" si="410"/>
        <v/>
      </c>
      <c r="R2386" s="25" t="str">
        <f>IF(COUNTIF($Q$11:$Q2386, $Q2386)&gt;1, "", $Q2386)</f>
        <v/>
      </c>
      <c r="S2386" s="58" t="str">
        <f t="shared" si="411"/>
        <v/>
      </c>
      <c r="T2386" s="61" t="str">
        <f t="shared" si="412"/>
        <v/>
      </c>
      <c r="U2386" s="58" t="str">
        <f t="shared" si="413"/>
        <v/>
      </c>
      <c r="W2386" s="25" t="str">
        <f>IF(OR($P2386="", NOT($U2386="")), "", IF(COUNTIF($P$11:$P2386, $P2386)&gt;1, "", "X"))</f>
        <v/>
      </c>
      <c r="X2386" s="25" t="str">
        <f t="shared" si="414"/>
        <v/>
      </c>
      <c r="Z2386" s="25" t="str">
        <f t="shared" si="415"/>
        <v/>
      </c>
      <c r="AB2386" s="25" t="str">
        <f>IF($B2386="", "", IF(AND($B2386&gt;='Client Report'!$BA$3, $B2386&lt;='Client Report'!$BA$4), "X", ""))</f>
        <v/>
      </c>
      <c r="AC2386" s="25" t="str">
        <f>IF($O2386="", "", IF('Client Report'!$AG$3="", "X", IF(Expenses!$C2386='Client Report'!$AG$3, "X", "")))</f>
        <v/>
      </c>
      <c r="AD2386" s="66" t="str">
        <f t="shared" si="416"/>
        <v/>
      </c>
      <c r="AE2386" s="25" t="str">
        <f>IF($AD2386="", "", COUNTIF($AD$11:$AD$2510, "&lt;"&amp;$AD2386)+1+COUNTIF($AD$11:$AD2386, $AD2386)-1)</f>
        <v/>
      </c>
      <c r="AF2386" s="25" t="str">
        <f t="shared" si="417"/>
        <v/>
      </c>
    </row>
    <row r="2387" spans="1:32" x14ac:dyDescent="0.25">
      <c r="A2387" s="21"/>
      <c r="B2387" s="80"/>
      <c r="C2387" s="81"/>
      <c r="D2387" s="82"/>
      <c r="E2387" s="83"/>
      <c r="F2387" s="83"/>
      <c r="G2387" s="84"/>
      <c r="H2387" s="85"/>
      <c r="I2387" s="21"/>
      <c r="J2387" s="39" t="str">
        <f t="shared" si="407"/>
        <v/>
      </c>
      <c r="K2387" s="21"/>
      <c r="O2387" s="25" t="str">
        <f t="shared" si="408"/>
        <v/>
      </c>
      <c r="P2387" s="25" t="str">
        <f t="shared" si="409"/>
        <v/>
      </c>
      <c r="Q2387" s="25" t="str">
        <f t="shared" si="410"/>
        <v/>
      </c>
      <c r="R2387" s="25" t="str">
        <f>IF(COUNTIF($Q$11:$Q2387, $Q2387)&gt;1, "", $Q2387)</f>
        <v/>
      </c>
      <c r="S2387" s="58" t="str">
        <f t="shared" si="411"/>
        <v/>
      </c>
      <c r="T2387" s="61" t="str">
        <f t="shared" si="412"/>
        <v/>
      </c>
      <c r="U2387" s="58" t="str">
        <f t="shared" si="413"/>
        <v/>
      </c>
      <c r="W2387" s="25" t="str">
        <f>IF(OR($P2387="", NOT($U2387="")), "", IF(COUNTIF($P$11:$P2387, $P2387)&gt;1, "", "X"))</f>
        <v/>
      </c>
      <c r="X2387" s="25" t="str">
        <f t="shared" si="414"/>
        <v/>
      </c>
      <c r="Z2387" s="25" t="str">
        <f t="shared" si="415"/>
        <v/>
      </c>
      <c r="AB2387" s="25" t="str">
        <f>IF($B2387="", "", IF(AND($B2387&gt;='Client Report'!$BA$3, $B2387&lt;='Client Report'!$BA$4), "X", ""))</f>
        <v/>
      </c>
      <c r="AC2387" s="25" t="str">
        <f>IF($O2387="", "", IF('Client Report'!$AG$3="", "X", IF(Expenses!$C2387='Client Report'!$AG$3, "X", "")))</f>
        <v/>
      </c>
      <c r="AD2387" s="66" t="str">
        <f t="shared" si="416"/>
        <v/>
      </c>
      <c r="AE2387" s="25" t="str">
        <f>IF($AD2387="", "", COUNTIF($AD$11:$AD$2510, "&lt;"&amp;$AD2387)+1+COUNTIF($AD$11:$AD2387, $AD2387)-1)</f>
        <v/>
      </c>
      <c r="AF2387" s="25" t="str">
        <f t="shared" si="417"/>
        <v/>
      </c>
    </row>
    <row r="2388" spans="1:32" x14ac:dyDescent="0.25">
      <c r="A2388" s="21"/>
      <c r="B2388" s="80"/>
      <c r="C2388" s="81"/>
      <c r="D2388" s="82"/>
      <c r="E2388" s="83"/>
      <c r="F2388" s="83"/>
      <c r="G2388" s="84"/>
      <c r="H2388" s="85"/>
      <c r="I2388" s="21"/>
      <c r="J2388" s="39" t="str">
        <f t="shared" si="407"/>
        <v/>
      </c>
      <c r="K2388" s="21"/>
      <c r="O2388" s="25" t="str">
        <f t="shared" si="408"/>
        <v/>
      </c>
      <c r="P2388" s="25" t="str">
        <f t="shared" si="409"/>
        <v/>
      </c>
      <c r="Q2388" s="25" t="str">
        <f t="shared" si="410"/>
        <v/>
      </c>
      <c r="R2388" s="25" t="str">
        <f>IF(COUNTIF($Q$11:$Q2388, $Q2388)&gt;1, "", $Q2388)</f>
        <v/>
      </c>
      <c r="S2388" s="58" t="str">
        <f t="shared" si="411"/>
        <v/>
      </c>
      <c r="T2388" s="61" t="str">
        <f t="shared" si="412"/>
        <v/>
      </c>
      <c r="U2388" s="58" t="str">
        <f t="shared" si="413"/>
        <v/>
      </c>
      <c r="W2388" s="25" t="str">
        <f>IF(OR($P2388="", NOT($U2388="")), "", IF(COUNTIF($P$11:$P2388, $P2388)&gt;1, "", "X"))</f>
        <v/>
      </c>
      <c r="X2388" s="25" t="str">
        <f t="shared" si="414"/>
        <v/>
      </c>
      <c r="Z2388" s="25" t="str">
        <f t="shared" si="415"/>
        <v/>
      </c>
      <c r="AB2388" s="25" t="str">
        <f>IF($B2388="", "", IF(AND($B2388&gt;='Client Report'!$BA$3, $B2388&lt;='Client Report'!$BA$4), "X", ""))</f>
        <v/>
      </c>
      <c r="AC2388" s="25" t="str">
        <f>IF($O2388="", "", IF('Client Report'!$AG$3="", "X", IF(Expenses!$C2388='Client Report'!$AG$3, "X", "")))</f>
        <v/>
      </c>
      <c r="AD2388" s="66" t="str">
        <f t="shared" si="416"/>
        <v/>
      </c>
      <c r="AE2388" s="25" t="str">
        <f>IF($AD2388="", "", COUNTIF($AD$11:$AD$2510, "&lt;"&amp;$AD2388)+1+COUNTIF($AD$11:$AD2388, $AD2388)-1)</f>
        <v/>
      </c>
      <c r="AF2388" s="25" t="str">
        <f t="shared" si="417"/>
        <v/>
      </c>
    </row>
    <row r="2389" spans="1:32" x14ac:dyDescent="0.25">
      <c r="A2389" s="21"/>
      <c r="B2389" s="80"/>
      <c r="C2389" s="81"/>
      <c r="D2389" s="82"/>
      <c r="E2389" s="83"/>
      <c r="F2389" s="83"/>
      <c r="G2389" s="84"/>
      <c r="H2389" s="85"/>
      <c r="I2389" s="21"/>
      <c r="J2389" s="39" t="str">
        <f t="shared" si="407"/>
        <v/>
      </c>
      <c r="K2389" s="21"/>
      <c r="O2389" s="25" t="str">
        <f t="shared" si="408"/>
        <v/>
      </c>
      <c r="P2389" s="25" t="str">
        <f t="shared" si="409"/>
        <v/>
      </c>
      <c r="Q2389" s="25" t="str">
        <f t="shared" si="410"/>
        <v/>
      </c>
      <c r="R2389" s="25" t="str">
        <f>IF(COUNTIF($Q$11:$Q2389, $Q2389)&gt;1, "", $Q2389)</f>
        <v/>
      </c>
      <c r="S2389" s="58" t="str">
        <f t="shared" si="411"/>
        <v/>
      </c>
      <c r="T2389" s="61" t="str">
        <f t="shared" si="412"/>
        <v/>
      </c>
      <c r="U2389" s="58" t="str">
        <f t="shared" si="413"/>
        <v/>
      </c>
      <c r="W2389" s="25" t="str">
        <f>IF(OR($P2389="", NOT($U2389="")), "", IF(COUNTIF($P$11:$P2389, $P2389)&gt;1, "", "X"))</f>
        <v/>
      </c>
      <c r="X2389" s="25" t="str">
        <f t="shared" si="414"/>
        <v/>
      </c>
      <c r="Z2389" s="25" t="str">
        <f t="shared" si="415"/>
        <v/>
      </c>
      <c r="AB2389" s="25" t="str">
        <f>IF($B2389="", "", IF(AND($B2389&gt;='Client Report'!$BA$3, $B2389&lt;='Client Report'!$BA$4), "X", ""))</f>
        <v/>
      </c>
      <c r="AC2389" s="25" t="str">
        <f>IF($O2389="", "", IF('Client Report'!$AG$3="", "X", IF(Expenses!$C2389='Client Report'!$AG$3, "X", "")))</f>
        <v/>
      </c>
      <c r="AD2389" s="66" t="str">
        <f t="shared" si="416"/>
        <v/>
      </c>
      <c r="AE2389" s="25" t="str">
        <f>IF($AD2389="", "", COUNTIF($AD$11:$AD$2510, "&lt;"&amp;$AD2389)+1+COUNTIF($AD$11:$AD2389, $AD2389)-1)</f>
        <v/>
      </c>
      <c r="AF2389" s="25" t="str">
        <f t="shared" si="417"/>
        <v/>
      </c>
    </row>
    <row r="2390" spans="1:32" x14ac:dyDescent="0.25">
      <c r="A2390" s="21"/>
      <c r="B2390" s="80"/>
      <c r="C2390" s="81"/>
      <c r="D2390" s="82"/>
      <c r="E2390" s="83"/>
      <c r="F2390" s="83"/>
      <c r="G2390" s="84"/>
      <c r="H2390" s="85"/>
      <c r="I2390" s="21"/>
      <c r="J2390" s="39" t="str">
        <f t="shared" si="407"/>
        <v/>
      </c>
      <c r="K2390" s="21"/>
      <c r="O2390" s="25" t="str">
        <f t="shared" si="408"/>
        <v/>
      </c>
      <c r="P2390" s="25" t="str">
        <f t="shared" si="409"/>
        <v/>
      </c>
      <c r="Q2390" s="25" t="str">
        <f t="shared" si="410"/>
        <v/>
      </c>
      <c r="R2390" s="25" t="str">
        <f>IF(COUNTIF($Q$11:$Q2390, $Q2390)&gt;1, "", $Q2390)</f>
        <v/>
      </c>
      <c r="S2390" s="58" t="str">
        <f t="shared" si="411"/>
        <v/>
      </c>
      <c r="T2390" s="61" t="str">
        <f t="shared" si="412"/>
        <v/>
      </c>
      <c r="U2390" s="58" t="str">
        <f t="shared" si="413"/>
        <v/>
      </c>
      <c r="W2390" s="25" t="str">
        <f>IF(OR($P2390="", NOT($U2390="")), "", IF(COUNTIF($P$11:$P2390, $P2390)&gt;1, "", "X"))</f>
        <v/>
      </c>
      <c r="X2390" s="25" t="str">
        <f t="shared" si="414"/>
        <v/>
      </c>
      <c r="Z2390" s="25" t="str">
        <f t="shared" si="415"/>
        <v/>
      </c>
      <c r="AB2390" s="25" t="str">
        <f>IF($B2390="", "", IF(AND($B2390&gt;='Client Report'!$BA$3, $B2390&lt;='Client Report'!$BA$4), "X", ""))</f>
        <v/>
      </c>
      <c r="AC2390" s="25" t="str">
        <f>IF($O2390="", "", IF('Client Report'!$AG$3="", "X", IF(Expenses!$C2390='Client Report'!$AG$3, "X", "")))</f>
        <v/>
      </c>
      <c r="AD2390" s="66" t="str">
        <f t="shared" si="416"/>
        <v/>
      </c>
      <c r="AE2390" s="25" t="str">
        <f>IF($AD2390="", "", COUNTIF($AD$11:$AD$2510, "&lt;"&amp;$AD2390)+1+COUNTIF($AD$11:$AD2390, $AD2390)-1)</f>
        <v/>
      </c>
      <c r="AF2390" s="25" t="str">
        <f t="shared" si="417"/>
        <v/>
      </c>
    </row>
    <row r="2391" spans="1:32" x14ac:dyDescent="0.25">
      <c r="A2391" s="21"/>
      <c r="B2391" s="80"/>
      <c r="C2391" s="81"/>
      <c r="D2391" s="82"/>
      <c r="E2391" s="83"/>
      <c r="F2391" s="83"/>
      <c r="G2391" s="84"/>
      <c r="H2391" s="85"/>
      <c r="I2391" s="21"/>
      <c r="J2391" s="39" t="str">
        <f t="shared" si="407"/>
        <v/>
      </c>
      <c r="K2391" s="21"/>
      <c r="O2391" s="25" t="str">
        <f t="shared" si="408"/>
        <v/>
      </c>
      <c r="P2391" s="25" t="str">
        <f t="shared" si="409"/>
        <v/>
      </c>
      <c r="Q2391" s="25" t="str">
        <f t="shared" si="410"/>
        <v/>
      </c>
      <c r="R2391" s="25" t="str">
        <f>IF(COUNTIF($Q$11:$Q2391, $Q2391)&gt;1, "", $Q2391)</f>
        <v/>
      </c>
      <c r="S2391" s="58" t="str">
        <f t="shared" si="411"/>
        <v/>
      </c>
      <c r="T2391" s="61" t="str">
        <f t="shared" si="412"/>
        <v/>
      </c>
      <c r="U2391" s="58" t="str">
        <f t="shared" si="413"/>
        <v/>
      </c>
      <c r="W2391" s="25" t="str">
        <f>IF(OR($P2391="", NOT($U2391="")), "", IF(COUNTIF($P$11:$P2391, $P2391)&gt;1, "", "X"))</f>
        <v/>
      </c>
      <c r="X2391" s="25" t="str">
        <f t="shared" si="414"/>
        <v/>
      </c>
      <c r="Z2391" s="25" t="str">
        <f t="shared" si="415"/>
        <v/>
      </c>
      <c r="AB2391" s="25" t="str">
        <f>IF($B2391="", "", IF(AND($B2391&gt;='Client Report'!$BA$3, $B2391&lt;='Client Report'!$BA$4), "X", ""))</f>
        <v/>
      </c>
      <c r="AC2391" s="25" t="str">
        <f>IF($O2391="", "", IF('Client Report'!$AG$3="", "X", IF(Expenses!$C2391='Client Report'!$AG$3, "X", "")))</f>
        <v/>
      </c>
      <c r="AD2391" s="66" t="str">
        <f t="shared" si="416"/>
        <v/>
      </c>
      <c r="AE2391" s="25" t="str">
        <f>IF($AD2391="", "", COUNTIF($AD$11:$AD$2510, "&lt;"&amp;$AD2391)+1+COUNTIF($AD$11:$AD2391, $AD2391)-1)</f>
        <v/>
      </c>
      <c r="AF2391" s="25" t="str">
        <f t="shared" si="417"/>
        <v/>
      </c>
    </row>
    <row r="2392" spans="1:32" x14ac:dyDescent="0.25">
      <c r="A2392" s="21"/>
      <c r="B2392" s="80"/>
      <c r="C2392" s="81"/>
      <c r="D2392" s="82"/>
      <c r="E2392" s="83"/>
      <c r="F2392" s="83"/>
      <c r="G2392" s="84"/>
      <c r="H2392" s="85"/>
      <c r="I2392" s="21"/>
      <c r="J2392" s="39" t="str">
        <f t="shared" si="407"/>
        <v/>
      </c>
      <c r="K2392" s="21"/>
      <c r="O2392" s="25" t="str">
        <f t="shared" si="408"/>
        <v/>
      </c>
      <c r="P2392" s="25" t="str">
        <f t="shared" si="409"/>
        <v/>
      </c>
      <c r="Q2392" s="25" t="str">
        <f t="shared" si="410"/>
        <v/>
      </c>
      <c r="R2392" s="25" t="str">
        <f>IF(COUNTIF($Q$11:$Q2392, $Q2392)&gt;1, "", $Q2392)</f>
        <v/>
      </c>
      <c r="S2392" s="58" t="str">
        <f t="shared" si="411"/>
        <v/>
      </c>
      <c r="T2392" s="61" t="str">
        <f t="shared" si="412"/>
        <v/>
      </c>
      <c r="U2392" s="58" t="str">
        <f t="shared" si="413"/>
        <v/>
      </c>
      <c r="W2392" s="25" t="str">
        <f>IF(OR($P2392="", NOT($U2392="")), "", IF(COUNTIF($P$11:$P2392, $P2392)&gt;1, "", "X"))</f>
        <v/>
      </c>
      <c r="X2392" s="25" t="str">
        <f t="shared" si="414"/>
        <v/>
      </c>
      <c r="Z2392" s="25" t="str">
        <f t="shared" si="415"/>
        <v/>
      </c>
      <c r="AB2392" s="25" t="str">
        <f>IF($B2392="", "", IF(AND($B2392&gt;='Client Report'!$BA$3, $B2392&lt;='Client Report'!$BA$4), "X", ""))</f>
        <v/>
      </c>
      <c r="AC2392" s="25" t="str">
        <f>IF($O2392="", "", IF('Client Report'!$AG$3="", "X", IF(Expenses!$C2392='Client Report'!$AG$3, "X", "")))</f>
        <v/>
      </c>
      <c r="AD2392" s="66" t="str">
        <f t="shared" si="416"/>
        <v/>
      </c>
      <c r="AE2392" s="25" t="str">
        <f>IF($AD2392="", "", COUNTIF($AD$11:$AD$2510, "&lt;"&amp;$AD2392)+1+COUNTIF($AD$11:$AD2392, $AD2392)-1)</f>
        <v/>
      </c>
      <c r="AF2392" s="25" t="str">
        <f t="shared" si="417"/>
        <v/>
      </c>
    </row>
    <row r="2393" spans="1:32" x14ac:dyDescent="0.25">
      <c r="A2393" s="21"/>
      <c r="B2393" s="80"/>
      <c r="C2393" s="81"/>
      <c r="D2393" s="82"/>
      <c r="E2393" s="83"/>
      <c r="F2393" s="83"/>
      <c r="G2393" s="84"/>
      <c r="H2393" s="85"/>
      <c r="I2393" s="21"/>
      <c r="J2393" s="39" t="str">
        <f t="shared" si="407"/>
        <v/>
      </c>
      <c r="K2393" s="21"/>
      <c r="O2393" s="25" t="str">
        <f t="shared" si="408"/>
        <v/>
      </c>
      <c r="P2393" s="25" t="str">
        <f t="shared" si="409"/>
        <v/>
      </c>
      <c r="Q2393" s="25" t="str">
        <f t="shared" si="410"/>
        <v/>
      </c>
      <c r="R2393" s="25" t="str">
        <f>IF(COUNTIF($Q$11:$Q2393, $Q2393)&gt;1, "", $Q2393)</f>
        <v/>
      </c>
      <c r="S2393" s="58" t="str">
        <f t="shared" si="411"/>
        <v/>
      </c>
      <c r="T2393" s="61" t="str">
        <f t="shared" si="412"/>
        <v/>
      </c>
      <c r="U2393" s="58" t="str">
        <f t="shared" si="413"/>
        <v/>
      </c>
      <c r="W2393" s="25" t="str">
        <f>IF(OR($P2393="", NOT($U2393="")), "", IF(COUNTIF($P$11:$P2393, $P2393)&gt;1, "", "X"))</f>
        <v/>
      </c>
      <c r="X2393" s="25" t="str">
        <f t="shared" si="414"/>
        <v/>
      </c>
      <c r="Z2393" s="25" t="str">
        <f t="shared" si="415"/>
        <v/>
      </c>
      <c r="AB2393" s="25" t="str">
        <f>IF($B2393="", "", IF(AND($B2393&gt;='Client Report'!$BA$3, $B2393&lt;='Client Report'!$BA$4), "X", ""))</f>
        <v/>
      </c>
      <c r="AC2393" s="25" t="str">
        <f>IF($O2393="", "", IF('Client Report'!$AG$3="", "X", IF(Expenses!$C2393='Client Report'!$AG$3, "X", "")))</f>
        <v/>
      </c>
      <c r="AD2393" s="66" t="str">
        <f t="shared" si="416"/>
        <v/>
      </c>
      <c r="AE2393" s="25" t="str">
        <f>IF($AD2393="", "", COUNTIF($AD$11:$AD$2510, "&lt;"&amp;$AD2393)+1+COUNTIF($AD$11:$AD2393, $AD2393)-1)</f>
        <v/>
      </c>
      <c r="AF2393" s="25" t="str">
        <f t="shared" si="417"/>
        <v/>
      </c>
    </row>
    <row r="2394" spans="1:32" x14ac:dyDescent="0.25">
      <c r="A2394" s="21"/>
      <c r="B2394" s="80"/>
      <c r="C2394" s="81"/>
      <c r="D2394" s="82"/>
      <c r="E2394" s="83"/>
      <c r="F2394" s="83"/>
      <c r="G2394" s="84"/>
      <c r="H2394" s="85"/>
      <c r="I2394" s="21"/>
      <c r="J2394" s="39" t="str">
        <f t="shared" si="407"/>
        <v/>
      </c>
      <c r="K2394" s="21"/>
      <c r="O2394" s="25" t="str">
        <f t="shared" si="408"/>
        <v/>
      </c>
      <c r="P2394" s="25" t="str">
        <f t="shared" si="409"/>
        <v/>
      </c>
      <c r="Q2394" s="25" t="str">
        <f t="shared" si="410"/>
        <v/>
      </c>
      <c r="R2394" s="25" t="str">
        <f>IF(COUNTIF($Q$11:$Q2394, $Q2394)&gt;1, "", $Q2394)</f>
        <v/>
      </c>
      <c r="S2394" s="58" t="str">
        <f t="shared" si="411"/>
        <v/>
      </c>
      <c r="T2394" s="61" t="str">
        <f t="shared" si="412"/>
        <v/>
      </c>
      <c r="U2394" s="58" t="str">
        <f t="shared" si="413"/>
        <v/>
      </c>
      <c r="W2394" s="25" t="str">
        <f>IF(OR($P2394="", NOT($U2394="")), "", IF(COUNTIF($P$11:$P2394, $P2394)&gt;1, "", "X"))</f>
        <v/>
      </c>
      <c r="X2394" s="25" t="str">
        <f t="shared" si="414"/>
        <v/>
      </c>
      <c r="Z2394" s="25" t="str">
        <f t="shared" si="415"/>
        <v/>
      </c>
      <c r="AB2394" s="25" t="str">
        <f>IF($B2394="", "", IF(AND($B2394&gt;='Client Report'!$BA$3, $B2394&lt;='Client Report'!$BA$4), "X", ""))</f>
        <v/>
      </c>
      <c r="AC2394" s="25" t="str">
        <f>IF($O2394="", "", IF('Client Report'!$AG$3="", "X", IF(Expenses!$C2394='Client Report'!$AG$3, "X", "")))</f>
        <v/>
      </c>
      <c r="AD2394" s="66" t="str">
        <f t="shared" si="416"/>
        <v/>
      </c>
      <c r="AE2394" s="25" t="str">
        <f>IF($AD2394="", "", COUNTIF($AD$11:$AD$2510, "&lt;"&amp;$AD2394)+1+COUNTIF($AD$11:$AD2394, $AD2394)-1)</f>
        <v/>
      </c>
      <c r="AF2394" s="25" t="str">
        <f t="shared" si="417"/>
        <v/>
      </c>
    </row>
    <row r="2395" spans="1:32" x14ac:dyDescent="0.25">
      <c r="A2395" s="21"/>
      <c r="B2395" s="80"/>
      <c r="C2395" s="81"/>
      <c r="D2395" s="82"/>
      <c r="E2395" s="83"/>
      <c r="F2395" s="83"/>
      <c r="G2395" s="84"/>
      <c r="H2395" s="85"/>
      <c r="I2395" s="21"/>
      <c r="J2395" s="39" t="str">
        <f t="shared" si="407"/>
        <v/>
      </c>
      <c r="K2395" s="21"/>
      <c r="O2395" s="25" t="str">
        <f t="shared" si="408"/>
        <v/>
      </c>
      <c r="P2395" s="25" t="str">
        <f t="shared" si="409"/>
        <v/>
      </c>
      <c r="Q2395" s="25" t="str">
        <f t="shared" si="410"/>
        <v/>
      </c>
      <c r="R2395" s="25" t="str">
        <f>IF(COUNTIF($Q$11:$Q2395, $Q2395)&gt;1, "", $Q2395)</f>
        <v/>
      </c>
      <c r="S2395" s="58" t="str">
        <f t="shared" si="411"/>
        <v/>
      </c>
      <c r="T2395" s="61" t="str">
        <f t="shared" si="412"/>
        <v/>
      </c>
      <c r="U2395" s="58" t="str">
        <f t="shared" si="413"/>
        <v/>
      </c>
      <c r="W2395" s="25" t="str">
        <f>IF(OR($P2395="", NOT($U2395="")), "", IF(COUNTIF($P$11:$P2395, $P2395)&gt;1, "", "X"))</f>
        <v/>
      </c>
      <c r="X2395" s="25" t="str">
        <f t="shared" si="414"/>
        <v/>
      </c>
      <c r="Z2395" s="25" t="str">
        <f t="shared" si="415"/>
        <v/>
      </c>
      <c r="AB2395" s="25" t="str">
        <f>IF($B2395="", "", IF(AND($B2395&gt;='Client Report'!$BA$3, $B2395&lt;='Client Report'!$BA$4), "X", ""))</f>
        <v/>
      </c>
      <c r="AC2395" s="25" t="str">
        <f>IF($O2395="", "", IF('Client Report'!$AG$3="", "X", IF(Expenses!$C2395='Client Report'!$AG$3, "X", "")))</f>
        <v/>
      </c>
      <c r="AD2395" s="66" t="str">
        <f t="shared" si="416"/>
        <v/>
      </c>
      <c r="AE2395" s="25" t="str">
        <f>IF($AD2395="", "", COUNTIF($AD$11:$AD$2510, "&lt;"&amp;$AD2395)+1+COUNTIF($AD$11:$AD2395, $AD2395)-1)</f>
        <v/>
      </c>
      <c r="AF2395" s="25" t="str">
        <f t="shared" si="417"/>
        <v/>
      </c>
    </row>
    <row r="2396" spans="1:32" x14ac:dyDescent="0.25">
      <c r="A2396" s="21"/>
      <c r="B2396" s="80"/>
      <c r="C2396" s="81"/>
      <c r="D2396" s="82"/>
      <c r="E2396" s="83"/>
      <c r="F2396" s="83"/>
      <c r="G2396" s="84"/>
      <c r="H2396" s="85"/>
      <c r="I2396" s="21"/>
      <c r="J2396" s="39" t="str">
        <f t="shared" si="407"/>
        <v/>
      </c>
      <c r="K2396" s="21"/>
      <c r="O2396" s="25" t="str">
        <f t="shared" si="408"/>
        <v/>
      </c>
      <c r="P2396" s="25" t="str">
        <f t="shared" si="409"/>
        <v/>
      </c>
      <c r="Q2396" s="25" t="str">
        <f t="shared" si="410"/>
        <v/>
      </c>
      <c r="R2396" s="25" t="str">
        <f>IF(COUNTIF($Q$11:$Q2396, $Q2396)&gt;1, "", $Q2396)</f>
        <v/>
      </c>
      <c r="S2396" s="58" t="str">
        <f t="shared" si="411"/>
        <v/>
      </c>
      <c r="T2396" s="61" t="str">
        <f t="shared" si="412"/>
        <v/>
      </c>
      <c r="U2396" s="58" t="str">
        <f t="shared" si="413"/>
        <v/>
      </c>
      <c r="W2396" s="25" t="str">
        <f>IF(OR($P2396="", NOT($U2396="")), "", IF(COUNTIF($P$11:$P2396, $P2396)&gt;1, "", "X"))</f>
        <v/>
      </c>
      <c r="X2396" s="25" t="str">
        <f t="shared" si="414"/>
        <v/>
      </c>
      <c r="Z2396" s="25" t="str">
        <f t="shared" si="415"/>
        <v/>
      </c>
      <c r="AB2396" s="25" t="str">
        <f>IF($B2396="", "", IF(AND($B2396&gt;='Client Report'!$BA$3, $B2396&lt;='Client Report'!$BA$4), "X", ""))</f>
        <v/>
      </c>
      <c r="AC2396" s="25" t="str">
        <f>IF($O2396="", "", IF('Client Report'!$AG$3="", "X", IF(Expenses!$C2396='Client Report'!$AG$3, "X", "")))</f>
        <v/>
      </c>
      <c r="AD2396" s="66" t="str">
        <f t="shared" si="416"/>
        <v/>
      </c>
      <c r="AE2396" s="25" t="str">
        <f>IF($AD2396="", "", COUNTIF($AD$11:$AD$2510, "&lt;"&amp;$AD2396)+1+COUNTIF($AD$11:$AD2396, $AD2396)-1)</f>
        <v/>
      </c>
      <c r="AF2396" s="25" t="str">
        <f t="shared" si="417"/>
        <v/>
      </c>
    </row>
    <row r="2397" spans="1:32" x14ac:dyDescent="0.25">
      <c r="A2397" s="21"/>
      <c r="B2397" s="80"/>
      <c r="C2397" s="81"/>
      <c r="D2397" s="82"/>
      <c r="E2397" s="83"/>
      <c r="F2397" s="83"/>
      <c r="G2397" s="84"/>
      <c r="H2397" s="85"/>
      <c r="I2397" s="21"/>
      <c r="J2397" s="39" t="str">
        <f t="shared" si="407"/>
        <v/>
      </c>
      <c r="K2397" s="21"/>
      <c r="O2397" s="25" t="str">
        <f t="shared" si="408"/>
        <v/>
      </c>
      <c r="P2397" s="25" t="str">
        <f t="shared" si="409"/>
        <v/>
      </c>
      <c r="Q2397" s="25" t="str">
        <f t="shared" si="410"/>
        <v/>
      </c>
      <c r="R2397" s="25" t="str">
        <f>IF(COUNTIF($Q$11:$Q2397, $Q2397)&gt;1, "", $Q2397)</f>
        <v/>
      </c>
      <c r="S2397" s="58" t="str">
        <f t="shared" si="411"/>
        <v/>
      </c>
      <c r="T2397" s="61" t="str">
        <f t="shared" si="412"/>
        <v/>
      </c>
      <c r="U2397" s="58" t="str">
        <f t="shared" si="413"/>
        <v/>
      </c>
      <c r="W2397" s="25" t="str">
        <f>IF(OR($P2397="", NOT($U2397="")), "", IF(COUNTIF($P$11:$P2397, $P2397)&gt;1, "", "X"))</f>
        <v/>
      </c>
      <c r="X2397" s="25" t="str">
        <f t="shared" si="414"/>
        <v/>
      </c>
      <c r="Z2397" s="25" t="str">
        <f t="shared" si="415"/>
        <v/>
      </c>
      <c r="AB2397" s="25" t="str">
        <f>IF($B2397="", "", IF(AND($B2397&gt;='Client Report'!$BA$3, $B2397&lt;='Client Report'!$BA$4), "X", ""))</f>
        <v/>
      </c>
      <c r="AC2397" s="25" t="str">
        <f>IF($O2397="", "", IF('Client Report'!$AG$3="", "X", IF(Expenses!$C2397='Client Report'!$AG$3, "X", "")))</f>
        <v/>
      </c>
      <c r="AD2397" s="66" t="str">
        <f t="shared" si="416"/>
        <v/>
      </c>
      <c r="AE2397" s="25" t="str">
        <f>IF($AD2397="", "", COUNTIF($AD$11:$AD$2510, "&lt;"&amp;$AD2397)+1+COUNTIF($AD$11:$AD2397, $AD2397)-1)</f>
        <v/>
      </c>
      <c r="AF2397" s="25" t="str">
        <f t="shared" si="417"/>
        <v/>
      </c>
    </row>
    <row r="2398" spans="1:32" x14ac:dyDescent="0.25">
      <c r="A2398" s="21"/>
      <c r="B2398" s="80"/>
      <c r="C2398" s="81"/>
      <c r="D2398" s="82"/>
      <c r="E2398" s="83"/>
      <c r="F2398" s="83"/>
      <c r="G2398" s="84"/>
      <c r="H2398" s="85"/>
      <c r="I2398" s="21"/>
      <c r="J2398" s="39" t="str">
        <f t="shared" si="407"/>
        <v/>
      </c>
      <c r="K2398" s="21"/>
      <c r="O2398" s="25" t="str">
        <f t="shared" si="408"/>
        <v/>
      </c>
      <c r="P2398" s="25" t="str">
        <f t="shared" si="409"/>
        <v/>
      </c>
      <c r="Q2398" s="25" t="str">
        <f t="shared" si="410"/>
        <v/>
      </c>
      <c r="R2398" s="25" t="str">
        <f>IF(COUNTIF($Q$11:$Q2398, $Q2398)&gt;1, "", $Q2398)</f>
        <v/>
      </c>
      <c r="S2398" s="58" t="str">
        <f t="shared" si="411"/>
        <v/>
      </c>
      <c r="T2398" s="61" t="str">
        <f t="shared" si="412"/>
        <v/>
      </c>
      <c r="U2398" s="58" t="str">
        <f t="shared" si="413"/>
        <v/>
      </c>
      <c r="W2398" s="25" t="str">
        <f>IF(OR($P2398="", NOT($U2398="")), "", IF(COUNTIF($P$11:$P2398, $P2398)&gt;1, "", "X"))</f>
        <v/>
      </c>
      <c r="X2398" s="25" t="str">
        <f t="shared" si="414"/>
        <v/>
      </c>
      <c r="Z2398" s="25" t="str">
        <f t="shared" si="415"/>
        <v/>
      </c>
      <c r="AB2398" s="25" t="str">
        <f>IF($B2398="", "", IF(AND($B2398&gt;='Client Report'!$BA$3, $B2398&lt;='Client Report'!$BA$4), "X", ""))</f>
        <v/>
      </c>
      <c r="AC2398" s="25" t="str">
        <f>IF($O2398="", "", IF('Client Report'!$AG$3="", "X", IF(Expenses!$C2398='Client Report'!$AG$3, "X", "")))</f>
        <v/>
      </c>
      <c r="AD2398" s="66" t="str">
        <f t="shared" si="416"/>
        <v/>
      </c>
      <c r="AE2398" s="25" t="str">
        <f>IF($AD2398="", "", COUNTIF($AD$11:$AD$2510, "&lt;"&amp;$AD2398)+1+COUNTIF($AD$11:$AD2398, $AD2398)-1)</f>
        <v/>
      </c>
      <c r="AF2398" s="25" t="str">
        <f t="shared" si="417"/>
        <v/>
      </c>
    </row>
    <row r="2399" spans="1:32" x14ac:dyDescent="0.25">
      <c r="A2399" s="21"/>
      <c r="B2399" s="80"/>
      <c r="C2399" s="81"/>
      <c r="D2399" s="82"/>
      <c r="E2399" s="83"/>
      <c r="F2399" s="83"/>
      <c r="G2399" s="84"/>
      <c r="H2399" s="85"/>
      <c r="I2399" s="21"/>
      <c r="J2399" s="39" t="str">
        <f t="shared" si="407"/>
        <v/>
      </c>
      <c r="K2399" s="21"/>
      <c r="O2399" s="25" t="str">
        <f t="shared" si="408"/>
        <v/>
      </c>
      <c r="P2399" s="25" t="str">
        <f t="shared" si="409"/>
        <v/>
      </c>
      <c r="Q2399" s="25" t="str">
        <f t="shared" si="410"/>
        <v/>
      </c>
      <c r="R2399" s="25" t="str">
        <f>IF(COUNTIF($Q$11:$Q2399, $Q2399)&gt;1, "", $Q2399)</f>
        <v/>
      </c>
      <c r="S2399" s="58" t="str">
        <f t="shared" si="411"/>
        <v/>
      </c>
      <c r="T2399" s="61" t="str">
        <f t="shared" si="412"/>
        <v/>
      </c>
      <c r="U2399" s="58" t="str">
        <f t="shared" si="413"/>
        <v/>
      </c>
      <c r="W2399" s="25" t="str">
        <f>IF(OR($P2399="", NOT($U2399="")), "", IF(COUNTIF($P$11:$P2399, $P2399)&gt;1, "", "X"))</f>
        <v/>
      </c>
      <c r="X2399" s="25" t="str">
        <f t="shared" si="414"/>
        <v/>
      </c>
      <c r="Z2399" s="25" t="str">
        <f t="shared" si="415"/>
        <v/>
      </c>
      <c r="AB2399" s="25" t="str">
        <f>IF($B2399="", "", IF(AND($B2399&gt;='Client Report'!$BA$3, $B2399&lt;='Client Report'!$BA$4), "X", ""))</f>
        <v/>
      </c>
      <c r="AC2399" s="25" t="str">
        <f>IF($O2399="", "", IF('Client Report'!$AG$3="", "X", IF(Expenses!$C2399='Client Report'!$AG$3, "X", "")))</f>
        <v/>
      </c>
      <c r="AD2399" s="66" t="str">
        <f t="shared" si="416"/>
        <v/>
      </c>
      <c r="AE2399" s="25" t="str">
        <f>IF($AD2399="", "", COUNTIF($AD$11:$AD$2510, "&lt;"&amp;$AD2399)+1+COUNTIF($AD$11:$AD2399, $AD2399)-1)</f>
        <v/>
      </c>
      <c r="AF2399" s="25" t="str">
        <f t="shared" si="417"/>
        <v/>
      </c>
    </row>
    <row r="2400" spans="1:32" x14ac:dyDescent="0.25">
      <c r="A2400" s="21"/>
      <c r="B2400" s="80"/>
      <c r="C2400" s="81"/>
      <c r="D2400" s="82"/>
      <c r="E2400" s="83"/>
      <c r="F2400" s="83"/>
      <c r="G2400" s="84"/>
      <c r="H2400" s="85"/>
      <c r="I2400" s="21"/>
      <c r="J2400" s="39" t="str">
        <f t="shared" si="407"/>
        <v/>
      </c>
      <c r="K2400" s="21"/>
      <c r="O2400" s="25" t="str">
        <f t="shared" si="408"/>
        <v/>
      </c>
      <c r="P2400" s="25" t="str">
        <f t="shared" si="409"/>
        <v/>
      </c>
      <c r="Q2400" s="25" t="str">
        <f t="shared" si="410"/>
        <v/>
      </c>
      <c r="R2400" s="25" t="str">
        <f>IF(COUNTIF($Q$11:$Q2400, $Q2400)&gt;1, "", $Q2400)</f>
        <v/>
      </c>
      <c r="S2400" s="58" t="str">
        <f t="shared" si="411"/>
        <v/>
      </c>
      <c r="T2400" s="61" t="str">
        <f t="shared" si="412"/>
        <v/>
      </c>
      <c r="U2400" s="58" t="str">
        <f t="shared" si="413"/>
        <v/>
      </c>
      <c r="W2400" s="25" t="str">
        <f>IF(OR($P2400="", NOT($U2400="")), "", IF(COUNTIF($P$11:$P2400, $P2400)&gt;1, "", "X"))</f>
        <v/>
      </c>
      <c r="X2400" s="25" t="str">
        <f t="shared" si="414"/>
        <v/>
      </c>
      <c r="Z2400" s="25" t="str">
        <f t="shared" si="415"/>
        <v/>
      </c>
      <c r="AB2400" s="25" t="str">
        <f>IF($B2400="", "", IF(AND($B2400&gt;='Client Report'!$BA$3, $B2400&lt;='Client Report'!$BA$4), "X", ""))</f>
        <v/>
      </c>
      <c r="AC2400" s="25" t="str">
        <f>IF($O2400="", "", IF('Client Report'!$AG$3="", "X", IF(Expenses!$C2400='Client Report'!$AG$3, "X", "")))</f>
        <v/>
      </c>
      <c r="AD2400" s="66" t="str">
        <f t="shared" si="416"/>
        <v/>
      </c>
      <c r="AE2400" s="25" t="str">
        <f>IF($AD2400="", "", COUNTIF($AD$11:$AD$2510, "&lt;"&amp;$AD2400)+1+COUNTIF($AD$11:$AD2400, $AD2400)-1)</f>
        <v/>
      </c>
      <c r="AF2400" s="25" t="str">
        <f t="shared" si="417"/>
        <v/>
      </c>
    </row>
    <row r="2401" spans="1:32" x14ac:dyDescent="0.25">
      <c r="A2401" s="21"/>
      <c r="B2401" s="80"/>
      <c r="C2401" s="81"/>
      <c r="D2401" s="82"/>
      <c r="E2401" s="83"/>
      <c r="F2401" s="83"/>
      <c r="G2401" s="84"/>
      <c r="H2401" s="85"/>
      <c r="I2401" s="21"/>
      <c r="J2401" s="39" t="str">
        <f t="shared" si="407"/>
        <v/>
      </c>
      <c r="K2401" s="21"/>
      <c r="O2401" s="25" t="str">
        <f t="shared" si="408"/>
        <v/>
      </c>
      <c r="P2401" s="25" t="str">
        <f t="shared" si="409"/>
        <v/>
      </c>
      <c r="Q2401" s="25" t="str">
        <f t="shared" si="410"/>
        <v/>
      </c>
      <c r="R2401" s="25" t="str">
        <f>IF(COUNTIF($Q$11:$Q2401, $Q2401)&gt;1, "", $Q2401)</f>
        <v/>
      </c>
      <c r="S2401" s="58" t="str">
        <f t="shared" si="411"/>
        <v/>
      </c>
      <c r="T2401" s="61" t="str">
        <f t="shared" si="412"/>
        <v/>
      </c>
      <c r="U2401" s="58" t="str">
        <f t="shared" si="413"/>
        <v/>
      </c>
      <c r="W2401" s="25" t="str">
        <f>IF(OR($P2401="", NOT($U2401="")), "", IF(COUNTIF($P$11:$P2401, $P2401)&gt;1, "", "X"))</f>
        <v/>
      </c>
      <c r="X2401" s="25" t="str">
        <f t="shared" si="414"/>
        <v/>
      </c>
      <c r="Z2401" s="25" t="str">
        <f t="shared" si="415"/>
        <v/>
      </c>
      <c r="AB2401" s="25" t="str">
        <f>IF($B2401="", "", IF(AND($B2401&gt;='Client Report'!$BA$3, $B2401&lt;='Client Report'!$BA$4), "X", ""))</f>
        <v/>
      </c>
      <c r="AC2401" s="25" t="str">
        <f>IF($O2401="", "", IF('Client Report'!$AG$3="", "X", IF(Expenses!$C2401='Client Report'!$AG$3, "X", "")))</f>
        <v/>
      </c>
      <c r="AD2401" s="66" t="str">
        <f t="shared" si="416"/>
        <v/>
      </c>
      <c r="AE2401" s="25" t="str">
        <f>IF($AD2401="", "", COUNTIF($AD$11:$AD$2510, "&lt;"&amp;$AD2401)+1+COUNTIF($AD$11:$AD2401, $AD2401)-1)</f>
        <v/>
      </c>
      <c r="AF2401" s="25" t="str">
        <f t="shared" si="417"/>
        <v/>
      </c>
    </row>
    <row r="2402" spans="1:32" x14ac:dyDescent="0.25">
      <c r="A2402" s="21"/>
      <c r="B2402" s="80"/>
      <c r="C2402" s="81"/>
      <c r="D2402" s="82"/>
      <c r="E2402" s="83"/>
      <c r="F2402" s="83"/>
      <c r="G2402" s="84"/>
      <c r="H2402" s="85"/>
      <c r="I2402" s="21"/>
      <c r="J2402" s="39" t="str">
        <f t="shared" si="407"/>
        <v/>
      </c>
      <c r="K2402" s="21"/>
      <c r="O2402" s="25" t="str">
        <f t="shared" si="408"/>
        <v/>
      </c>
      <c r="P2402" s="25" t="str">
        <f t="shared" si="409"/>
        <v/>
      </c>
      <c r="Q2402" s="25" t="str">
        <f t="shared" si="410"/>
        <v/>
      </c>
      <c r="R2402" s="25" t="str">
        <f>IF(COUNTIF($Q$11:$Q2402, $Q2402)&gt;1, "", $Q2402)</f>
        <v/>
      </c>
      <c r="S2402" s="58" t="str">
        <f t="shared" si="411"/>
        <v/>
      </c>
      <c r="T2402" s="61" t="str">
        <f t="shared" si="412"/>
        <v/>
      </c>
      <c r="U2402" s="58" t="str">
        <f t="shared" si="413"/>
        <v/>
      </c>
      <c r="W2402" s="25" t="str">
        <f>IF(OR($P2402="", NOT($U2402="")), "", IF(COUNTIF($P$11:$P2402, $P2402)&gt;1, "", "X"))</f>
        <v/>
      </c>
      <c r="X2402" s="25" t="str">
        <f t="shared" si="414"/>
        <v/>
      </c>
      <c r="Z2402" s="25" t="str">
        <f t="shared" si="415"/>
        <v/>
      </c>
      <c r="AB2402" s="25" t="str">
        <f>IF($B2402="", "", IF(AND($B2402&gt;='Client Report'!$BA$3, $B2402&lt;='Client Report'!$BA$4), "X", ""))</f>
        <v/>
      </c>
      <c r="AC2402" s="25" t="str">
        <f>IF($O2402="", "", IF('Client Report'!$AG$3="", "X", IF(Expenses!$C2402='Client Report'!$AG$3, "X", "")))</f>
        <v/>
      </c>
      <c r="AD2402" s="66" t="str">
        <f t="shared" si="416"/>
        <v/>
      </c>
      <c r="AE2402" s="25" t="str">
        <f>IF($AD2402="", "", COUNTIF($AD$11:$AD$2510, "&lt;"&amp;$AD2402)+1+COUNTIF($AD$11:$AD2402, $AD2402)-1)</f>
        <v/>
      </c>
      <c r="AF2402" s="25" t="str">
        <f t="shared" si="417"/>
        <v/>
      </c>
    </row>
    <row r="2403" spans="1:32" x14ac:dyDescent="0.25">
      <c r="A2403" s="21"/>
      <c r="B2403" s="80"/>
      <c r="C2403" s="81"/>
      <c r="D2403" s="82"/>
      <c r="E2403" s="83"/>
      <c r="F2403" s="83"/>
      <c r="G2403" s="84"/>
      <c r="H2403" s="85"/>
      <c r="I2403" s="21"/>
      <c r="J2403" s="39" t="str">
        <f t="shared" si="407"/>
        <v/>
      </c>
      <c r="K2403" s="21"/>
      <c r="O2403" s="25" t="str">
        <f t="shared" si="408"/>
        <v/>
      </c>
      <c r="P2403" s="25" t="str">
        <f t="shared" si="409"/>
        <v/>
      </c>
      <c r="Q2403" s="25" t="str">
        <f t="shared" si="410"/>
        <v/>
      </c>
      <c r="R2403" s="25" t="str">
        <f>IF(COUNTIF($Q$11:$Q2403, $Q2403)&gt;1, "", $Q2403)</f>
        <v/>
      </c>
      <c r="S2403" s="58" t="str">
        <f t="shared" si="411"/>
        <v/>
      </c>
      <c r="T2403" s="61" t="str">
        <f t="shared" si="412"/>
        <v/>
      </c>
      <c r="U2403" s="58" t="str">
        <f t="shared" si="413"/>
        <v/>
      </c>
      <c r="W2403" s="25" t="str">
        <f>IF(OR($P2403="", NOT($U2403="")), "", IF(COUNTIF($P$11:$P2403, $P2403)&gt;1, "", "X"))</f>
        <v/>
      </c>
      <c r="X2403" s="25" t="str">
        <f t="shared" si="414"/>
        <v/>
      </c>
      <c r="Z2403" s="25" t="str">
        <f t="shared" si="415"/>
        <v/>
      </c>
      <c r="AB2403" s="25" t="str">
        <f>IF($B2403="", "", IF(AND($B2403&gt;='Client Report'!$BA$3, $B2403&lt;='Client Report'!$BA$4), "X", ""))</f>
        <v/>
      </c>
      <c r="AC2403" s="25" t="str">
        <f>IF($O2403="", "", IF('Client Report'!$AG$3="", "X", IF(Expenses!$C2403='Client Report'!$AG$3, "X", "")))</f>
        <v/>
      </c>
      <c r="AD2403" s="66" t="str">
        <f t="shared" si="416"/>
        <v/>
      </c>
      <c r="AE2403" s="25" t="str">
        <f>IF($AD2403="", "", COUNTIF($AD$11:$AD$2510, "&lt;"&amp;$AD2403)+1+COUNTIF($AD$11:$AD2403, $AD2403)-1)</f>
        <v/>
      </c>
      <c r="AF2403" s="25" t="str">
        <f t="shared" si="417"/>
        <v/>
      </c>
    </row>
    <row r="2404" spans="1:32" x14ac:dyDescent="0.25">
      <c r="A2404" s="21"/>
      <c r="B2404" s="80"/>
      <c r="C2404" s="81"/>
      <c r="D2404" s="82"/>
      <c r="E2404" s="83"/>
      <c r="F2404" s="83"/>
      <c r="G2404" s="84"/>
      <c r="H2404" s="85"/>
      <c r="I2404" s="21"/>
      <c r="J2404" s="39" t="str">
        <f t="shared" si="407"/>
        <v/>
      </c>
      <c r="K2404" s="21"/>
      <c r="O2404" s="25" t="str">
        <f t="shared" si="408"/>
        <v/>
      </c>
      <c r="P2404" s="25" t="str">
        <f t="shared" si="409"/>
        <v/>
      </c>
      <c r="Q2404" s="25" t="str">
        <f t="shared" si="410"/>
        <v/>
      </c>
      <c r="R2404" s="25" t="str">
        <f>IF(COUNTIF($Q$11:$Q2404, $Q2404)&gt;1, "", $Q2404)</f>
        <v/>
      </c>
      <c r="S2404" s="58" t="str">
        <f t="shared" si="411"/>
        <v/>
      </c>
      <c r="T2404" s="61" t="str">
        <f t="shared" si="412"/>
        <v/>
      </c>
      <c r="U2404" s="58" t="str">
        <f t="shared" si="413"/>
        <v/>
      </c>
      <c r="W2404" s="25" t="str">
        <f>IF(OR($P2404="", NOT($U2404="")), "", IF(COUNTIF($P$11:$P2404, $P2404)&gt;1, "", "X"))</f>
        <v/>
      </c>
      <c r="X2404" s="25" t="str">
        <f t="shared" si="414"/>
        <v/>
      </c>
      <c r="Z2404" s="25" t="str">
        <f t="shared" si="415"/>
        <v/>
      </c>
      <c r="AB2404" s="25" t="str">
        <f>IF($B2404="", "", IF(AND($B2404&gt;='Client Report'!$BA$3, $B2404&lt;='Client Report'!$BA$4), "X", ""))</f>
        <v/>
      </c>
      <c r="AC2404" s="25" t="str">
        <f>IF($O2404="", "", IF('Client Report'!$AG$3="", "X", IF(Expenses!$C2404='Client Report'!$AG$3, "X", "")))</f>
        <v/>
      </c>
      <c r="AD2404" s="66" t="str">
        <f t="shared" si="416"/>
        <v/>
      </c>
      <c r="AE2404" s="25" t="str">
        <f>IF($AD2404="", "", COUNTIF($AD$11:$AD$2510, "&lt;"&amp;$AD2404)+1+COUNTIF($AD$11:$AD2404, $AD2404)-1)</f>
        <v/>
      </c>
      <c r="AF2404" s="25" t="str">
        <f t="shared" si="417"/>
        <v/>
      </c>
    </row>
    <row r="2405" spans="1:32" x14ac:dyDescent="0.25">
      <c r="A2405" s="21"/>
      <c r="B2405" s="80"/>
      <c r="C2405" s="81"/>
      <c r="D2405" s="82"/>
      <c r="E2405" s="83"/>
      <c r="F2405" s="83"/>
      <c r="G2405" s="84"/>
      <c r="H2405" s="85"/>
      <c r="I2405" s="21"/>
      <c r="J2405" s="39" t="str">
        <f t="shared" si="407"/>
        <v/>
      </c>
      <c r="K2405" s="21"/>
      <c r="O2405" s="25" t="str">
        <f t="shared" si="408"/>
        <v/>
      </c>
      <c r="P2405" s="25" t="str">
        <f t="shared" si="409"/>
        <v/>
      </c>
      <c r="Q2405" s="25" t="str">
        <f t="shared" si="410"/>
        <v/>
      </c>
      <c r="R2405" s="25" t="str">
        <f>IF(COUNTIF($Q$11:$Q2405, $Q2405)&gt;1, "", $Q2405)</f>
        <v/>
      </c>
      <c r="S2405" s="58" t="str">
        <f t="shared" si="411"/>
        <v/>
      </c>
      <c r="T2405" s="61" t="str">
        <f t="shared" si="412"/>
        <v/>
      </c>
      <c r="U2405" s="58" t="str">
        <f t="shared" si="413"/>
        <v/>
      </c>
      <c r="W2405" s="25" t="str">
        <f>IF(OR($P2405="", NOT($U2405="")), "", IF(COUNTIF($P$11:$P2405, $P2405)&gt;1, "", "X"))</f>
        <v/>
      </c>
      <c r="X2405" s="25" t="str">
        <f t="shared" si="414"/>
        <v/>
      </c>
      <c r="Z2405" s="25" t="str">
        <f t="shared" si="415"/>
        <v/>
      </c>
      <c r="AB2405" s="25" t="str">
        <f>IF($B2405="", "", IF(AND($B2405&gt;='Client Report'!$BA$3, $B2405&lt;='Client Report'!$BA$4), "X", ""))</f>
        <v/>
      </c>
      <c r="AC2405" s="25" t="str">
        <f>IF($O2405="", "", IF('Client Report'!$AG$3="", "X", IF(Expenses!$C2405='Client Report'!$AG$3, "X", "")))</f>
        <v/>
      </c>
      <c r="AD2405" s="66" t="str">
        <f t="shared" si="416"/>
        <v/>
      </c>
      <c r="AE2405" s="25" t="str">
        <f>IF($AD2405="", "", COUNTIF($AD$11:$AD$2510, "&lt;"&amp;$AD2405)+1+COUNTIF($AD$11:$AD2405, $AD2405)-1)</f>
        <v/>
      </c>
      <c r="AF2405" s="25" t="str">
        <f t="shared" si="417"/>
        <v/>
      </c>
    </row>
    <row r="2406" spans="1:32" x14ac:dyDescent="0.25">
      <c r="A2406" s="21"/>
      <c r="B2406" s="80"/>
      <c r="C2406" s="81"/>
      <c r="D2406" s="82"/>
      <c r="E2406" s="83"/>
      <c r="F2406" s="83"/>
      <c r="G2406" s="84"/>
      <c r="H2406" s="85"/>
      <c r="I2406" s="21"/>
      <c r="J2406" s="39" t="str">
        <f t="shared" si="407"/>
        <v/>
      </c>
      <c r="K2406" s="21"/>
      <c r="O2406" s="25" t="str">
        <f t="shared" si="408"/>
        <v/>
      </c>
      <c r="P2406" s="25" t="str">
        <f t="shared" si="409"/>
        <v/>
      </c>
      <c r="Q2406" s="25" t="str">
        <f t="shared" si="410"/>
        <v/>
      </c>
      <c r="R2406" s="25" t="str">
        <f>IF(COUNTIF($Q$11:$Q2406, $Q2406)&gt;1, "", $Q2406)</f>
        <v/>
      </c>
      <c r="S2406" s="58" t="str">
        <f t="shared" si="411"/>
        <v/>
      </c>
      <c r="T2406" s="61" t="str">
        <f t="shared" si="412"/>
        <v/>
      </c>
      <c r="U2406" s="58" t="str">
        <f t="shared" si="413"/>
        <v/>
      </c>
      <c r="W2406" s="25" t="str">
        <f>IF(OR($P2406="", NOT($U2406="")), "", IF(COUNTIF($P$11:$P2406, $P2406)&gt;1, "", "X"))</f>
        <v/>
      </c>
      <c r="X2406" s="25" t="str">
        <f t="shared" si="414"/>
        <v/>
      </c>
      <c r="Z2406" s="25" t="str">
        <f t="shared" si="415"/>
        <v/>
      </c>
      <c r="AB2406" s="25" t="str">
        <f>IF($B2406="", "", IF(AND($B2406&gt;='Client Report'!$BA$3, $B2406&lt;='Client Report'!$BA$4), "X", ""))</f>
        <v/>
      </c>
      <c r="AC2406" s="25" t="str">
        <f>IF($O2406="", "", IF('Client Report'!$AG$3="", "X", IF(Expenses!$C2406='Client Report'!$AG$3, "X", "")))</f>
        <v/>
      </c>
      <c r="AD2406" s="66" t="str">
        <f t="shared" si="416"/>
        <v/>
      </c>
      <c r="AE2406" s="25" t="str">
        <f>IF($AD2406="", "", COUNTIF($AD$11:$AD$2510, "&lt;"&amp;$AD2406)+1+COUNTIF($AD$11:$AD2406, $AD2406)-1)</f>
        <v/>
      </c>
      <c r="AF2406" s="25" t="str">
        <f t="shared" si="417"/>
        <v/>
      </c>
    </row>
    <row r="2407" spans="1:32" x14ac:dyDescent="0.25">
      <c r="A2407" s="21"/>
      <c r="B2407" s="80"/>
      <c r="C2407" s="81"/>
      <c r="D2407" s="82"/>
      <c r="E2407" s="83"/>
      <c r="F2407" s="83"/>
      <c r="G2407" s="84"/>
      <c r="H2407" s="85"/>
      <c r="I2407" s="21"/>
      <c r="J2407" s="39" t="str">
        <f t="shared" si="407"/>
        <v/>
      </c>
      <c r="K2407" s="21"/>
      <c r="O2407" s="25" t="str">
        <f t="shared" si="408"/>
        <v/>
      </c>
      <c r="P2407" s="25" t="str">
        <f t="shared" si="409"/>
        <v/>
      </c>
      <c r="Q2407" s="25" t="str">
        <f t="shared" si="410"/>
        <v/>
      </c>
      <c r="R2407" s="25" t="str">
        <f>IF(COUNTIF($Q$11:$Q2407, $Q2407)&gt;1, "", $Q2407)</f>
        <v/>
      </c>
      <c r="S2407" s="58" t="str">
        <f t="shared" si="411"/>
        <v/>
      </c>
      <c r="T2407" s="61" t="str">
        <f t="shared" si="412"/>
        <v/>
      </c>
      <c r="U2407" s="58" t="str">
        <f t="shared" si="413"/>
        <v/>
      </c>
      <c r="W2407" s="25" t="str">
        <f>IF(OR($P2407="", NOT($U2407="")), "", IF(COUNTIF($P$11:$P2407, $P2407)&gt;1, "", "X"))</f>
        <v/>
      </c>
      <c r="X2407" s="25" t="str">
        <f t="shared" si="414"/>
        <v/>
      </c>
      <c r="Z2407" s="25" t="str">
        <f t="shared" si="415"/>
        <v/>
      </c>
      <c r="AB2407" s="25" t="str">
        <f>IF($B2407="", "", IF(AND($B2407&gt;='Client Report'!$BA$3, $B2407&lt;='Client Report'!$BA$4), "X", ""))</f>
        <v/>
      </c>
      <c r="AC2407" s="25" t="str">
        <f>IF($O2407="", "", IF('Client Report'!$AG$3="", "X", IF(Expenses!$C2407='Client Report'!$AG$3, "X", "")))</f>
        <v/>
      </c>
      <c r="AD2407" s="66" t="str">
        <f t="shared" si="416"/>
        <v/>
      </c>
      <c r="AE2407" s="25" t="str">
        <f>IF($AD2407="", "", COUNTIF($AD$11:$AD$2510, "&lt;"&amp;$AD2407)+1+COUNTIF($AD$11:$AD2407, $AD2407)-1)</f>
        <v/>
      </c>
      <c r="AF2407" s="25" t="str">
        <f t="shared" si="417"/>
        <v/>
      </c>
    </row>
    <row r="2408" spans="1:32" x14ac:dyDescent="0.25">
      <c r="A2408" s="21"/>
      <c r="B2408" s="80"/>
      <c r="C2408" s="81"/>
      <c r="D2408" s="82"/>
      <c r="E2408" s="83"/>
      <c r="F2408" s="83"/>
      <c r="G2408" s="84"/>
      <c r="H2408" s="85"/>
      <c r="I2408" s="21"/>
      <c r="J2408" s="39" t="str">
        <f t="shared" si="407"/>
        <v/>
      </c>
      <c r="K2408" s="21"/>
      <c r="O2408" s="25" t="str">
        <f t="shared" si="408"/>
        <v/>
      </c>
      <c r="P2408" s="25" t="str">
        <f t="shared" si="409"/>
        <v/>
      </c>
      <c r="Q2408" s="25" t="str">
        <f t="shared" si="410"/>
        <v/>
      </c>
      <c r="R2408" s="25" t="str">
        <f>IF(COUNTIF($Q$11:$Q2408, $Q2408)&gt;1, "", $Q2408)</f>
        <v/>
      </c>
      <c r="S2408" s="58" t="str">
        <f t="shared" si="411"/>
        <v/>
      </c>
      <c r="T2408" s="61" t="str">
        <f t="shared" si="412"/>
        <v/>
      </c>
      <c r="U2408" s="58" t="str">
        <f t="shared" si="413"/>
        <v/>
      </c>
      <c r="W2408" s="25" t="str">
        <f>IF(OR($P2408="", NOT($U2408="")), "", IF(COUNTIF($P$11:$P2408, $P2408)&gt;1, "", "X"))</f>
        <v/>
      </c>
      <c r="X2408" s="25" t="str">
        <f t="shared" si="414"/>
        <v/>
      </c>
      <c r="Z2408" s="25" t="str">
        <f t="shared" si="415"/>
        <v/>
      </c>
      <c r="AB2408" s="25" t="str">
        <f>IF($B2408="", "", IF(AND($B2408&gt;='Client Report'!$BA$3, $B2408&lt;='Client Report'!$BA$4), "X", ""))</f>
        <v/>
      </c>
      <c r="AC2408" s="25" t="str">
        <f>IF($O2408="", "", IF('Client Report'!$AG$3="", "X", IF(Expenses!$C2408='Client Report'!$AG$3, "X", "")))</f>
        <v/>
      </c>
      <c r="AD2408" s="66" t="str">
        <f t="shared" si="416"/>
        <v/>
      </c>
      <c r="AE2408" s="25" t="str">
        <f>IF($AD2408="", "", COUNTIF($AD$11:$AD$2510, "&lt;"&amp;$AD2408)+1+COUNTIF($AD$11:$AD2408, $AD2408)-1)</f>
        <v/>
      </c>
      <c r="AF2408" s="25" t="str">
        <f t="shared" si="417"/>
        <v/>
      </c>
    </row>
    <row r="2409" spans="1:32" x14ac:dyDescent="0.25">
      <c r="A2409" s="21"/>
      <c r="B2409" s="80"/>
      <c r="C2409" s="81"/>
      <c r="D2409" s="82"/>
      <c r="E2409" s="83"/>
      <c r="F2409" s="83"/>
      <c r="G2409" s="84"/>
      <c r="H2409" s="85"/>
      <c r="I2409" s="21"/>
      <c r="J2409" s="39" t="str">
        <f t="shared" si="407"/>
        <v/>
      </c>
      <c r="K2409" s="21"/>
      <c r="O2409" s="25" t="str">
        <f t="shared" si="408"/>
        <v/>
      </c>
      <c r="P2409" s="25" t="str">
        <f t="shared" si="409"/>
        <v/>
      </c>
      <c r="Q2409" s="25" t="str">
        <f t="shared" si="410"/>
        <v/>
      </c>
      <c r="R2409" s="25" t="str">
        <f>IF(COUNTIF($Q$11:$Q2409, $Q2409)&gt;1, "", $Q2409)</f>
        <v/>
      </c>
      <c r="S2409" s="58" t="str">
        <f t="shared" si="411"/>
        <v/>
      </c>
      <c r="T2409" s="61" t="str">
        <f t="shared" si="412"/>
        <v/>
      </c>
      <c r="U2409" s="58" t="str">
        <f t="shared" si="413"/>
        <v/>
      </c>
      <c r="W2409" s="25" t="str">
        <f>IF(OR($P2409="", NOT($U2409="")), "", IF(COUNTIF($P$11:$P2409, $P2409)&gt;1, "", "X"))</f>
        <v/>
      </c>
      <c r="X2409" s="25" t="str">
        <f t="shared" si="414"/>
        <v/>
      </c>
      <c r="Z2409" s="25" t="str">
        <f t="shared" si="415"/>
        <v/>
      </c>
      <c r="AB2409" s="25" t="str">
        <f>IF($B2409="", "", IF(AND($B2409&gt;='Client Report'!$BA$3, $B2409&lt;='Client Report'!$BA$4), "X", ""))</f>
        <v/>
      </c>
      <c r="AC2409" s="25" t="str">
        <f>IF($O2409="", "", IF('Client Report'!$AG$3="", "X", IF(Expenses!$C2409='Client Report'!$AG$3, "X", "")))</f>
        <v/>
      </c>
      <c r="AD2409" s="66" t="str">
        <f t="shared" si="416"/>
        <v/>
      </c>
      <c r="AE2409" s="25" t="str">
        <f>IF($AD2409="", "", COUNTIF($AD$11:$AD$2510, "&lt;"&amp;$AD2409)+1+COUNTIF($AD$11:$AD2409, $AD2409)-1)</f>
        <v/>
      </c>
      <c r="AF2409" s="25" t="str">
        <f t="shared" si="417"/>
        <v/>
      </c>
    </row>
    <row r="2410" spans="1:32" x14ac:dyDescent="0.25">
      <c r="A2410" s="21"/>
      <c r="B2410" s="80"/>
      <c r="C2410" s="81"/>
      <c r="D2410" s="82"/>
      <c r="E2410" s="83"/>
      <c r="F2410" s="83"/>
      <c r="G2410" s="84"/>
      <c r="H2410" s="85"/>
      <c r="I2410" s="21"/>
      <c r="J2410" s="39" t="str">
        <f t="shared" si="407"/>
        <v/>
      </c>
      <c r="K2410" s="21"/>
      <c r="O2410" s="25" t="str">
        <f t="shared" si="408"/>
        <v/>
      </c>
      <c r="P2410" s="25" t="str">
        <f t="shared" si="409"/>
        <v/>
      </c>
      <c r="Q2410" s="25" t="str">
        <f t="shared" si="410"/>
        <v/>
      </c>
      <c r="R2410" s="25" t="str">
        <f>IF(COUNTIF($Q$11:$Q2410, $Q2410)&gt;1, "", $Q2410)</f>
        <v/>
      </c>
      <c r="S2410" s="58" t="str">
        <f t="shared" si="411"/>
        <v/>
      </c>
      <c r="T2410" s="61" t="str">
        <f t="shared" si="412"/>
        <v/>
      </c>
      <c r="U2410" s="58" t="str">
        <f t="shared" si="413"/>
        <v/>
      </c>
      <c r="W2410" s="25" t="str">
        <f>IF(OR($P2410="", NOT($U2410="")), "", IF(COUNTIF($P$11:$P2410, $P2410)&gt;1, "", "X"))</f>
        <v/>
      </c>
      <c r="X2410" s="25" t="str">
        <f t="shared" si="414"/>
        <v/>
      </c>
      <c r="Z2410" s="25" t="str">
        <f t="shared" si="415"/>
        <v/>
      </c>
      <c r="AB2410" s="25" t="str">
        <f>IF($B2410="", "", IF(AND($B2410&gt;='Client Report'!$BA$3, $B2410&lt;='Client Report'!$BA$4), "X", ""))</f>
        <v/>
      </c>
      <c r="AC2410" s="25" t="str">
        <f>IF($O2410="", "", IF('Client Report'!$AG$3="", "X", IF(Expenses!$C2410='Client Report'!$AG$3, "X", "")))</f>
        <v/>
      </c>
      <c r="AD2410" s="66" t="str">
        <f t="shared" si="416"/>
        <v/>
      </c>
      <c r="AE2410" s="25" t="str">
        <f>IF($AD2410="", "", COUNTIF($AD$11:$AD$2510, "&lt;"&amp;$AD2410)+1+COUNTIF($AD$11:$AD2410, $AD2410)-1)</f>
        <v/>
      </c>
      <c r="AF2410" s="25" t="str">
        <f t="shared" si="417"/>
        <v/>
      </c>
    </row>
    <row r="2411" spans="1:32" x14ac:dyDescent="0.25">
      <c r="A2411" s="21"/>
      <c r="B2411" s="80"/>
      <c r="C2411" s="81"/>
      <c r="D2411" s="82"/>
      <c r="E2411" s="83"/>
      <c r="F2411" s="83"/>
      <c r="G2411" s="84"/>
      <c r="H2411" s="85"/>
      <c r="I2411" s="21"/>
      <c r="J2411" s="39" t="str">
        <f t="shared" si="407"/>
        <v/>
      </c>
      <c r="K2411" s="21"/>
      <c r="O2411" s="25" t="str">
        <f t="shared" si="408"/>
        <v/>
      </c>
      <c r="P2411" s="25" t="str">
        <f t="shared" si="409"/>
        <v/>
      </c>
      <c r="Q2411" s="25" t="str">
        <f t="shared" si="410"/>
        <v/>
      </c>
      <c r="R2411" s="25" t="str">
        <f>IF(COUNTIF($Q$11:$Q2411, $Q2411)&gt;1, "", $Q2411)</f>
        <v/>
      </c>
      <c r="S2411" s="58" t="str">
        <f t="shared" si="411"/>
        <v/>
      </c>
      <c r="T2411" s="61" t="str">
        <f t="shared" si="412"/>
        <v/>
      </c>
      <c r="U2411" s="58" t="str">
        <f t="shared" si="413"/>
        <v/>
      </c>
      <c r="W2411" s="25" t="str">
        <f>IF(OR($P2411="", NOT($U2411="")), "", IF(COUNTIF($P$11:$P2411, $P2411)&gt;1, "", "X"))</f>
        <v/>
      </c>
      <c r="X2411" s="25" t="str">
        <f t="shared" si="414"/>
        <v/>
      </c>
      <c r="Z2411" s="25" t="str">
        <f t="shared" si="415"/>
        <v/>
      </c>
      <c r="AB2411" s="25" t="str">
        <f>IF($B2411="", "", IF(AND($B2411&gt;='Client Report'!$BA$3, $B2411&lt;='Client Report'!$BA$4), "X", ""))</f>
        <v/>
      </c>
      <c r="AC2411" s="25" t="str">
        <f>IF($O2411="", "", IF('Client Report'!$AG$3="", "X", IF(Expenses!$C2411='Client Report'!$AG$3, "X", "")))</f>
        <v/>
      </c>
      <c r="AD2411" s="66" t="str">
        <f t="shared" si="416"/>
        <v/>
      </c>
      <c r="AE2411" s="25" t="str">
        <f>IF($AD2411="", "", COUNTIF($AD$11:$AD$2510, "&lt;"&amp;$AD2411)+1+COUNTIF($AD$11:$AD2411, $AD2411)-1)</f>
        <v/>
      </c>
      <c r="AF2411" s="25" t="str">
        <f t="shared" si="417"/>
        <v/>
      </c>
    </row>
    <row r="2412" spans="1:32" x14ac:dyDescent="0.25">
      <c r="A2412" s="21"/>
      <c r="B2412" s="80"/>
      <c r="C2412" s="81"/>
      <c r="D2412" s="82"/>
      <c r="E2412" s="83"/>
      <c r="F2412" s="83"/>
      <c r="G2412" s="84"/>
      <c r="H2412" s="85"/>
      <c r="I2412" s="21"/>
      <c r="J2412" s="39" t="str">
        <f t="shared" si="407"/>
        <v/>
      </c>
      <c r="K2412" s="21"/>
      <c r="O2412" s="25" t="str">
        <f t="shared" si="408"/>
        <v/>
      </c>
      <c r="P2412" s="25" t="str">
        <f t="shared" si="409"/>
        <v/>
      </c>
      <c r="Q2412" s="25" t="str">
        <f t="shared" si="410"/>
        <v/>
      </c>
      <c r="R2412" s="25" t="str">
        <f>IF(COUNTIF($Q$11:$Q2412, $Q2412)&gt;1, "", $Q2412)</f>
        <v/>
      </c>
      <c r="S2412" s="58" t="str">
        <f t="shared" si="411"/>
        <v/>
      </c>
      <c r="T2412" s="61" t="str">
        <f t="shared" si="412"/>
        <v/>
      </c>
      <c r="U2412" s="58" t="str">
        <f t="shared" si="413"/>
        <v/>
      </c>
      <c r="W2412" s="25" t="str">
        <f>IF(OR($P2412="", NOT($U2412="")), "", IF(COUNTIF($P$11:$P2412, $P2412)&gt;1, "", "X"))</f>
        <v/>
      </c>
      <c r="X2412" s="25" t="str">
        <f t="shared" si="414"/>
        <v/>
      </c>
      <c r="Z2412" s="25" t="str">
        <f t="shared" si="415"/>
        <v/>
      </c>
      <c r="AB2412" s="25" t="str">
        <f>IF($B2412="", "", IF(AND($B2412&gt;='Client Report'!$BA$3, $B2412&lt;='Client Report'!$BA$4), "X", ""))</f>
        <v/>
      </c>
      <c r="AC2412" s="25" t="str">
        <f>IF($O2412="", "", IF('Client Report'!$AG$3="", "X", IF(Expenses!$C2412='Client Report'!$AG$3, "X", "")))</f>
        <v/>
      </c>
      <c r="AD2412" s="66" t="str">
        <f t="shared" si="416"/>
        <v/>
      </c>
      <c r="AE2412" s="25" t="str">
        <f>IF($AD2412="", "", COUNTIF($AD$11:$AD$2510, "&lt;"&amp;$AD2412)+1+COUNTIF($AD$11:$AD2412, $AD2412)-1)</f>
        <v/>
      </c>
      <c r="AF2412" s="25" t="str">
        <f t="shared" si="417"/>
        <v/>
      </c>
    </row>
    <row r="2413" spans="1:32" x14ac:dyDescent="0.25">
      <c r="A2413" s="21"/>
      <c r="B2413" s="80"/>
      <c r="C2413" s="81"/>
      <c r="D2413" s="82"/>
      <c r="E2413" s="83"/>
      <c r="F2413" s="83"/>
      <c r="G2413" s="84"/>
      <c r="H2413" s="85"/>
      <c r="I2413" s="21"/>
      <c r="J2413" s="39" t="str">
        <f t="shared" si="407"/>
        <v/>
      </c>
      <c r="K2413" s="21"/>
      <c r="O2413" s="25" t="str">
        <f t="shared" si="408"/>
        <v/>
      </c>
      <c r="P2413" s="25" t="str">
        <f t="shared" si="409"/>
        <v/>
      </c>
      <c r="Q2413" s="25" t="str">
        <f t="shared" si="410"/>
        <v/>
      </c>
      <c r="R2413" s="25" t="str">
        <f>IF(COUNTIF($Q$11:$Q2413, $Q2413)&gt;1, "", $Q2413)</f>
        <v/>
      </c>
      <c r="S2413" s="58" t="str">
        <f t="shared" si="411"/>
        <v/>
      </c>
      <c r="T2413" s="61" t="str">
        <f t="shared" si="412"/>
        <v/>
      </c>
      <c r="U2413" s="58" t="str">
        <f t="shared" si="413"/>
        <v/>
      </c>
      <c r="W2413" s="25" t="str">
        <f>IF(OR($P2413="", NOT($U2413="")), "", IF(COUNTIF($P$11:$P2413, $P2413)&gt;1, "", "X"))</f>
        <v/>
      </c>
      <c r="X2413" s="25" t="str">
        <f t="shared" si="414"/>
        <v/>
      </c>
      <c r="Z2413" s="25" t="str">
        <f t="shared" si="415"/>
        <v/>
      </c>
      <c r="AB2413" s="25" t="str">
        <f>IF($B2413="", "", IF(AND($B2413&gt;='Client Report'!$BA$3, $B2413&lt;='Client Report'!$BA$4), "X", ""))</f>
        <v/>
      </c>
      <c r="AC2413" s="25" t="str">
        <f>IF($O2413="", "", IF('Client Report'!$AG$3="", "X", IF(Expenses!$C2413='Client Report'!$AG$3, "X", "")))</f>
        <v/>
      </c>
      <c r="AD2413" s="66" t="str">
        <f t="shared" si="416"/>
        <v/>
      </c>
      <c r="AE2413" s="25" t="str">
        <f>IF($AD2413="", "", COUNTIF($AD$11:$AD$2510, "&lt;"&amp;$AD2413)+1+COUNTIF($AD$11:$AD2413, $AD2413)-1)</f>
        <v/>
      </c>
      <c r="AF2413" s="25" t="str">
        <f t="shared" si="417"/>
        <v/>
      </c>
    </row>
    <row r="2414" spans="1:32" x14ac:dyDescent="0.25">
      <c r="A2414" s="21"/>
      <c r="B2414" s="80"/>
      <c r="C2414" s="81"/>
      <c r="D2414" s="82"/>
      <c r="E2414" s="83"/>
      <c r="F2414" s="83"/>
      <c r="G2414" s="84"/>
      <c r="H2414" s="85"/>
      <c r="I2414" s="21"/>
      <c r="J2414" s="39" t="str">
        <f t="shared" si="407"/>
        <v/>
      </c>
      <c r="K2414" s="21"/>
      <c r="O2414" s="25" t="str">
        <f t="shared" si="408"/>
        <v/>
      </c>
      <c r="P2414" s="25" t="str">
        <f t="shared" si="409"/>
        <v/>
      </c>
      <c r="Q2414" s="25" t="str">
        <f t="shared" si="410"/>
        <v/>
      </c>
      <c r="R2414" s="25" t="str">
        <f>IF(COUNTIF($Q$11:$Q2414, $Q2414)&gt;1, "", $Q2414)</f>
        <v/>
      </c>
      <c r="S2414" s="58" t="str">
        <f t="shared" si="411"/>
        <v/>
      </c>
      <c r="T2414" s="61" t="str">
        <f t="shared" si="412"/>
        <v/>
      </c>
      <c r="U2414" s="58" t="str">
        <f t="shared" si="413"/>
        <v/>
      </c>
      <c r="W2414" s="25" t="str">
        <f>IF(OR($P2414="", NOT($U2414="")), "", IF(COUNTIF($P$11:$P2414, $P2414)&gt;1, "", "X"))</f>
        <v/>
      </c>
      <c r="X2414" s="25" t="str">
        <f t="shared" si="414"/>
        <v/>
      </c>
      <c r="Z2414" s="25" t="str">
        <f t="shared" si="415"/>
        <v/>
      </c>
      <c r="AB2414" s="25" t="str">
        <f>IF($B2414="", "", IF(AND($B2414&gt;='Client Report'!$BA$3, $B2414&lt;='Client Report'!$BA$4), "X", ""))</f>
        <v/>
      </c>
      <c r="AC2414" s="25" t="str">
        <f>IF($O2414="", "", IF('Client Report'!$AG$3="", "X", IF(Expenses!$C2414='Client Report'!$AG$3, "X", "")))</f>
        <v/>
      </c>
      <c r="AD2414" s="66" t="str">
        <f t="shared" si="416"/>
        <v/>
      </c>
      <c r="AE2414" s="25" t="str">
        <f>IF($AD2414="", "", COUNTIF($AD$11:$AD$2510, "&lt;"&amp;$AD2414)+1+COUNTIF($AD$11:$AD2414, $AD2414)-1)</f>
        <v/>
      </c>
      <c r="AF2414" s="25" t="str">
        <f t="shared" si="417"/>
        <v/>
      </c>
    </row>
    <row r="2415" spans="1:32" x14ac:dyDescent="0.25">
      <c r="A2415" s="21"/>
      <c r="B2415" s="80"/>
      <c r="C2415" s="81"/>
      <c r="D2415" s="82"/>
      <c r="E2415" s="83"/>
      <c r="F2415" s="83"/>
      <c r="G2415" s="84"/>
      <c r="H2415" s="85"/>
      <c r="I2415" s="21"/>
      <c r="J2415" s="39" t="str">
        <f t="shared" si="407"/>
        <v/>
      </c>
      <c r="K2415" s="21"/>
      <c r="O2415" s="25" t="str">
        <f t="shared" si="408"/>
        <v/>
      </c>
      <c r="P2415" s="25" t="str">
        <f t="shared" si="409"/>
        <v/>
      </c>
      <c r="Q2415" s="25" t="str">
        <f t="shared" si="410"/>
        <v/>
      </c>
      <c r="R2415" s="25" t="str">
        <f>IF(COUNTIF($Q$11:$Q2415, $Q2415)&gt;1, "", $Q2415)</f>
        <v/>
      </c>
      <c r="S2415" s="58" t="str">
        <f t="shared" si="411"/>
        <v/>
      </c>
      <c r="T2415" s="61" t="str">
        <f t="shared" si="412"/>
        <v/>
      </c>
      <c r="U2415" s="58" t="str">
        <f t="shared" si="413"/>
        <v/>
      </c>
      <c r="W2415" s="25" t="str">
        <f>IF(OR($P2415="", NOT($U2415="")), "", IF(COUNTIF($P$11:$P2415, $P2415)&gt;1, "", "X"))</f>
        <v/>
      </c>
      <c r="X2415" s="25" t="str">
        <f t="shared" si="414"/>
        <v/>
      </c>
      <c r="Z2415" s="25" t="str">
        <f t="shared" si="415"/>
        <v/>
      </c>
      <c r="AB2415" s="25" t="str">
        <f>IF($B2415="", "", IF(AND($B2415&gt;='Client Report'!$BA$3, $B2415&lt;='Client Report'!$BA$4), "X", ""))</f>
        <v/>
      </c>
      <c r="AC2415" s="25" t="str">
        <f>IF($O2415="", "", IF('Client Report'!$AG$3="", "X", IF(Expenses!$C2415='Client Report'!$AG$3, "X", "")))</f>
        <v/>
      </c>
      <c r="AD2415" s="66" t="str">
        <f t="shared" si="416"/>
        <v/>
      </c>
      <c r="AE2415" s="25" t="str">
        <f>IF($AD2415="", "", COUNTIF($AD$11:$AD$2510, "&lt;"&amp;$AD2415)+1+COUNTIF($AD$11:$AD2415, $AD2415)-1)</f>
        <v/>
      </c>
      <c r="AF2415" s="25" t="str">
        <f t="shared" si="417"/>
        <v/>
      </c>
    </row>
    <row r="2416" spans="1:32" x14ac:dyDescent="0.25">
      <c r="A2416" s="21"/>
      <c r="B2416" s="80"/>
      <c r="C2416" s="81"/>
      <c r="D2416" s="82"/>
      <c r="E2416" s="83"/>
      <c r="F2416" s="83"/>
      <c r="G2416" s="84"/>
      <c r="H2416" s="85"/>
      <c r="I2416" s="21"/>
      <c r="J2416" s="39" t="str">
        <f t="shared" si="407"/>
        <v/>
      </c>
      <c r="K2416" s="21"/>
      <c r="O2416" s="25" t="str">
        <f t="shared" si="408"/>
        <v/>
      </c>
      <c r="P2416" s="25" t="str">
        <f t="shared" si="409"/>
        <v/>
      </c>
      <c r="Q2416" s="25" t="str">
        <f t="shared" si="410"/>
        <v/>
      </c>
      <c r="R2416" s="25" t="str">
        <f>IF(COUNTIF($Q$11:$Q2416, $Q2416)&gt;1, "", $Q2416)</f>
        <v/>
      </c>
      <c r="S2416" s="58" t="str">
        <f t="shared" si="411"/>
        <v/>
      </c>
      <c r="T2416" s="61" t="str">
        <f t="shared" si="412"/>
        <v/>
      </c>
      <c r="U2416" s="58" t="str">
        <f t="shared" si="413"/>
        <v/>
      </c>
      <c r="W2416" s="25" t="str">
        <f>IF(OR($P2416="", NOT($U2416="")), "", IF(COUNTIF($P$11:$P2416, $P2416)&gt;1, "", "X"))</f>
        <v/>
      </c>
      <c r="X2416" s="25" t="str">
        <f t="shared" si="414"/>
        <v/>
      </c>
      <c r="Z2416" s="25" t="str">
        <f t="shared" si="415"/>
        <v/>
      </c>
      <c r="AB2416" s="25" t="str">
        <f>IF($B2416="", "", IF(AND($B2416&gt;='Client Report'!$BA$3, $B2416&lt;='Client Report'!$BA$4), "X", ""))</f>
        <v/>
      </c>
      <c r="AC2416" s="25" t="str">
        <f>IF($O2416="", "", IF('Client Report'!$AG$3="", "X", IF(Expenses!$C2416='Client Report'!$AG$3, "X", "")))</f>
        <v/>
      </c>
      <c r="AD2416" s="66" t="str">
        <f t="shared" si="416"/>
        <v/>
      </c>
      <c r="AE2416" s="25" t="str">
        <f>IF($AD2416="", "", COUNTIF($AD$11:$AD$2510, "&lt;"&amp;$AD2416)+1+COUNTIF($AD$11:$AD2416, $AD2416)-1)</f>
        <v/>
      </c>
      <c r="AF2416" s="25" t="str">
        <f t="shared" si="417"/>
        <v/>
      </c>
    </row>
    <row r="2417" spans="1:32" x14ac:dyDescent="0.25">
      <c r="A2417" s="21"/>
      <c r="B2417" s="80"/>
      <c r="C2417" s="81"/>
      <c r="D2417" s="82"/>
      <c r="E2417" s="83"/>
      <c r="F2417" s="83"/>
      <c r="G2417" s="84"/>
      <c r="H2417" s="85"/>
      <c r="I2417" s="21"/>
      <c r="J2417" s="39" t="str">
        <f t="shared" si="407"/>
        <v/>
      </c>
      <c r="K2417" s="21"/>
      <c r="O2417" s="25" t="str">
        <f t="shared" si="408"/>
        <v/>
      </c>
      <c r="P2417" s="25" t="str">
        <f t="shared" si="409"/>
        <v/>
      </c>
      <c r="Q2417" s="25" t="str">
        <f t="shared" si="410"/>
        <v/>
      </c>
      <c r="R2417" s="25" t="str">
        <f>IF(COUNTIF($Q$11:$Q2417, $Q2417)&gt;1, "", $Q2417)</f>
        <v/>
      </c>
      <c r="S2417" s="58" t="str">
        <f t="shared" si="411"/>
        <v/>
      </c>
      <c r="T2417" s="61" t="str">
        <f t="shared" si="412"/>
        <v/>
      </c>
      <c r="U2417" s="58" t="str">
        <f t="shared" si="413"/>
        <v/>
      </c>
      <c r="W2417" s="25" t="str">
        <f>IF(OR($P2417="", NOT($U2417="")), "", IF(COUNTIF($P$11:$P2417, $P2417)&gt;1, "", "X"))</f>
        <v/>
      </c>
      <c r="X2417" s="25" t="str">
        <f t="shared" si="414"/>
        <v/>
      </c>
      <c r="Z2417" s="25" t="str">
        <f t="shared" si="415"/>
        <v/>
      </c>
      <c r="AB2417" s="25" t="str">
        <f>IF($B2417="", "", IF(AND($B2417&gt;='Client Report'!$BA$3, $B2417&lt;='Client Report'!$BA$4), "X", ""))</f>
        <v/>
      </c>
      <c r="AC2417" s="25" t="str">
        <f>IF($O2417="", "", IF('Client Report'!$AG$3="", "X", IF(Expenses!$C2417='Client Report'!$AG$3, "X", "")))</f>
        <v/>
      </c>
      <c r="AD2417" s="66" t="str">
        <f t="shared" si="416"/>
        <v/>
      </c>
      <c r="AE2417" s="25" t="str">
        <f>IF($AD2417="", "", COUNTIF($AD$11:$AD$2510, "&lt;"&amp;$AD2417)+1+COUNTIF($AD$11:$AD2417, $AD2417)-1)</f>
        <v/>
      </c>
      <c r="AF2417" s="25" t="str">
        <f t="shared" si="417"/>
        <v/>
      </c>
    </row>
    <row r="2418" spans="1:32" x14ac:dyDescent="0.25">
      <c r="A2418" s="21"/>
      <c r="B2418" s="80"/>
      <c r="C2418" s="81"/>
      <c r="D2418" s="82"/>
      <c r="E2418" s="83"/>
      <c r="F2418" s="83"/>
      <c r="G2418" s="84"/>
      <c r="H2418" s="85"/>
      <c r="I2418" s="21"/>
      <c r="J2418" s="39" t="str">
        <f t="shared" si="407"/>
        <v/>
      </c>
      <c r="K2418" s="21"/>
      <c r="O2418" s="25" t="str">
        <f t="shared" si="408"/>
        <v/>
      </c>
      <c r="P2418" s="25" t="str">
        <f t="shared" si="409"/>
        <v/>
      </c>
      <c r="Q2418" s="25" t="str">
        <f t="shared" si="410"/>
        <v/>
      </c>
      <c r="R2418" s="25" t="str">
        <f>IF(COUNTIF($Q$11:$Q2418, $Q2418)&gt;1, "", $Q2418)</f>
        <v/>
      </c>
      <c r="S2418" s="58" t="str">
        <f t="shared" si="411"/>
        <v/>
      </c>
      <c r="T2418" s="61" t="str">
        <f t="shared" si="412"/>
        <v/>
      </c>
      <c r="U2418" s="58" t="str">
        <f t="shared" si="413"/>
        <v/>
      </c>
      <c r="W2418" s="25" t="str">
        <f>IF(OR($P2418="", NOT($U2418="")), "", IF(COUNTIF($P$11:$P2418, $P2418)&gt;1, "", "X"))</f>
        <v/>
      </c>
      <c r="X2418" s="25" t="str">
        <f t="shared" si="414"/>
        <v/>
      </c>
      <c r="Z2418" s="25" t="str">
        <f t="shared" si="415"/>
        <v/>
      </c>
      <c r="AB2418" s="25" t="str">
        <f>IF($B2418="", "", IF(AND($B2418&gt;='Client Report'!$BA$3, $B2418&lt;='Client Report'!$BA$4), "X", ""))</f>
        <v/>
      </c>
      <c r="AC2418" s="25" t="str">
        <f>IF($O2418="", "", IF('Client Report'!$AG$3="", "X", IF(Expenses!$C2418='Client Report'!$AG$3, "X", "")))</f>
        <v/>
      </c>
      <c r="AD2418" s="66" t="str">
        <f t="shared" si="416"/>
        <v/>
      </c>
      <c r="AE2418" s="25" t="str">
        <f>IF($AD2418="", "", COUNTIF($AD$11:$AD$2510, "&lt;"&amp;$AD2418)+1+COUNTIF($AD$11:$AD2418, $AD2418)-1)</f>
        <v/>
      </c>
      <c r="AF2418" s="25" t="str">
        <f t="shared" si="417"/>
        <v/>
      </c>
    </row>
    <row r="2419" spans="1:32" x14ac:dyDescent="0.25">
      <c r="A2419" s="21"/>
      <c r="B2419" s="80"/>
      <c r="C2419" s="81"/>
      <c r="D2419" s="82"/>
      <c r="E2419" s="83"/>
      <c r="F2419" s="83"/>
      <c r="G2419" s="84"/>
      <c r="H2419" s="85"/>
      <c r="I2419" s="21"/>
      <c r="J2419" s="39" t="str">
        <f t="shared" si="407"/>
        <v/>
      </c>
      <c r="K2419" s="21"/>
      <c r="O2419" s="25" t="str">
        <f t="shared" si="408"/>
        <v/>
      </c>
      <c r="P2419" s="25" t="str">
        <f t="shared" si="409"/>
        <v/>
      </c>
      <c r="Q2419" s="25" t="str">
        <f t="shared" si="410"/>
        <v/>
      </c>
      <c r="R2419" s="25" t="str">
        <f>IF(COUNTIF($Q$11:$Q2419, $Q2419)&gt;1, "", $Q2419)</f>
        <v/>
      </c>
      <c r="S2419" s="58" t="str">
        <f t="shared" si="411"/>
        <v/>
      </c>
      <c r="T2419" s="61" t="str">
        <f t="shared" si="412"/>
        <v/>
      </c>
      <c r="U2419" s="58" t="str">
        <f t="shared" si="413"/>
        <v/>
      </c>
      <c r="W2419" s="25" t="str">
        <f>IF(OR($P2419="", NOT($U2419="")), "", IF(COUNTIF($P$11:$P2419, $P2419)&gt;1, "", "X"))</f>
        <v/>
      </c>
      <c r="X2419" s="25" t="str">
        <f t="shared" si="414"/>
        <v/>
      </c>
      <c r="Z2419" s="25" t="str">
        <f t="shared" si="415"/>
        <v/>
      </c>
      <c r="AB2419" s="25" t="str">
        <f>IF($B2419="", "", IF(AND($B2419&gt;='Client Report'!$BA$3, $B2419&lt;='Client Report'!$BA$4), "X", ""))</f>
        <v/>
      </c>
      <c r="AC2419" s="25" t="str">
        <f>IF($O2419="", "", IF('Client Report'!$AG$3="", "X", IF(Expenses!$C2419='Client Report'!$AG$3, "X", "")))</f>
        <v/>
      </c>
      <c r="AD2419" s="66" t="str">
        <f t="shared" si="416"/>
        <v/>
      </c>
      <c r="AE2419" s="25" t="str">
        <f>IF($AD2419="", "", COUNTIF($AD$11:$AD$2510, "&lt;"&amp;$AD2419)+1+COUNTIF($AD$11:$AD2419, $AD2419)-1)</f>
        <v/>
      </c>
      <c r="AF2419" s="25" t="str">
        <f t="shared" si="417"/>
        <v/>
      </c>
    </row>
    <row r="2420" spans="1:32" x14ac:dyDescent="0.25">
      <c r="A2420" s="21"/>
      <c r="B2420" s="80"/>
      <c r="C2420" s="81"/>
      <c r="D2420" s="82"/>
      <c r="E2420" s="83"/>
      <c r="F2420" s="83"/>
      <c r="G2420" s="84"/>
      <c r="H2420" s="85"/>
      <c r="I2420" s="21"/>
      <c r="J2420" s="39" t="str">
        <f t="shared" si="407"/>
        <v/>
      </c>
      <c r="K2420" s="21"/>
      <c r="O2420" s="25" t="str">
        <f t="shared" si="408"/>
        <v/>
      </c>
      <c r="P2420" s="25" t="str">
        <f t="shared" si="409"/>
        <v/>
      </c>
      <c r="Q2420" s="25" t="str">
        <f t="shared" si="410"/>
        <v/>
      </c>
      <c r="R2420" s="25" t="str">
        <f>IF(COUNTIF($Q$11:$Q2420, $Q2420)&gt;1, "", $Q2420)</f>
        <v/>
      </c>
      <c r="S2420" s="58" t="str">
        <f t="shared" si="411"/>
        <v/>
      </c>
      <c r="T2420" s="61" t="str">
        <f t="shared" si="412"/>
        <v/>
      </c>
      <c r="U2420" s="58" t="str">
        <f t="shared" si="413"/>
        <v/>
      </c>
      <c r="W2420" s="25" t="str">
        <f>IF(OR($P2420="", NOT($U2420="")), "", IF(COUNTIF($P$11:$P2420, $P2420)&gt;1, "", "X"))</f>
        <v/>
      </c>
      <c r="X2420" s="25" t="str">
        <f t="shared" si="414"/>
        <v/>
      </c>
      <c r="Z2420" s="25" t="str">
        <f t="shared" si="415"/>
        <v/>
      </c>
      <c r="AB2420" s="25" t="str">
        <f>IF($B2420="", "", IF(AND($B2420&gt;='Client Report'!$BA$3, $B2420&lt;='Client Report'!$BA$4), "X", ""))</f>
        <v/>
      </c>
      <c r="AC2420" s="25" t="str">
        <f>IF($O2420="", "", IF('Client Report'!$AG$3="", "X", IF(Expenses!$C2420='Client Report'!$AG$3, "X", "")))</f>
        <v/>
      </c>
      <c r="AD2420" s="66" t="str">
        <f t="shared" si="416"/>
        <v/>
      </c>
      <c r="AE2420" s="25" t="str">
        <f>IF($AD2420="", "", COUNTIF($AD$11:$AD$2510, "&lt;"&amp;$AD2420)+1+COUNTIF($AD$11:$AD2420, $AD2420)-1)</f>
        <v/>
      </c>
      <c r="AF2420" s="25" t="str">
        <f t="shared" si="417"/>
        <v/>
      </c>
    </row>
    <row r="2421" spans="1:32" x14ac:dyDescent="0.25">
      <c r="A2421" s="21"/>
      <c r="B2421" s="80"/>
      <c r="C2421" s="81"/>
      <c r="D2421" s="82"/>
      <c r="E2421" s="83"/>
      <c r="F2421" s="83"/>
      <c r="G2421" s="84"/>
      <c r="H2421" s="85"/>
      <c r="I2421" s="21"/>
      <c r="J2421" s="39" t="str">
        <f t="shared" si="407"/>
        <v/>
      </c>
      <c r="K2421" s="21"/>
      <c r="O2421" s="25" t="str">
        <f t="shared" si="408"/>
        <v/>
      </c>
      <c r="P2421" s="25" t="str">
        <f t="shared" si="409"/>
        <v/>
      </c>
      <c r="Q2421" s="25" t="str">
        <f t="shared" si="410"/>
        <v/>
      </c>
      <c r="R2421" s="25" t="str">
        <f>IF(COUNTIF($Q$11:$Q2421, $Q2421)&gt;1, "", $Q2421)</f>
        <v/>
      </c>
      <c r="S2421" s="58" t="str">
        <f t="shared" si="411"/>
        <v/>
      </c>
      <c r="T2421" s="61" t="str">
        <f t="shared" si="412"/>
        <v/>
      </c>
      <c r="U2421" s="58" t="str">
        <f t="shared" si="413"/>
        <v/>
      </c>
      <c r="W2421" s="25" t="str">
        <f>IF(OR($P2421="", NOT($U2421="")), "", IF(COUNTIF($P$11:$P2421, $P2421)&gt;1, "", "X"))</f>
        <v/>
      </c>
      <c r="X2421" s="25" t="str">
        <f t="shared" si="414"/>
        <v/>
      </c>
      <c r="Z2421" s="25" t="str">
        <f t="shared" si="415"/>
        <v/>
      </c>
      <c r="AB2421" s="25" t="str">
        <f>IF($B2421="", "", IF(AND($B2421&gt;='Client Report'!$BA$3, $B2421&lt;='Client Report'!$BA$4), "X", ""))</f>
        <v/>
      </c>
      <c r="AC2421" s="25" t="str">
        <f>IF($O2421="", "", IF('Client Report'!$AG$3="", "X", IF(Expenses!$C2421='Client Report'!$AG$3, "X", "")))</f>
        <v/>
      </c>
      <c r="AD2421" s="66" t="str">
        <f t="shared" si="416"/>
        <v/>
      </c>
      <c r="AE2421" s="25" t="str">
        <f>IF($AD2421="", "", COUNTIF($AD$11:$AD$2510, "&lt;"&amp;$AD2421)+1+COUNTIF($AD$11:$AD2421, $AD2421)-1)</f>
        <v/>
      </c>
      <c r="AF2421" s="25" t="str">
        <f t="shared" si="417"/>
        <v/>
      </c>
    </row>
    <row r="2422" spans="1:32" x14ac:dyDescent="0.25">
      <c r="A2422" s="21"/>
      <c r="B2422" s="80"/>
      <c r="C2422" s="81"/>
      <c r="D2422" s="82"/>
      <c r="E2422" s="83"/>
      <c r="F2422" s="83"/>
      <c r="G2422" s="84"/>
      <c r="H2422" s="85"/>
      <c r="I2422" s="21"/>
      <c r="J2422" s="39" t="str">
        <f t="shared" si="407"/>
        <v/>
      </c>
      <c r="K2422" s="21"/>
      <c r="O2422" s="25" t="str">
        <f t="shared" si="408"/>
        <v/>
      </c>
      <c r="P2422" s="25" t="str">
        <f t="shared" si="409"/>
        <v/>
      </c>
      <c r="Q2422" s="25" t="str">
        <f t="shared" si="410"/>
        <v/>
      </c>
      <c r="R2422" s="25" t="str">
        <f>IF(COUNTIF($Q$11:$Q2422, $Q2422)&gt;1, "", $Q2422)</f>
        <v/>
      </c>
      <c r="S2422" s="58" t="str">
        <f t="shared" si="411"/>
        <v/>
      </c>
      <c r="T2422" s="61" t="str">
        <f t="shared" si="412"/>
        <v/>
      </c>
      <c r="U2422" s="58" t="str">
        <f t="shared" si="413"/>
        <v/>
      </c>
      <c r="W2422" s="25" t="str">
        <f>IF(OR($P2422="", NOT($U2422="")), "", IF(COUNTIF($P$11:$P2422, $P2422)&gt;1, "", "X"))</f>
        <v/>
      </c>
      <c r="X2422" s="25" t="str">
        <f t="shared" si="414"/>
        <v/>
      </c>
      <c r="Z2422" s="25" t="str">
        <f t="shared" si="415"/>
        <v/>
      </c>
      <c r="AB2422" s="25" t="str">
        <f>IF($B2422="", "", IF(AND($B2422&gt;='Client Report'!$BA$3, $B2422&lt;='Client Report'!$BA$4), "X", ""))</f>
        <v/>
      </c>
      <c r="AC2422" s="25" t="str">
        <f>IF($O2422="", "", IF('Client Report'!$AG$3="", "X", IF(Expenses!$C2422='Client Report'!$AG$3, "X", "")))</f>
        <v/>
      </c>
      <c r="AD2422" s="66" t="str">
        <f t="shared" si="416"/>
        <v/>
      </c>
      <c r="AE2422" s="25" t="str">
        <f>IF($AD2422="", "", COUNTIF($AD$11:$AD$2510, "&lt;"&amp;$AD2422)+1+COUNTIF($AD$11:$AD2422, $AD2422)-1)</f>
        <v/>
      </c>
      <c r="AF2422" s="25" t="str">
        <f t="shared" si="417"/>
        <v/>
      </c>
    </row>
    <row r="2423" spans="1:32" x14ac:dyDescent="0.25">
      <c r="A2423" s="21"/>
      <c r="B2423" s="80"/>
      <c r="C2423" s="81"/>
      <c r="D2423" s="82"/>
      <c r="E2423" s="83"/>
      <c r="F2423" s="83"/>
      <c r="G2423" s="84"/>
      <c r="H2423" s="85"/>
      <c r="I2423" s="21"/>
      <c r="J2423" s="39" t="str">
        <f t="shared" si="407"/>
        <v/>
      </c>
      <c r="K2423" s="21"/>
      <c r="O2423" s="25" t="str">
        <f t="shared" si="408"/>
        <v/>
      </c>
      <c r="P2423" s="25" t="str">
        <f t="shared" si="409"/>
        <v/>
      </c>
      <c r="Q2423" s="25" t="str">
        <f t="shared" si="410"/>
        <v/>
      </c>
      <c r="R2423" s="25" t="str">
        <f>IF(COUNTIF($Q$11:$Q2423, $Q2423)&gt;1, "", $Q2423)</f>
        <v/>
      </c>
      <c r="S2423" s="58" t="str">
        <f t="shared" si="411"/>
        <v/>
      </c>
      <c r="T2423" s="61" t="str">
        <f t="shared" si="412"/>
        <v/>
      </c>
      <c r="U2423" s="58" t="str">
        <f t="shared" si="413"/>
        <v/>
      </c>
      <c r="W2423" s="25" t="str">
        <f>IF(OR($P2423="", NOT($U2423="")), "", IF(COUNTIF($P$11:$P2423, $P2423)&gt;1, "", "X"))</f>
        <v/>
      </c>
      <c r="X2423" s="25" t="str">
        <f t="shared" si="414"/>
        <v/>
      </c>
      <c r="Z2423" s="25" t="str">
        <f t="shared" si="415"/>
        <v/>
      </c>
      <c r="AB2423" s="25" t="str">
        <f>IF($B2423="", "", IF(AND($B2423&gt;='Client Report'!$BA$3, $B2423&lt;='Client Report'!$BA$4), "X", ""))</f>
        <v/>
      </c>
      <c r="AC2423" s="25" t="str">
        <f>IF($O2423="", "", IF('Client Report'!$AG$3="", "X", IF(Expenses!$C2423='Client Report'!$AG$3, "X", "")))</f>
        <v/>
      </c>
      <c r="AD2423" s="66" t="str">
        <f t="shared" si="416"/>
        <v/>
      </c>
      <c r="AE2423" s="25" t="str">
        <f>IF($AD2423="", "", COUNTIF($AD$11:$AD$2510, "&lt;"&amp;$AD2423)+1+COUNTIF($AD$11:$AD2423, $AD2423)-1)</f>
        <v/>
      </c>
      <c r="AF2423" s="25" t="str">
        <f t="shared" si="417"/>
        <v/>
      </c>
    </row>
    <row r="2424" spans="1:32" x14ac:dyDescent="0.25">
      <c r="A2424" s="21"/>
      <c r="B2424" s="80"/>
      <c r="C2424" s="81"/>
      <c r="D2424" s="82"/>
      <c r="E2424" s="83"/>
      <c r="F2424" s="83"/>
      <c r="G2424" s="84"/>
      <c r="H2424" s="85"/>
      <c r="I2424" s="21"/>
      <c r="J2424" s="39" t="str">
        <f t="shared" si="407"/>
        <v/>
      </c>
      <c r="K2424" s="21"/>
      <c r="O2424" s="25" t="str">
        <f t="shared" si="408"/>
        <v/>
      </c>
      <c r="P2424" s="25" t="str">
        <f t="shared" si="409"/>
        <v/>
      </c>
      <c r="Q2424" s="25" t="str">
        <f t="shared" si="410"/>
        <v/>
      </c>
      <c r="R2424" s="25" t="str">
        <f>IF(COUNTIF($Q$11:$Q2424, $Q2424)&gt;1, "", $Q2424)</f>
        <v/>
      </c>
      <c r="S2424" s="58" t="str">
        <f t="shared" si="411"/>
        <v/>
      </c>
      <c r="T2424" s="61" t="str">
        <f t="shared" si="412"/>
        <v/>
      </c>
      <c r="U2424" s="58" t="str">
        <f t="shared" si="413"/>
        <v/>
      </c>
      <c r="W2424" s="25" t="str">
        <f>IF(OR($P2424="", NOT($U2424="")), "", IF(COUNTIF($P$11:$P2424, $P2424)&gt;1, "", "X"))</f>
        <v/>
      </c>
      <c r="X2424" s="25" t="str">
        <f t="shared" si="414"/>
        <v/>
      </c>
      <c r="Z2424" s="25" t="str">
        <f t="shared" si="415"/>
        <v/>
      </c>
      <c r="AB2424" s="25" t="str">
        <f>IF($B2424="", "", IF(AND($B2424&gt;='Client Report'!$BA$3, $B2424&lt;='Client Report'!$BA$4), "X", ""))</f>
        <v/>
      </c>
      <c r="AC2424" s="25" t="str">
        <f>IF($O2424="", "", IF('Client Report'!$AG$3="", "X", IF(Expenses!$C2424='Client Report'!$AG$3, "X", "")))</f>
        <v/>
      </c>
      <c r="AD2424" s="66" t="str">
        <f t="shared" si="416"/>
        <v/>
      </c>
      <c r="AE2424" s="25" t="str">
        <f>IF($AD2424="", "", COUNTIF($AD$11:$AD$2510, "&lt;"&amp;$AD2424)+1+COUNTIF($AD$11:$AD2424, $AD2424)-1)</f>
        <v/>
      </c>
      <c r="AF2424" s="25" t="str">
        <f t="shared" si="417"/>
        <v/>
      </c>
    </row>
    <row r="2425" spans="1:32" x14ac:dyDescent="0.25">
      <c r="A2425" s="21"/>
      <c r="B2425" s="80"/>
      <c r="C2425" s="81"/>
      <c r="D2425" s="82"/>
      <c r="E2425" s="83"/>
      <c r="F2425" s="83"/>
      <c r="G2425" s="84"/>
      <c r="H2425" s="85"/>
      <c r="I2425" s="21"/>
      <c r="J2425" s="39" t="str">
        <f t="shared" si="407"/>
        <v/>
      </c>
      <c r="K2425" s="21"/>
      <c r="O2425" s="25" t="str">
        <f t="shared" si="408"/>
        <v/>
      </c>
      <c r="P2425" s="25" t="str">
        <f t="shared" si="409"/>
        <v/>
      </c>
      <c r="Q2425" s="25" t="str">
        <f t="shared" si="410"/>
        <v/>
      </c>
      <c r="R2425" s="25" t="str">
        <f>IF(COUNTIF($Q$11:$Q2425, $Q2425)&gt;1, "", $Q2425)</f>
        <v/>
      </c>
      <c r="S2425" s="58" t="str">
        <f t="shared" si="411"/>
        <v/>
      </c>
      <c r="T2425" s="61" t="str">
        <f t="shared" si="412"/>
        <v/>
      </c>
      <c r="U2425" s="58" t="str">
        <f t="shared" si="413"/>
        <v/>
      </c>
      <c r="W2425" s="25" t="str">
        <f>IF(OR($P2425="", NOT($U2425="")), "", IF(COUNTIF($P$11:$P2425, $P2425)&gt;1, "", "X"))</f>
        <v/>
      </c>
      <c r="X2425" s="25" t="str">
        <f t="shared" si="414"/>
        <v/>
      </c>
      <c r="Z2425" s="25" t="str">
        <f t="shared" si="415"/>
        <v/>
      </c>
      <c r="AB2425" s="25" t="str">
        <f>IF($B2425="", "", IF(AND($B2425&gt;='Client Report'!$BA$3, $B2425&lt;='Client Report'!$BA$4), "X", ""))</f>
        <v/>
      </c>
      <c r="AC2425" s="25" t="str">
        <f>IF($O2425="", "", IF('Client Report'!$AG$3="", "X", IF(Expenses!$C2425='Client Report'!$AG$3, "X", "")))</f>
        <v/>
      </c>
      <c r="AD2425" s="66" t="str">
        <f t="shared" si="416"/>
        <v/>
      </c>
      <c r="AE2425" s="25" t="str">
        <f>IF($AD2425="", "", COUNTIF($AD$11:$AD$2510, "&lt;"&amp;$AD2425)+1+COUNTIF($AD$11:$AD2425, $AD2425)-1)</f>
        <v/>
      </c>
      <c r="AF2425" s="25" t="str">
        <f t="shared" si="417"/>
        <v/>
      </c>
    </row>
    <row r="2426" spans="1:32" x14ac:dyDescent="0.25">
      <c r="A2426" s="21"/>
      <c r="B2426" s="80"/>
      <c r="C2426" s="81"/>
      <c r="D2426" s="82"/>
      <c r="E2426" s="83"/>
      <c r="F2426" s="83"/>
      <c r="G2426" s="84"/>
      <c r="H2426" s="85"/>
      <c r="I2426" s="21"/>
      <c r="J2426" s="39" t="str">
        <f t="shared" si="407"/>
        <v/>
      </c>
      <c r="K2426" s="21"/>
      <c r="O2426" s="25" t="str">
        <f t="shared" si="408"/>
        <v/>
      </c>
      <c r="P2426" s="25" t="str">
        <f t="shared" si="409"/>
        <v/>
      </c>
      <c r="Q2426" s="25" t="str">
        <f t="shared" si="410"/>
        <v/>
      </c>
      <c r="R2426" s="25" t="str">
        <f>IF(COUNTIF($Q$11:$Q2426, $Q2426)&gt;1, "", $Q2426)</f>
        <v/>
      </c>
      <c r="S2426" s="58" t="str">
        <f t="shared" si="411"/>
        <v/>
      </c>
      <c r="T2426" s="61" t="str">
        <f t="shared" si="412"/>
        <v/>
      </c>
      <c r="U2426" s="58" t="str">
        <f t="shared" si="413"/>
        <v/>
      </c>
      <c r="W2426" s="25" t="str">
        <f>IF(OR($P2426="", NOT($U2426="")), "", IF(COUNTIF($P$11:$P2426, $P2426)&gt;1, "", "X"))</f>
        <v/>
      </c>
      <c r="X2426" s="25" t="str">
        <f t="shared" si="414"/>
        <v/>
      </c>
      <c r="Z2426" s="25" t="str">
        <f t="shared" si="415"/>
        <v/>
      </c>
      <c r="AB2426" s="25" t="str">
        <f>IF($B2426="", "", IF(AND($B2426&gt;='Client Report'!$BA$3, $B2426&lt;='Client Report'!$BA$4), "X", ""))</f>
        <v/>
      </c>
      <c r="AC2426" s="25" t="str">
        <f>IF($O2426="", "", IF('Client Report'!$AG$3="", "X", IF(Expenses!$C2426='Client Report'!$AG$3, "X", "")))</f>
        <v/>
      </c>
      <c r="AD2426" s="66" t="str">
        <f t="shared" si="416"/>
        <v/>
      </c>
      <c r="AE2426" s="25" t="str">
        <f>IF($AD2426="", "", COUNTIF($AD$11:$AD$2510, "&lt;"&amp;$AD2426)+1+COUNTIF($AD$11:$AD2426, $AD2426)-1)</f>
        <v/>
      </c>
      <c r="AF2426" s="25" t="str">
        <f t="shared" si="417"/>
        <v/>
      </c>
    </row>
    <row r="2427" spans="1:32" x14ac:dyDescent="0.25">
      <c r="A2427" s="21"/>
      <c r="B2427" s="80"/>
      <c r="C2427" s="81"/>
      <c r="D2427" s="82"/>
      <c r="E2427" s="83"/>
      <c r="F2427" s="83"/>
      <c r="G2427" s="84"/>
      <c r="H2427" s="85"/>
      <c r="I2427" s="21"/>
      <c r="J2427" s="39" t="str">
        <f t="shared" si="407"/>
        <v/>
      </c>
      <c r="K2427" s="21"/>
      <c r="O2427" s="25" t="str">
        <f t="shared" si="408"/>
        <v/>
      </c>
      <c r="P2427" s="25" t="str">
        <f t="shared" si="409"/>
        <v/>
      </c>
      <c r="Q2427" s="25" t="str">
        <f t="shared" si="410"/>
        <v/>
      </c>
      <c r="R2427" s="25" t="str">
        <f>IF(COUNTIF($Q$11:$Q2427, $Q2427)&gt;1, "", $Q2427)</f>
        <v/>
      </c>
      <c r="S2427" s="58" t="str">
        <f t="shared" si="411"/>
        <v/>
      </c>
      <c r="T2427" s="61" t="str">
        <f t="shared" si="412"/>
        <v/>
      </c>
      <c r="U2427" s="58" t="str">
        <f t="shared" si="413"/>
        <v/>
      </c>
      <c r="W2427" s="25" t="str">
        <f>IF(OR($P2427="", NOT($U2427="")), "", IF(COUNTIF($P$11:$P2427, $P2427)&gt;1, "", "X"))</f>
        <v/>
      </c>
      <c r="X2427" s="25" t="str">
        <f t="shared" si="414"/>
        <v/>
      </c>
      <c r="Z2427" s="25" t="str">
        <f t="shared" si="415"/>
        <v/>
      </c>
      <c r="AB2427" s="25" t="str">
        <f>IF($B2427="", "", IF(AND($B2427&gt;='Client Report'!$BA$3, $B2427&lt;='Client Report'!$BA$4), "X", ""))</f>
        <v/>
      </c>
      <c r="AC2427" s="25" t="str">
        <f>IF($O2427="", "", IF('Client Report'!$AG$3="", "X", IF(Expenses!$C2427='Client Report'!$AG$3, "X", "")))</f>
        <v/>
      </c>
      <c r="AD2427" s="66" t="str">
        <f t="shared" si="416"/>
        <v/>
      </c>
      <c r="AE2427" s="25" t="str">
        <f>IF($AD2427="", "", COUNTIF($AD$11:$AD$2510, "&lt;"&amp;$AD2427)+1+COUNTIF($AD$11:$AD2427, $AD2427)-1)</f>
        <v/>
      </c>
      <c r="AF2427" s="25" t="str">
        <f t="shared" si="417"/>
        <v/>
      </c>
    </row>
    <row r="2428" spans="1:32" x14ac:dyDescent="0.25">
      <c r="A2428" s="21"/>
      <c r="B2428" s="80"/>
      <c r="C2428" s="81"/>
      <c r="D2428" s="82"/>
      <c r="E2428" s="83"/>
      <c r="F2428" s="83"/>
      <c r="G2428" s="84"/>
      <c r="H2428" s="85"/>
      <c r="I2428" s="21"/>
      <c r="J2428" s="39" t="str">
        <f t="shared" si="407"/>
        <v/>
      </c>
      <c r="K2428" s="21"/>
      <c r="O2428" s="25" t="str">
        <f t="shared" si="408"/>
        <v/>
      </c>
      <c r="P2428" s="25" t="str">
        <f t="shared" si="409"/>
        <v/>
      </c>
      <c r="Q2428" s="25" t="str">
        <f t="shared" si="410"/>
        <v/>
      </c>
      <c r="R2428" s="25" t="str">
        <f>IF(COUNTIF($Q$11:$Q2428, $Q2428)&gt;1, "", $Q2428)</f>
        <v/>
      </c>
      <c r="S2428" s="58" t="str">
        <f t="shared" si="411"/>
        <v/>
      </c>
      <c r="T2428" s="61" t="str">
        <f t="shared" si="412"/>
        <v/>
      </c>
      <c r="U2428" s="58" t="str">
        <f t="shared" si="413"/>
        <v/>
      </c>
      <c r="W2428" s="25" t="str">
        <f>IF(OR($P2428="", NOT($U2428="")), "", IF(COUNTIF($P$11:$P2428, $P2428)&gt;1, "", "X"))</f>
        <v/>
      </c>
      <c r="X2428" s="25" t="str">
        <f t="shared" si="414"/>
        <v/>
      </c>
      <c r="Z2428" s="25" t="str">
        <f t="shared" si="415"/>
        <v/>
      </c>
      <c r="AB2428" s="25" t="str">
        <f>IF($B2428="", "", IF(AND($B2428&gt;='Client Report'!$BA$3, $B2428&lt;='Client Report'!$BA$4), "X", ""))</f>
        <v/>
      </c>
      <c r="AC2428" s="25" t="str">
        <f>IF($O2428="", "", IF('Client Report'!$AG$3="", "X", IF(Expenses!$C2428='Client Report'!$AG$3, "X", "")))</f>
        <v/>
      </c>
      <c r="AD2428" s="66" t="str">
        <f t="shared" si="416"/>
        <v/>
      </c>
      <c r="AE2428" s="25" t="str">
        <f>IF($AD2428="", "", COUNTIF($AD$11:$AD$2510, "&lt;"&amp;$AD2428)+1+COUNTIF($AD$11:$AD2428, $AD2428)-1)</f>
        <v/>
      </c>
      <c r="AF2428" s="25" t="str">
        <f t="shared" si="417"/>
        <v/>
      </c>
    </row>
    <row r="2429" spans="1:32" x14ac:dyDescent="0.25">
      <c r="A2429" s="21"/>
      <c r="B2429" s="80"/>
      <c r="C2429" s="81"/>
      <c r="D2429" s="82"/>
      <c r="E2429" s="83"/>
      <c r="F2429" s="83"/>
      <c r="G2429" s="84"/>
      <c r="H2429" s="85"/>
      <c r="I2429" s="21"/>
      <c r="J2429" s="39" t="str">
        <f t="shared" si="407"/>
        <v/>
      </c>
      <c r="K2429" s="21"/>
      <c r="O2429" s="25" t="str">
        <f t="shared" si="408"/>
        <v/>
      </c>
      <c r="P2429" s="25" t="str">
        <f t="shared" si="409"/>
        <v/>
      </c>
      <c r="Q2429" s="25" t="str">
        <f t="shared" si="410"/>
        <v/>
      </c>
      <c r="R2429" s="25" t="str">
        <f>IF(COUNTIF($Q$11:$Q2429, $Q2429)&gt;1, "", $Q2429)</f>
        <v/>
      </c>
      <c r="S2429" s="58" t="str">
        <f t="shared" si="411"/>
        <v/>
      </c>
      <c r="T2429" s="61" t="str">
        <f t="shared" si="412"/>
        <v/>
      </c>
      <c r="U2429" s="58" t="str">
        <f t="shared" si="413"/>
        <v/>
      </c>
      <c r="W2429" s="25" t="str">
        <f>IF(OR($P2429="", NOT($U2429="")), "", IF(COUNTIF($P$11:$P2429, $P2429)&gt;1, "", "X"))</f>
        <v/>
      </c>
      <c r="X2429" s="25" t="str">
        <f t="shared" si="414"/>
        <v/>
      </c>
      <c r="Z2429" s="25" t="str">
        <f t="shared" si="415"/>
        <v/>
      </c>
      <c r="AB2429" s="25" t="str">
        <f>IF($B2429="", "", IF(AND($B2429&gt;='Client Report'!$BA$3, $B2429&lt;='Client Report'!$BA$4), "X", ""))</f>
        <v/>
      </c>
      <c r="AC2429" s="25" t="str">
        <f>IF($O2429="", "", IF('Client Report'!$AG$3="", "X", IF(Expenses!$C2429='Client Report'!$AG$3, "X", "")))</f>
        <v/>
      </c>
      <c r="AD2429" s="66" t="str">
        <f t="shared" si="416"/>
        <v/>
      </c>
      <c r="AE2429" s="25" t="str">
        <f>IF($AD2429="", "", COUNTIF($AD$11:$AD$2510, "&lt;"&amp;$AD2429)+1+COUNTIF($AD$11:$AD2429, $AD2429)-1)</f>
        <v/>
      </c>
      <c r="AF2429" s="25" t="str">
        <f t="shared" si="417"/>
        <v/>
      </c>
    </row>
    <row r="2430" spans="1:32" x14ac:dyDescent="0.25">
      <c r="A2430" s="21"/>
      <c r="B2430" s="80"/>
      <c r="C2430" s="81"/>
      <c r="D2430" s="82"/>
      <c r="E2430" s="83"/>
      <c r="F2430" s="83"/>
      <c r="G2430" s="84"/>
      <c r="H2430" s="85"/>
      <c r="I2430" s="21"/>
      <c r="J2430" s="39" t="str">
        <f t="shared" si="407"/>
        <v/>
      </c>
      <c r="K2430" s="21"/>
      <c r="O2430" s="25" t="str">
        <f t="shared" si="408"/>
        <v/>
      </c>
      <c r="P2430" s="25" t="str">
        <f t="shared" si="409"/>
        <v/>
      </c>
      <c r="Q2430" s="25" t="str">
        <f t="shared" si="410"/>
        <v/>
      </c>
      <c r="R2430" s="25" t="str">
        <f>IF(COUNTIF($Q$11:$Q2430, $Q2430)&gt;1, "", $Q2430)</f>
        <v/>
      </c>
      <c r="S2430" s="58" t="str">
        <f t="shared" si="411"/>
        <v/>
      </c>
      <c r="T2430" s="61" t="str">
        <f t="shared" si="412"/>
        <v/>
      </c>
      <c r="U2430" s="58" t="str">
        <f t="shared" si="413"/>
        <v/>
      </c>
      <c r="W2430" s="25" t="str">
        <f>IF(OR($P2430="", NOT($U2430="")), "", IF(COUNTIF($P$11:$P2430, $P2430)&gt;1, "", "X"))</f>
        <v/>
      </c>
      <c r="X2430" s="25" t="str">
        <f t="shared" si="414"/>
        <v/>
      </c>
      <c r="Z2430" s="25" t="str">
        <f t="shared" si="415"/>
        <v/>
      </c>
      <c r="AB2430" s="25" t="str">
        <f>IF($B2430="", "", IF(AND($B2430&gt;='Client Report'!$BA$3, $B2430&lt;='Client Report'!$BA$4), "X", ""))</f>
        <v/>
      </c>
      <c r="AC2430" s="25" t="str">
        <f>IF($O2430="", "", IF('Client Report'!$AG$3="", "X", IF(Expenses!$C2430='Client Report'!$AG$3, "X", "")))</f>
        <v/>
      </c>
      <c r="AD2430" s="66" t="str">
        <f t="shared" si="416"/>
        <v/>
      </c>
      <c r="AE2430" s="25" t="str">
        <f>IF($AD2430="", "", COUNTIF($AD$11:$AD$2510, "&lt;"&amp;$AD2430)+1+COUNTIF($AD$11:$AD2430, $AD2430)-1)</f>
        <v/>
      </c>
      <c r="AF2430" s="25" t="str">
        <f t="shared" si="417"/>
        <v/>
      </c>
    </row>
    <row r="2431" spans="1:32" x14ac:dyDescent="0.25">
      <c r="A2431" s="21"/>
      <c r="B2431" s="80"/>
      <c r="C2431" s="81"/>
      <c r="D2431" s="82"/>
      <c r="E2431" s="83"/>
      <c r="F2431" s="83"/>
      <c r="G2431" s="84"/>
      <c r="H2431" s="85"/>
      <c r="I2431" s="21"/>
      <c r="J2431" s="39" t="str">
        <f t="shared" si="407"/>
        <v/>
      </c>
      <c r="K2431" s="21"/>
      <c r="O2431" s="25" t="str">
        <f t="shared" si="408"/>
        <v/>
      </c>
      <c r="P2431" s="25" t="str">
        <f t="shared" si="409"/>
        <v/>
      </c>
      <c r="Q2431" s="25" t="str">
        <f t="shared" si="410"/>
        <v/>
      </c>
      <c r="R2431" s="25" t="str">
        <f>IF(COUNTIF($Q$11:$Q2431, $Q2431)&gt;1, "", $Q2431)</f>
        <v/>
      </c>
      <c r="S2431" s="58" t="str">
        <f t="shared" si="411"/>
        <v/>
      </c>
      <c r="T2431" s="61" t="str">
        <f t="shared" si="412"/>
        <v/>
      </c>
      <c r="U2431" s="58" t="str">
        <f t="shared" si="413"/>
        <v/>
      </c>
      <c r="W2431" s="25" t="str">
        <f>IF(OR($P2431="", NOT($U2431="")), "", IF(COUNTIF($P$11:$P2431, $P2431)&gt;1, "", "X"))</f>
        <v/>
      </c>
      <c r="X2431" s="25" t="str">
        <f t="shared" si="414"/>
        <v/>
      </c>
      <c r="Z2431" s="25" t="str">
        <f t="shared" si="415"/>
        <v/>
      </c>
      <c r="AB2431" s="25" t="str">
        <f>IF($B2431="", "", IF(AND($B2431&gt;='Client Report'!$BA$3, $B2431&lt;='Client Report'!$BA$4), "X", ""))</f>
        <v/>
      </c>
      <c r="AC2431" s="25" t="str">
        <f>IF($O2431="", "", IF('Client Report'!$AG$3="", "X", IF(Expenses!$C2431='Client Report'!$AG$3, "X", "")))</f>
        <v/>
      </c>
      <c r="AD2431" s="66" t="str">
        <f t="shared" si="416"/>
        <v/>
      </c>
      <c r="AE2431" s="25" t="str">
        <f>IF($AD2431="", "", COUNTIF($AD$11:$AD$2510, "&lt;"&amp;$AD2431)+1+COUNTIF($AD$11:$AD2431, $AD2431)-1)</f>
        <v/>
      </c>
      <c r="AF2431" s="25" t="str">
        <f t="shared" si="417"/>
        <v/>
      </c>
    </row>
    <row r="2432" spans="1:32" x14ac:dyDescent="0.25">
      <c r="A2432" s="21"/>
      <c r="B2432" s="80"/>
      <c r="C2432" s="81"/>
      <c r="D2432" s="82"/>
      <c r="E2432" s="83"/>
      <c r="F2432" s="83"/>
      <c r="G2432" s="84"/>
      <c r="H2432" s="85"/>
      <c r="I2432" s="21"/>
      <c r="J2432" s="39" t="str">
        <f t="shared" si="407"/>
        <v/>
      </c>
      <c r="K2432" s="21"/>
      <c r="O2432" s="25" t="str">
        <f t="shared" si="408"/>
        <v/>
      </c>
      <c r="P2432" s="25" t="str">
        <f t="shared" si="409"/>
        <v/>
      </c>
      <c r="Q2432" s="25" t="str">
        <f t="shared" si="410"/>
        <v/>
      </c>
      <c r="R2432" s="25" t="str">
        <f>IF(COUNTIF($Q$11:$Q2432, $Q2432)&gt;1, "", $Q2432)</f>
        <v/>
      </c>
      <c r="S2432" s="58" t="str">
        <f t="shared" si="411"/>
        <v/>
      </c>
      <c r="T2432" s="61" t="str">
        <f t="shared" si="412"/>
        <v/>
      </c>
      <c r="U2432" s="58" t="str">
        <f t="shared" si="413"/>
        <v/>
      </c>
      <c r="W2432" s="25" t="str">
        <f>IF(OR($P2432="", NOT($U2432="")), "", IF(COUNTIF($P$11:$P2432, $P2432)&gt;1, "", "X"))</f>
        <v/>
      </c>
      <c r="X2432" s="25" t="str">
        <f t="shared" si="414"/>
        <v/>
      </c>
      <c r="Z2432" s="25" t="str">
        <f t="shared" si="415"/>
        <v/>
      </c>
      <c r="AB2432" s="25" t="str">
        <f>IF($B2432="", "", IF(AND($B2432&gt;='Client Report'!$BA$3, $B2432&lt;='Client Report'!$BA$4), "X", ""))</f>
        <v/>
      </c>
      <c r="AC2432" s="25" t="str">
        <f>IF($O2432="", "", IF('Client Report'!$AG$3="", "X", IF(Expenses!$C2432='Client Report'!$AG$3, "X", "")))</f>
        <v/>
      </c>
      <c r="AD2432" s="66" t="str">
        <f t="shared" si="416"/>
        <v/>
      </c>
      <c r="AE2432" s="25" t="str">
        <f>IF($AD2432="", "", COUNTIF($AD$11:$AD$2510, "&lt;"&amp;$AD2432)+1+COUNTIF($AD$11:$AD2432, $AD2432)-1)</f>
        <v/>
      </c>
      <c r="AF2432" s="25" t="str">
        <f t="shared" si="417"/>
        <v/>
      </c>
    </row>
    <row r="2433" spans="1:32" x14ac:dyDescent="0.25">
      <c r="A2433" s="21"/>
      <c r="B2433" s="80"/>
      <c r="C2433" s="81"/>
      <c r="D2433" s="82"/>
      <c r="E2433" s="83"/>
      <c r="F2433" s="83"/>
      <c r="G2433" s="84"/>
      <c r="H2433" s="85"/>
      <c r="I2433" s="21"/>
      <c r="J2433" s="39" t="str">
        <f t="shared" si="407"/>
        <v/>
      </c>
      <c r="K2433" s="21"/>
      <c r="O2433" s="25" t="str">
        <f t="shared" si="408"/>
        <v/>
      </c>
      <c r="P2433" s="25" t="str">
        <f t="shared" si="409"/>
        <v/>
      </c>
      <c r="Q2433" s="25" t="str">
        <f t="shared" si="410"/>
        <v/>
      </c>
      <c r="R2433" s="25" t="str">
        <f>IF(COUNTIF($Q$11:$Q2433, $Q2433)&gt;1, "", $Q2433)</f>
        <v/>
      </c>
      <c r="S2433" s="58" t="str">
        <f t="shared" si="411"/>
        <v/>
      </c>
      <c r="T2433" s="61" t="str">
        <f t="shared" si="412"/>
        <v/>
      </c>
      <c r="U2433" s="58" t="str">
        <f t="shared" si="413"/>
        <v/>
      </c>
      <c r="W2433" s="25" t="str">
        <f>IF(OR($P2433="", NOT($U2433="")), "", IF(COUNTIF($P$11:$P2433, $P2433)&gt;1, "", "X"))</f>
        <v/>
      </c>
      <c r="X2433" s="25" t="str">
        <f t="shared" si="414"/>
        <v/>
      </c>
      <c r="Z2433" s="25" t="str">
        <f t="shared" si="415"/>
        <v/>
      </c>
      <c r="AB2433" s="25" t="str">
        <f>IF($B2433="", "", IF(AND($B2433&gt;='Client Report'!$BA$3, $B2433&lt;='Client Report'!$BA$4), "X", ""))</f>
        <v/>
      </c>
      <c r="AC2433" s="25" t="str">
        <f>IF($O2433="", "", IF('Client Report'!$AG$3="", "X", IF(Expenses!$C2433='Client Report'!$AG$3, "X", "")))</f>
        <v/>
      </c>
      <c r="AD2433" s="66" t="str">
        <f t="shared" si="416"/>
        <v/>
      </c>
      <c r="AE2433" s="25" t="str">
        <f>IF($AD2433="", "", COUNTIF($AD$11:$AD$2510, "&lt;"&amp;$AD2433)+1+COUNTIF($AD$11:$AD2433, $AD2433)-1)</f>
        <v/>
      </c>
      <c r="AF2433" s="25" t="str">
        <f t="shared" si="417"/>
        <v/>
      </c>
    </row>
    <row r="2434" spans="1:32" x14ac:dyDescent="0.25">
      <c r="A2434" s="21"/>
      <c r="B2434" s="80"/>
      <c r="C2434" s="81"/>
      <c r="D2434" s="82"/>
      <c r="E2434" s="83"/>
      <c r="F2434" s="83"/>
      <c r="G2434" s="84"/>
      <c r="H2434" s="85"/>
      <c r="I2434" s="21"/>
      <c r="J2434" s="39" t="str">
        <f t="shared" si="407"/>
        <v/>
      </c>
      <c r="K2434" s="21"/>
      <c r="O2434" s="25" t="str">
        <f t="shared" si="408"/>
        <v/>
      </c>
      <c r="P2434" s="25" t="str">
        <f t="shared" si="409"/>
        <v/>
      </c>
      <c r="Q2434" s="25" t="str">
        <f t="shared" si="410"/>
        <v/>
      </c>
      <c r="R2434" s="25" t="str">
        <f>IF(COUNTIF($Q$11:$Q2434, $Q2434)&gt;1, "", $Q2434)</f>
        <v/>
      </c>
      <c r="S2434" s="58" t="str">
        <f t="shared" si="411"/>
        <v/>
      </c>
      <c r="T2434" s="61" t="str">
        <f t="shared" si="412"/>
        <v/>
      </c>
      <c r="U2434" s="58" t="str">
        <f t="shared" si="413"/>
        <v/>
      </c>
      <c r="W2434" s="25" t="str">
        <f>IF(OR($P2434="", NOT($U2434="")), "", IF(COUNTIF($P$11:$P2434, $P2434)&gt;1, "", "X"))</f>
        <v/>
      </c>
      <c r="X2434" s="25" t="str">
        <f t="shared" si="414"/>
        <v/>
      </c>
      <c r="Z2434" s="25" t="str">
        <f t="shared" si="415"/>
        <v/>
      </c>
      <c r="AB2434" s="25" t="str">
        <f>IF($B2434="", "", IF(AND($B2434&gt;='Client Report'!$BA$3, $B2434&lt;='Client Report'!$BA$4), "X", ""))</f>
        <v/>
      </c>
      <c r="AC2434" s="25" t="str">
        <f>IF($O2434="", "", IF('Client Report'!$AG$3="", "X", IF(Expenses!$C2434='Client Report'!$AG$3, "X", "")))</f>
        <v/>
      </c>
      <c r="AD2434" s="66" t="str">
        <f t="shared" si="416"/>
        <v/>
      </c>
      <c r="AE2434" s="25" t="str">
        <f>IF($AD2434="", "", COUNTIF($AD$11:$AD$2510, "&lt;"&amp;$AD2434)+1+COUNTIF($AD$11:$AD2434, $AD2434)-1)</f>
        <v/>
      </c>
      <c r="AF2434" s="25" t="str">
        <f t="shared" si="417"/>
        <v/>
      </c>
    </row>
    <row r="2435" spans="1:32" x14ac:dyDescent="0.25">
      <c r="A2435" s="21"/>
      <c r="B2435" s="80"/>
      <c r="C2435" s="81"/>
      <c r="D2435" s="82"/>
      <c r="E2435" s="83"/>
      <c r="F2435" s="83"/>
      <c r="G2435" s="84"/>
      <c r="H2435" s="85"/>
      <c r="I2435" s="21"/>
      <c r="J2435" s="39" t="str">
        <f t="shared" si="407"/>
        <v/>
      </c>
      <c r="K2435" s="21"/>
      <c r="O2435" s="25" t="str">
        <f t="shared" si="408"/>
        <v/>
      </c>
      <c r="P2435" s="25" t="str">
        <f t="shared" si="409"/>
        <v/>
      </c>
      <c r="Q2435" s="25" t="str">
        <f t="shared" si="410"/>
        <v/>
      </c>
      <c r="R2435" s="25" t="str">
        <f>IF(COUNTIF($Q$11:$Q2435, $Q2435)&gt;1, "", $Q2435)</f>
        <v/>
      </c>
      <c r="S2435" s="58" t="str">
        <f t="shared" si="411"/>
        <v/>
      </c>
      <c r="T2435" s="61" t="str">
        <f t="shared" si="412"/>
        <v/>
      </c>
      <c r="U2435" s="58" t="str">
        <f t="shared" si="413"/>
        <v/>
      </c>
      <c r="W2435" s="25" t="str">
        <f>IF(OR($P2435="", NOT($U2435="")), "", IF(COUNTIF($P$11:$P2435, $P2435)&gt;1, "", "X"))</f>
        <v/>
      </c>
      <c r="X2435" s="25" t="str">
        <f t="shared" si="414"/>
        <v/>
      </c>
      <c r="Z2435" s="25" t="str">
        <f t="shared" si="415"/>
        <v/>
      </c>
      <c r="AB2435" s="25" t="str">
        <f>IF($B2435="", "", IF(AND($B2435&gt;='Client Report'!$BA$3, $B2435&lt;='Client Report'!$BA$4), "X", ""))</f>
        <v/>
      </c>
      <c r="AC2435" s="25" t="str">
        <f>IF($O2435="", "", IF('Client Report'!$AG$3="", "X", IF(Expenses!$C2435='Client Report'!$AG$3, "X", "")))</f>
        <v/>
      </c>
      <c r="AD2435" s="66" t="str">
        <f t="shared" si="416"/>
        <v/>
      </c>
      <c r="AE2435" s="25" t="str">
        <f>IF($AD2435="", "", COUNTIF($AD$11:$AD$2510, "&lt;"&amp;$AD2435)+1+COUNTIF($AD$11:$AD2435, $AD2435)-1)</f>
        <v/>
      </c>
      <c r="AF2435" s="25" t="str">
        <f t="shared" si="417"/>
        <v/>
      </c>
    </row>
    <row r="2436" spans="1:32" x14ac:dyDescent="0.25">
      <c r="A2436" s="21"/>
      <c r="B2436" s="80"/>
      <c r="C2436" s="81"/>
      <c r="D2436" s="82"/>
      <c r="E2436" s="83"/>
      <c r="F2436" s="83"/>
      <c r="G2436" s="84"/>
      <c r="H2436" s="85"/>
      <c r="I2436" s="21"/>
      <c r="J2436" s="39" t="str">
        <f t="shared" si="407"/>
        <v/>
      </c>
      <c r="K2436" s="21"/>
      <c r="O2436" s="25" t="str">
        <f t="shared" si="408"/>
        <v/>
      </c>
      <c r="P2436" s="25" t="str">
        <f t="shared" si="409"/>
        <v/>
      </c>
      <c r="Q2436" s="25" t="str">
        <f t="shared" si="410"/>
        <v/>
      </c>
      <c r="R2436" s="25" t="str">
        <f>IF(COUNTIF($Q$11:$Q2436, $Q2436)&gt;1, "", $Q2436)</f>
        <v/>
      </c>
      <c r="S2436" s="58" t="str">
        <f t="shared" si="411"/>
        <v/>
      </c>
      <c r="T2436" s="61" t="str">
        <f t="shared" si="412"/>
        <v/>
      </c>
      <c r="U2436" s="58" t="str">
        <f t="shared" si="413"/>
        <v/>
      </c>
      <c r="W2436" s="25" t="str">
        <f>IF(OR($P2436="", NOT($U2436="")), "", IF(COUNTIF($P$11:$P2436, $P2436)&gt;1, "", "X"))</f>
        <v/>
      </c>
      <c r="X2436" s="25" t="str">
        <f t="shared" si="414"/>
        <v/>
      </c>
      <c r="Z2436" s="25" t="str">
        <f t="shared" si="415"/>
        <v/>
      </c>
      <c r="AB2436" s="25" t="str">
        <f>IF($B2436="", "", IF(AND($B2436&gt;='Client Report'!$BA$3, $B2436&lt;='Client Report'!$BA$4), "X", ""))</f>
        <v/>
      </c>
      <c r="AC2436" s="25" t="str">
        <f>IF($O2436="", "", IF('Client Report'!$AG$3="", "X", IF(Expenses!$C2436='Client Report'!$AG$3, "X", "")))</f>
        <v/>
      </c>
      <c r="AD2436" s="66" t="str">
        <f t="shared" si="416"/>
        <v/>
      </c>
      <c r="AE2436" s="25" t="str">
        <f>IF($AD2436="", "", COUNTIF($AD$11:$AD$2510, "&lt;"&amp;$AD2436)+1+COUNTIF($AD$11:$AD2436, $AD2436)-1)</f>
        <v/>
      </c>
      <c r="AF2436" s="25" t="str">
        <f t="shared" si="417"/>
        <v/>
      </c>
    </row>
    <row r="2437" spans="1:32" x14ac:dyDescent="0.25">
      <c r="A2437" s="21"/>
      <c r="B2437" s="80"/>
      <c r="C2437" s="81"/>
      <c r="D2437" s="82"/>
      <c r="E2437" s="83"/>
      <c r="F2437" s="83"/>
      <c r="G2437" s="84"/>
      <c r="H2437" s="85"/>
      <c r="I2437" s="21"/>
      <c r="J2437" s="39" t="str">
        <f t="shared" si="407"/>
        <v/>
      </c>
      <c r="K2437" s="21"/>
      <c r="O2437" s="25" t="str">
        <f t="shared" si="408"/>
        <v/>
      </c>
      <c r="P2437" s="25" t="str">
        <f t="shared" si="409"/>
        <v/>
      </c>
      <c r="Q2437" s="25" t="str">
        <f t="shared" si="410"/>
        <v/>
      </c>
      <c r="R2437" s="25" t="str">
        <f>IF(COUNTIF($Q$11:$Q2437, $Q2437)&gt;1, "", $Q2437)</f>
        <v/>
      </c>
      <c r="S2437" s="58" t="str">
        <f t="shared" si="411"/>
        <v/>
      </c>
      <c r="T2437" s="61" t="str">
        <f t="shared" si="412"/>
        <v/>
      </c>
      <c r="U2437" s="58" t="str">
        <f t="shared" si="413"/>
        <v/>
      </c>
      <c r="W2437" s="25" t="str">
        <f>IF(OR($P2437="", NOT($U2437="")), "", IF(COUNTIF($P$11:$P2437, $P2437)&gt;1, "", "X"))</f>
        <v/>
      </c>
      <c r="X2437" s="25" t="str">
        <f t="shared" si="414"/>
        <v/>
      </c>
      <c r="Z2437" s="25" t="str">
        <f t="shared" si="415"/>
        <v/>
      </c>
      <c r="AB2437" s="25" t="str">
        <f>IF($B2437="", "", IF(AND($B2437&gt;='Client Report'!$BA$3, $B2437&lt;='Client Report'!$BA$4), "X", ""))</f>
        <v/>
      </c>
      <c r="AC2437" s="25" t="str">
        <f>IF($O2437="", "", IF('Client Report'!$AG$3="", "X", IF(Expenses!$C2437='Client Report'!$AG$3, "X", "")))</f>
        <v/>
      </c>
      <c r="AD2437" s="66" t="str">
        <f t="shared" si="416"/>
        <v/>
      </c>
      <c r="AE2437" s="25" t="str">
        <f>IF($AD2437="", "", COUNTIF($AD$11:$AD$2510, "&lt;"&amp;$AD2437)+1+COUNTIF($AD$11:$AD2437, $AD2437)-1)</f>
        <v/>
      </c>
      <c r="AF2437" s="25" t="str">
        <f t="shared" si="417"/>
        <v/>
      </c>
    </row>
    <row r="2438" spans="1:32" x14ac:dyDescent="0.25">
      <c r="A2438" s="21"/>
      <c r="B2438" s="80"/>
      <c r="C2438" s="81"/>
      <c r="D2438" s="82"/>
      <c r="E2438" s="83"/>
      <c r="F2438" s="83"/>
      <c r="G2438" s="84"/>
      <c r="H2438" s="85"/>
      <c r="I2438" s="21"/>
      <c r="J2438" s="39" t="str">
        <f t="shared" si="407"/>
        <v/>
      </c>
      <c r="K2438" s="21"/>
      <c r="O2438" s="25" t="str">
        <f t="shared" si="408"/>
        <v/>
      </c>
      <c r="P2438" s="25" t="str">
        <f t="shared" si="409"/>
        <v/>
      </c>
      <c r="Q2438" s="25" t="str">
        <f t="shared" si="410"/>
        <v/>
      </c>
      <c r="R2438" s="25" t="str">
        <f>IF(COUNTIF($Q$11:$Q2438, $Q2438)&gt;1, "", $Q2438)</f>
        <v/>
      </c>
      <c r="S2438" s="58" t="str">
        <f t="shared" si="411"/>
        <v/>
      </c>
      <c r="T2438" s="61" t="str">
        <f t="shared" si="412"/>
        <v/>
      </c>
      <c r="U2438" s="58" t="str">
        <f t="shared" si="413"/>
        <v/>
      </c>
      <c r="W2438" s="25" t="str">
        <f>IF(OR($P2438="", NOT($U2438="")), "", IF(COUNTIF($P$11:$P2438, $P2438)&gt;1, "", "X"))</f>
        <v/>
      </c>
      <c r="X2438" s="25" t="str">
        <f t="shared" si="414"/>
        <v/>
      </c>
      <c r="Z2438" s="25" t="str">
        <f t="shared" si="415"/>
        <v/>
      </c>
      <c r="AB2438" s="25" t="str">
        <f>IF($B2438="", "", IF(AND($B2438&gt;='Client Report'!$BA$3, $B2438&lt;='Client Report'!$BA$4), "X", ""))</f>
        <v/>
      </c>
      <c r="AC2438" s="25" t="str">
        <f>IF($O2438="", "", IF('Client Report'!$AG$3="", "X", IF(Expenses!$C2438='Client Report'!$AG$3, "X", "")))</f>
        <v/>
      </c>
      <c r="AD2438" s="66" t="str">
        <f t="shared" si="416"/>
        <v/>
      </c>
      <c r="AE2438" s="25" t="str">
        <f>IF($AD2438="", "", COUNTIF($AD$11:$AD$2510, "&lt;"&amp;$AD2438)+1+COUNTIF($AD$11:$AD2438, $AD2438)-1)</f>
        <v/>
      </c>
      <c r="AF2438" s="25" t="str">
        <f t="shared" si="417"/>
        <v/>
      </c>
    </row>
    <row r="2439" spans="1:32" x14ac:dyDescent="0.25">
      <c r="A2439" s="21"/>
      <c r="B2439" s="80"/>
      <c r="C2439" s="81"/>
      <c r="D2439" s="82"/>
      <c r="E2439" s="83"/>
      <c r="F2439" s="83"/>
      <c r="G2439" s="84"/>
      <c r="H2439" s="85"/>
      <c r="I2439" s="21"/>
      <c r="J2439" s="39" t="str">
        <f t="shared" si="407"/>
        <v/>
      </c>
      <c r="K2439" s="21"/>
      <c r="O2439" s="25" t="str">
        <f t="shared" si="408"/>
        <v/>
      </c>
      <c r="P2439" s="25" t="str">
        <f t="shared" si="409"/>
        <v/>
      </c>
      <c r="Q2439" s="25" t="str">
        <f t="shared" si="410"/>
        <v/>
      </c>
      <c r="R2439" s="25" t="str">
        <f>IF(COUNTIF($Q$11:$Q2439, $Q2439)&gt;1, "", $Q2439)</f>
        <v/>
      </c>
      <c r="S2439" s="58" t="str">
        <f t="shared" si="411"/>
        <v/>
      </c>
      <c r="T2439" s="61" t="str">
        <f t="shared" si="412"/>
        <v/>
      </c>
      <c r="U2439" s="58" t="str">
        <f t="shared" si="413"/>
        <v/>
      </c>
      <c r="W2439" s="25" t="str">
        <f>IF(OR($P2439="", NOT($U2439="")), "", IF(COUNTIF($P$11:$P2439, $P2439)&gt;1, "", "X"))</f>
        <v/>
      </c>
      <c r="X2439" s="25" t="str">
        <f t="shared" si="414"/>
        <v/>
      </c>
      <c r="Z2439" s="25" t="str">
        <f t="shared" si="415"/>
        <v/>
      </c>
      <c r="AB2439" s="25" t="str">
        <f>IF($B2439="", "", IF(AND($B2439&gt;='Client Report'!$BA$3, $B2439&lt;='Client Report'!$BA$4), "X", ""))</f>
        <v/>
      </c>
      <c r="AC2439" s="25" t="str">
        <f>IF($O2439="", "", IF('Client Report'!$AG$3="", "X", IF(Expenses!$C2439='Client Report'!$AG$3, "X", "")))</f>
        <v/>
      </c>
      <c r="AD2439" s="66" t="str">
        <f t="shared" si="416"/>
        <v/>
      </c>
      <c r="AE2439" s="25" t="str">
        <f>IF($AD2439="", "", COUNTIF($AD$11:$AD$2510, "&lt;"&amp;$AD2439)+1+COUNTIF($AD$11:$AD2439, $AD2439)-1)</f>
        <v/>
      </c>
      <c r="AF2439" s="25" t="str">
        <f t="shared" si="417"/>
        <v/>
      </c>
    </row>
    <row r="2440" spans="1:32" x14ac:dyDescent="0.25">
      <c r="A2440" s="21"/>
      <c r="B2440" s="80"/>
      <c r="C2440" s="81"/>
      <c r="D2440" s="82"/>
      <c r="E2440" s="83"/>
      <c r="F2440" s="83"/>
      <c r="G2440" s="84"/>
      <c r="H2440" s="85"/>
      <c r="I2440" s="21"/>
      <c r="J2440" s="39" t="str">
        <f t="shared" si="407"/>
        <v/>
      </c>
      <c r="K2440" s="21"/>
      <c r="O2440" s="25" t="str">
        <f t="shared" si="408"/>
        <v/>
      </c>
      <c r="P2440" s="25" t="str">
        <f t="shared" si="409"/>
        <v/>
      </c>
      <c r="Q2440" s="25" t="str">
        <f t="shared" si="410"/>
        <v/>
      </c>
      <c r="R2440" s="25" t="str">
        <f>IF(COUNTIF($Q$11:$Q2440, $Q2440)&gt;1, "", $Q2440)</f>
        <v/>
      </c>
      <c r="S2440" s="58" t="str">
        <f t="shared" si="411"/>
        <v/>
      </c>
      <c r="T2440" s="61" t="str">
        <f t="shared" si="412"/>
        <v/>
      </c>
      <c r="U2440" s="58" t="str">
        <f t="shared" si="413"/>
        <v/>
      </c>
      <c r="W2440" s="25" t="str">
        <f>IF(OR($P2440="", NOT($U2440="")), "", IF(COUNTIF($P$11:$P2440, $P2440)&gt;1, "", "X"))</f>
        <v/>
      </c>
      <c r="X2440" s="25" t="str">
        <f t="shared" si="414"/>
        <v/>
      </c>
      <c r="Z2440" s="25" t="str">
        <f t="shared" si="415"/>
        <v/>
      </c>
      <c r="AB2440" s="25" t="str">
        <f>IF($B2440="", "", IF(AND($B2440&gt;='Client Report'!$BA$3, $B2440&lt;='Client Report'!$BA$4), "X", ""))</f>
        <v/>
      </c>
      <c r="AC2440" s="25" t="str">
        <f>IF($O2440="", "", IF('Client Report'!$AG$3="", "X", IF(Expenses!$C2440='Client Report'!$AG$3, "X", "")))</f>
        <v/>
      </c>
      <c r="AD2440" s="66" t="str">
        <f t="shared" si="416"/>
        <v/>
      </c>
      <c r="AE2440" s="25" t="str">
        <f>IF($AD2440="", "", COUNTIF($AD$11:$AD$2510, "&lt;"&amp;$AD2440)+1+COUNTIF($AD$11:$AD2440, $AD2440)-1)</f>
        <v/>
      </c>
      <c r="AF2440" s="25" t="str">
        <f t="shared" si="417"/>
        <v/>
      </c>
    </row>
    <row r="2441" spans="1:32" x14ac:dyDescent="0.25">
      <c r="A2441" s="21"/>
      <c r="B2441" s="80"/>
      <c r="C2441" s="81"/>
      <c r="D2441" s="82"/>
      <c r="E2441" s="83"/>
      <c r="F2441" s="83"/>
      <c r="G2441" s="84"/>
      <c r="H2441" s="85"/>
      <c r="I2441" s="21"/>
      <c r="J2441" s="39" t="str">
        <f t="shared" si="407"/>
        <v/>
      </c>
      <c r="K2441" s="21"/>
      <c r="O2441" s="25" t="str">
        <f t="shared" si="408"/>
        <v/>
      </c>
      <c r="P2441" s="25" t="str">
        <f t="shared" si="409"/>
        <v/>
      </c>
      <c r="Q2441" s="25" t="str">
        <f t="shared" si="410"/>
        <v/>
      </c>
      <c r="R2441" s="25" t="str">
        <f>IF(COUNTIF($Q$11:$Q2441, $Q2441)&gt;1, "", $Q2441)</f>
        <v/>
      </c>
      <c r="S2441" s="58" t="str">
        <f t="shared" si="411"/>
        <v/>
      </c>
      <c r="T2441" s="61" t="str">
        <f t="shared" si="412"/>
        <v/>
      </c>
      <c r="U2441" s="58" t="str">
        <f t="shared" si="413"/>
        <v/>
      </c>
      <c r="W2441" s="25" t="str">
        <f>IF(OR($P2441="", NOT($U2441="")), "", IF(COUNTIF($P$11:$P2441, $P2441)&gt;1, "", "X"))</f>
        <v/>
      </c>
      <c r="X2441" s="25" t="str">
        <f t="shared" si="414"/>
        <v/>
      </c>
      <c r="Z2441" s="25" t="str">
        <f t="shared" si="415"/>
        <v/>
      </c>
      <c r="AB2441" s="25" t="str">
        <f>IF($B2441="", "", IF(AND($B2441&gt;='Client Report'!$BA$3, $B2441&lt;='Client Report'!$BA$4), "X", ""))</f>
        <v/>
      </c>
      <c r="AC2441" s="25" t="str">
        <f>IF($O2441="", "", IF('Client Report'!$AG$3="", "X", IF(Expenses!$C2441='Client Report'!$AG$3, "X", "")))</f>
        <v/>
      </c>
      <c r="AD2441" s="66" t="str">
        <f t="shared" si="416"/>
        <v/>
      </c>
      <c r="AE2441" s="25" t="str">
        <f>IF($AD2441="", "", COUNTIF($AD$11:$AD$2510, "&lt;"&amp;$AD2441)+1+COUNTIF($AD$11:$AD2441, $AD2441)-1)</f>
        <v/>
      </c>
      <c r="AF2441" s="25" t="str">
        <f t="shared" si="417"/>
        <v/>
      </c>
    </row>
    <row r="2442" spans="1:32" x14ac:dyDescent="0.25">
      <c r="A2442" s="21"/>
      <c r="B2442" s="80"/>
      <c r="C2442" s="81"/>
      <c r="D2442" s="82"/>
      <c r="E2442" s="83"/>
      <c r="F2442" s="83"/>
      <c r="G2442" s="84"/>
      <c r="H2442" s="85"/>
      <c r="I2442" s="21"/>
      <c r="J2442" s="39" t="str">
        <f t="shared" si="407"/>
        <v/>
      </c>
      <c r="K2442" s="21"/>
      <c r="O2442" s="25" t="str">
        <f t="shared" si="408"/>
        <v/>
      </c>
      <c r="P2442" s="25" t="str">
        <f t="shared" si="409"/>
        <v/>
      </c>
      <c r="Q2442" s="25" t="str">
        <f t="shared" si="410"/>
        <v/>
      </c>
      <c r="R2442" s="25" t="str">
        <f>IF(COUNTIF($Q$11:$Q2442, $Q2442)&gt;1, "", $Q2442)</f>
        <v/>
      </c>
      <c r="S2442" s="58" t="str">
        <f t="shared" si="411"/>
        <v/>
      </c>
      <c r="T2442" s="61" t="str">
        <f t="shared" si="412"/>
        <v/>
      </c>
      <c r="U2442" s="58" t="str">
        <f t="shared" si="413"/>
        <v/>
      </c>
      <c r="W2442" s="25" t="str">
        <f>IF(OR($P2442="", NOT($U2442="")), "", IF(COUNTIF($P$11:$P2442, $P2442)&gt;1, "", "X"))</f>
        <v/>
      </c>
      <c r="X2442" s="25" t="str">
        <f t="shared" si="414"/>
        <v/>
      </c>
      <c r="Z2442" s="25" t="str">
        <f t="shared" si="415"/>
        <v/>
      </c>
      <c r="AB2442" s="25" t="str">
        <f>IF($B2442="", "", IF(AND($B2442&gt;='Client Report'!$BA$3, $B2442&lt;='Client Report'!$BA$4), "X", ""))</f>
        <v/>
      </c>
      <c r="AC2442" s="25" t="str">
        <f>IF($O2442="", "", IF('Client Report'!$AG$3="", "X", IF(Expenses!$C2442='Client Report'!$AG$3, "X", "")))</f>
        <v/>
      </c>
      <c r="AD2442" s="66" t="str">
        <f t="shared" si="416"/>
        <v/>
      </c>
      <c r="AE2442" s="25" t="str">
        <f>IF($AD2442="", "", COUNTIF($AD$11:$AD$2510, "&lt;"&amp;$AD2442)+1+COUNTIF($AD$11:$AD2442, $AD2442)-1)</f>
        <v/>
      </c>
      <c r="AF2442" s="25" t="str">
        <f t="shared" si="417"/>
        <v/>
      </c>
    </row>
    <row r="2443" spans="1:32" x14ac:dyDescent="0.25">
      <c r="A2443" s="21"/>
      <c r="B2443" s="80"/>
      <c r="C2443" s="81"/>
      <c r="D2443" s="82"/>
      <c r="E2443" s="83"/>
      <c r="F2443" s="83"/>
      <c r="G2443" s="84"/>
      <c r="H2443" s="85"/>
      <c r="I2443" s="21"/>
      <c r="J2443" s="39" t="str">
        <f t="shared" si="407"/>
        <v/>
      </c>
      <c r="K2443" s="21"/>
      <c r="O2443" s="25" t="str">
        <f t="shared" si="408"/>
        <v/>
      </c>
      <c r="P2443" s="25" t="str">
        <f t="shared" si="409"/>
        <v/>
      </c>
      <c r="Q2443" s="25" t="str">
        <f t="shared" si="410"/>
        <v/>
      </c>
      <c r="R2443" s="25" t="str">
        <f>IF(COUNTIF($Q$11:$Q2443, $Q2443)&gt;1, "", $Q2443)</f>
        <v/>
      </c>
      <c r="S2443" s="58" t="str">
        <f t="shared" si="411"/>
        <v/>
      </c>
      <c r="T2443" s="61" t="str">
        <f t="shared" si="412"/>
        <v/>
      </c>
      <c r="U2443" s="58" t="str">
        <f t="shared" si="413"/>
        <v/>
      </c>
      <c r="W2443" s="25" t="str">
        <f>IF(OR($P2443="", NOT($U2443="")), "", IF(COUNTIF($P$11:$P2443, $P2443)&gt;1, "", "X"))</f>
        <v/>
      </c>
      <c r="X2443" s="25" t="str">
        <f t="shared" si="414"/>
        <v/>
      </c>
      <c r="Z2443" s="25" t="str">
        <f t="shared" si="415"/>
        <v/>
      </c>
      <c r="AB2443" s="25" t="str">
        <f>IF($B2443="", "", IF(AND($B2443&gt;='Client Report'!$BA$3, $B2443&lt;='Client Report'!$BA$4), "X", ""))</f>
        <v/>
      </c>
      <c r="AC2443" s="25" t="str">
        <f>IF($O2443="", "", IF('Client Report'!$AG$3="", "X", IF(Expenses!$C2443='Client Report'!$AG$3, "X", "")))</f>
        <v/>
      </c>
      <c r="AD2443" s="66" t="str">
        <f t="shared" si="416"/>
        <v/>
      </c>
      <c r="AE2443" s="25" t="str">
        <f>IF($AD2443="", "", COUNTIF($AD$11:$AD$2510, "&lt;"&amp;$AD2443)+1+COUNTIF($AD$11:$AD2443, $AD2443)-1)</f>
        <v/>
      </c>
      <c r="AF2443" s="25" t="str">
        <f t="shared" si="417"/>
        <v/>
      </c>
    </row>
    <row r="2444" spans="1:32" x14ac:dyDescent="0.25">
      <c r="A2444" s="21"/>
      <c r="B2444" s="80"/>
      <c r="C2444" s="81"/>
      <c r="D2444" s="82"/>
      <c r="E2444" s="83"/>
      <c r="F2444" s="83"/>
      <c r="G2444" s="84"/>
      <c r="H2444" s="85"/>
      <c r="I2444" s="21"/>
      <c r="J2444" s="39" t="str">
        <f t="shared" ref="J2444:J2507" si="418">IFERROR(IF($G2444="", "", IF($F2444="", $G2444, ROUND($G2444*$U2444, 2))), "")</f>
        <v/>
      </c>
      <c r="K2444" s="21"/>
      <c r="O2444" s="25" t="str">
        <f t="shared" ref="O2444:O2507" si="419">IF(COUNTIF($B2444:$H2444, "")&lt;7, "X", "")</f>
        <v/>
      </c>
      <c r="P2444" s="25" t="str">
        <f t="shared" ref="P2444:P2507" si="420">IF(AND(NOT($B2444=""), NOT($F2444="")), _xlfn.CONCAT($B2444, " - ", $F2444), "")</f>
        <v/>
      </c>
      <c r="Q2444" s="25" t="str">
        <f t="shared" ref="Q2444:Q2507" si="421">IF(AND(NOT($B2444=""), NOT($F2444=""), NOT($H2444="")), _xlfn.CONCAT($B2444, " - ", $F2444), "")</f>
        <v/>
      </c>
      <c r="R2444" s="25" t="str">
        <f>IF(COUNTIF($Q$11:$Q2444, $Q2444)&gt;1, "", $Q2444)</f>
        <v/>
      </c>
      <c r="S2444" s="58" t="str">
        <f t="shared" ref="S2444:S2507" si="422">IF($R2444="", "", $H2444)</f>
        <v/>
      </c>
      <c r="T2444" s="61" t="str">
        <f t="shared" ref="T2444:T2507" si="423">IF(P2444="", "", IFERROR(INDEX($S$11:$S$2510, MATCH($P2444, $R$11:$R$2510, 0)), ""))</f>
        <v/>
      </c>
      <c r="U2444" s="58" t="str">
        <f t="shared" ref="U2444:U2507" si="424">IF($P2444="", "", IF($H2444="", $T2444, $H2444))</f>
        <v/>
      </c>
      <c r="W2444" s="25" t="str">
        <f>IF(OR($P2444="", NOT($U2444="")), "", IF(COUNTIF($P$11:$P2444, $P2444)&gt;1, "", "X"))</f>
        <v/>
      </c>
      <c r="X2444" s="25" t="str">
        <f t="shared" ref="X2444:X2507" si="425">IF(T2444=U2444, "", "X")</f>
        <v/>
      </c>
      <c r="Z2444" s="25" t="str">
        <f t="shared" ref="Z2444:Z2507" si="426">IF(OR($B2444="", $C2444=""), "", _xlfn.CONCAT($C2444, " - ", TEXT($B2444, "mmm yyyy")))</f>
        <v/>
      </c>
      <c r="AB2444" s="25" t="str">
        <f>IF($B2444="", "", IF(AND($B2444&gt;='Client Report'!$BA$3, $B2444&lt;='Client Report'!$BA$4), "X", ""))</f>
        <v/>
      </c>
      <c r="AC2444" s="25" t="str">
        <f>IF($O2444="", "", IF('Client Report'!$AG$3="", "X", IF(Expenses!$C2444='Client Report'!$AG$3, "X", "")))</f>
        <v/>
      </c>
      <c r="AD2444" s="66" t="str">
        <f t="shared" ref="AD2444:AD2507" si="427">IF(OR($AB2444="", $AC2444=""), "", $B2444)</f>
        <v/>
      </c>
      <c r="AE2444" s="25" t="str">
        <f>IF($AD2444="", "", COUNTIF($AD$11:$AD$2510, "&lt;"&amp;$AD2444)+1+COUNTIF($AD$11:$AD2444, $AD2444)-1)</f>
        <v/>
      </c>
      <c r="AF2444" s="25" t="str">
        <f t="shared" ref="AF2444:AF2507" si="428">IF($AE2444="", "", "X")</f>
        <v/>
      </c>
    </row>
    <row r="2445" spans="1:32" x14ac:dyDescent="0.25">
      <c r="A2445" s="21"/>
      <c r="B2445" s="80"/>
      <c r="C2445" s="81"/>
      <c r="D2445" s="82"/>
      <c r="E2445" s="83"/>
      <c r="F2445" s="83"/>
      <c r="G2445" s="84"/>
      <c r="H2445" s="85"/>
      <c r="I2445" s="21"/>
      <c r="J2445" s="39" t="str">
        <f t="shared" si="418"/>
        <v/>
      </c>
      <c r="K2445" s="21"/>
      <c r="O2445" s="25" t="str">
        <f t="shared" si="419"/>
        <v/>
      </c>
      <c r="P2445" s="25" t="str">
        <f t="shared" si="420"/>
        <v/>
      </c>
      <c r="Q2445" s="25" t="str">
        <f t="shared" si="421"/>
        <v/>
      </c>
      <c r="R2445" s="25" t="str">
        <f>IF(COUNTIF($Q$11:$Q2445, $Q2445)&gt;1, "", $Q2445)</f>
        <v/>
      </c>
      <c r="S2445" s="58" t="str">
        <f t="shared" si="422"/>
        <v/>
      </c>
      <c r="T2445" s="61" t="str">
        <f t="shared" si="423"/>
        <v/>
      </c>
      <c r="U2445" s="58" t="str">
        <f t="shared" si="424"/>
        <v/>
      </c>
      <c r="W2445" s="25" t="str">
        <f>IF(OR($P2445="", NOT($U2445="")), "", IF(COUNTIF($P$11:$P2445, $P2445)&gt;1, "", "X"))</f>
        <v/>
      </c>
      <c r="X2445" s="25" t="str">
        <f t="shared" si="425"/>
        <v/>
      </c>
      <c r="Z2445" s="25" t="str">
        <f t="shared" si="426"/>
        <v/>
      </c>
      <c r="AB2445" s="25" t="str">
        <f>IF($B2445="", "", IF(AND($B2445&gt;='Client Report'!$BA$3, $B2445&lt;='Client Report'!$BA$4), "X", ""))</f>
        <v/>
      </c>
      <c r="AC2445" s="25" t="str">
        <f>IF($O2445="", "", IF('Client Report'!$AG$3="", "X", IF(Expenses!$C2445='Client Report'!$AG$3, "X", "")))</f>
        <v/>
      </c>
      <c r="AD2445" s="66" t="str">
        <f t="shared" si="427"/>
        <v/>
      </c>
      <c r="AE2445" s="25" t="str">
        <f>IF($AD2445="", "", COUNTIF($AD$11:$AD$2510, "&lt;"&amp;$AD2445)+1+COUNTIF($AD$11:$AD2445, $AD2445)-1)</f>
        <v/>
      </c>
      <c r="AF2445" s="25" t="str">
        <f t="shared" si="428"/>
        <v/>
      </c>
    </row>
    <row r="2446" spans="1:32" x14ac:dyDescent="0.25">
      <c r="A2446" s="21"/>
      <c r="B2446" s="80"/>
      <c r="C2446" s="81"/>
      <c r="D2446" s="82"/>
      <c r="E2446" s="83"/>
      <c r="F2446" s="83"/>
      <c r="G2446" s="84"/>
      <c r="H2446" s="85"/>
      <c r="I2446" s="21"/>
      <c r="J2446" s="39" t="str">
        <f t="shared" si="418"/>
        <v/>
      </c>
      <c r="K2446" s="21"/>
      <c r="O2446" s="25" t="str">
        <f t="shared" si="419"/>
        <v/>
      </c>
      <c r="P2446" s="25" t="str">
        <f t="shared" si="420"/>
        <v/>
      </c>
      <c r="Q2446" s="25" t="str">
        <f t="shared" si="421"/>
        <v/>
      </c>
      <c r="R2446" s="25" t="str">
        <f>IF(COUNTIF($Q$11:$Q2446, $Q2446)&gt;1, "", $Q2446)</f>
        <v/>
      </c>
      <c r="S2446" s="58" t="str">
        <f t="shared" si="422"/>
        <v/>
      </c>
      <c r="T2446" s="61" t="str">
        <f t="shared" si="423"/>
        <v/>
      </c>
      <c r="U2446" s="58" t="str">
        <f t="shared" si="424"/>
        <v/>
      </c>
      <c r="W2446" s="25" t="str">
        <f>IF(OR($P2446="", NOT($U2446="")), "", IF(COUNTIF($P$11:$P2446, $P2446)&gt;1, "", "X"))</f>
        <v/>
      </c>
      <c r="X2446" s="25" t="str">
        <f t="shared" si="425"/>
        <v/>
      </c>
      <c r="Z2446" s="25" t="str">
        <f t="shared" si="426"/>
        <v/>
      </c>
      <c r="AB2446" s="25" t="str">
        <f>IF($B2446="", "", IF(AND($B2446&gt;='Client Report'!$BA$3, $B2446&lt;='Client Report'!$BA$4), "X", ""))</f>
        <v/>
      </c>
      <c r="AC2446" s="25" t="str">
        <f>IF($O2446="", "", IF('Client Report'!$AG$3="", "X", IF(Expenses!$C2446='Client Report'!$AG$3, "X", "")))</f>
        <v/>
      </c>
      <c r="AD2446" s="66" t="str">
        <f t="shared" si="427"/>
        <v/>
      </c>
      <c r="AE2446" s="25" t="str">
        <f>IF($AD2446="", "", COUNTIF($AD$11:$AD$2510, "&lt;"&amp;$AD2446)+1+COUNTIF($AD$11:$AD2446, $AD2446)-1)</f>
        <v/>
      </c>
      <c r="AF2446" s="25" t="str">
        <f t="shared" si="428"/>
        <v/>
      </c>
    </row>
    <row r="2447" spans="1:32" x14ac:dyDescent="0.25">
      <c r="A2447" s="21"/>
      <c r="B2447" s="80"/>
      <c r="C2447" s="81"/>
      <c r="D2447" s="82"/>
      <c r="E2447" s="83"/>
      <c r="F2447" s="83"/>
      <c r="G2447" s="84"/>
      <c r="H2447" s="85"/>
      <c r="I2447" s="21"/>
      <c r="J2447" s="39" t="str">
        <f t="shared" si="418"/>
        <v/>
      </c>
      <c r="K2447" s="21"/>
      <c r="O2447" s="25" t="str">
        <f t="shared" si="419"/>
        <v/>
      </c>
      <c r="P2447" s="25" t="str">
        <f t="shared" si="420"/>
        <v/>
      </c>
      <c r="Q2447" s="25" t="str">
        <f t="shared" si="421"/>
        <v/>
      </c>
      <c r="R2447" s="25" t="str">
        <f>IF(COUNTIF($Q$11:$Q2447, $Q2447)&gt;1, "", $Q2447)</f>
        <v/>
      </c>
      <c r="S2447" s="58" t="str">
        <f t="shared" si="422"/>
        <v/>
      </c>
      <c r="T2447" s="61" t="str">
        <f t="shared" si="423"/>
        <v/>
      </c>
      <c r="U2447" s="58" t="str">
        <f t="shared" si="424"/>
        <v/>
      </c>
      <c r="W2447" s="25" t="str">
        <f>IF(OR($P2447="", NOT($U2447="")), "", IF(COUNTIF($P$11:$P2447, $P2447)&gt;1, "", "X"))</f>
        <v/>
      </c>
      <c r="X2447" s="25" t="str">
        <f t="shared" si="425"/>
        <v/>
      </c>
      <c r="Z2447" s="25" t="str">
        <f t="shared" si="426"/>
        <v/>
      </c>
      <c r="AB2447" s="25" t="str">
        <f>IF($B2447="", "", IF(AND($B2447&gt;='Client Report'!$BA$3, $B2447&lt;='Client Report'!$BA$4), "X", ""))</f>
        <v/>
      </c>
      <c r="AC2447" s="25" t="str">
        <f>IF($O2447="", "", IF('Client Report'!$AG$3="", "X", IF(Expenses!$C2447='Client Report'!$AG$3, "X", "")))</f>
        <v/>
      </c>
      <c r="AD2447" s="66" t="str">
        <f t="shared" si="427"/>
        <v/>
      </c>
      <c r="AE2447" s="25" t="str">
        <f>IF($AD2447="", "", COUNTIF($AD$11:$AD$2510, "&lt;"&amp;$AD2447)+1+COUNTIF($AD$11:$AD2447, $AD2447)-1)</f>
        <v/>
      </c>
      <c r="AF2447" s="25" t="str">
        <f t="shared" si="428"/>
        <v/>
      </c>
    </row>
    <row r="2448" spans="1:32" x14ac:dyDescent="0.25">
      <c r="A2448" s="21"/>
      <c r="B2448" s="80"/>
      <c r="C2448" s="81"/>
      <c r="D2448" s="82"/>
      <c r="E2448" s="83"/>
      <c r="F2448" s="83"/>
      <c r="G2448" s="84"/>
      <c r="H2448" s="85"/>
      <c r="I2448" s="21"/>
      <c r="J2448" s="39" t="str">
        <f t="shared" si="418"/>
        <v/>
      </c>
      <c r="K2448" s="21"/>
      <c r="O2448" s="25" t="str">
        <f t="shared" si="419"/>
        <v/>
      </c>
      <c r="P2448" s="25" t="str">
        <f t="shared" si="420"/>
        <v/>
      </c>
      <c r="Q2448" s="25" t="str">
        <f t="shared" si="421"/>
        <v/>
      </c>
      <c r="R2448" s="25" t="str">
        <f>IF(COUNTIF($Q$11:$Q2448, $Q2448)&gt;1, "", $Q2448)</f>
        <v/>
      </c>
      <c r="S2448" s="58" t="str">
        <f t="shared" si="422"/>
        <v/>
      </c>
      <c r="T2448" s="61" t="str">
        <f t="shared" si="423"/>
        <v/>
      </c>
      <c r="U2448" s="58" t="str">
        <f t="shared" si="424"/>
        <v/>
      </c>
      <c r="W2448" s="25" t="str">
        <f>IF(OR($P2448="", NOT($U2448="")), "", IF(COUNTIF($P$11:$P2448, $P2448)&gt;1, "", "X"))</f>
        <v/>
      </c>
      <c r="X2448" s="25" t="str">
        <f t="shared" si="425"/>
        <v/>
      </c>
      <c r="Z2448" s="25" t="str">
        <f t="shared" si="426"/>
        <v/>
      </c>
      <c r="AB2448" s="25" t="str">
        <f>IF($B2448="", "", IF(AND($B2448&gt;='Client Report'!$BA$3, $B2448&lt;='Client Report'!$BA$4), "X", ""))</f>
        <v/>
      </c>
      <c r="AC2448" s="25" t="str">
        <f>IF($O2448="", "", IF('Client Report'!$AG$3="", "X", IF(Expenses!$C2448='Client Report'!$AG$3, "X", "")))</f>
        <v/>
      </c>
      <c r="AD2448" s="66" t="str">
        <f t="shared" si="427"/>
        <v/>
      </c>
      <c r="AE2448" s="25" t="str">
        <f>IF($AD2448="", "", COUNTIF($AD$11:$AD$2510, "&lt;"&amp;$AD2448)+1+COUNTIF($AD$11:$AD2448, $AD2448)-1)</f>
        <v/>
      </c>
      <c r="AF2448" s="25" t="str">
        <f t="shared" si="428"/>
        <v/>
      </c>
    </row>
    <row r="2449" spans="1:32" x14ac:dyDescent="0.25">
      <c r="A2449" s="21"/>
      <c r="B2449" s="80"/>
      <c r="C2449" s="81"/>
      <c r="D2449" s="82"/>
      <c r="E2449" s="83"/>
      <c r="F2449" s="83"/>
      <c r="G2449" s="84"/>
      <c r="H2449" s="85"/>
      <c r="I2449" s="21"/>
      <c r="J2449" s="39" t="str">
        <f t="shared" si="418"/>
        <v/>
      </c>
      <c r="K2449" s="21"/>
      <c r="O2449" s="25" t="str">
        <f t="shared" si="419"/>
        <v/>
      </c>
      <c r="P2449" s="25" t="str">
        <f t="shared" si="420"/>
        <v/>
      </c>
      <c r="Q2449" s="25" t="str">
        <f t="shared" si="421"/>
        <v/>
      </c>
      <c r="R2449" s="25" t="str">
        <f>IF(COUNTIF($Q$11:$Q2449, $Q2449)&gt;1, "", $Q2449)</f>
        <v/>
      </c>
      <c r="S2449" s="58" t="str">
        <f t="shared" si="422"/>
        <v/>
      </c>
      <c r="T2449" s="61" t="str">
        <f t="shared" si="423"/>
        <v/>
      </c>
      <c r="U2449" s="58" t="str">
        <f t="shared" si="424"/>
        <v/>
      </c>
      <c r="W2449" s="25" t="str">
        <f>IF(OR($P2449="", NOT($U2449="")), "", IF(COUNTIF($P$11:$P2449, $P2449)&gt;1, "", "X"))</f>
        <v/>
      </c>
      <c r="X2449" s="25" t="str">
        <f t="shared" si="425"/>
        <v/>
      </c>
      <c r="Z2449" s="25" t="str">
        <f t="shared" si="426"/>
        <v/>
      </c>
      <c r="AB2449" s="25" t="str">
        <f>IF($B2449="", "", IF(AND($B2449&gt;='Client Report'!$BA$3, $B2449&lt;='Client Report'!$BA$4), "X", ""))</f>
        <v/>
      </c>
      <c r="AC2449" s="25" t="str">
        <f>IF($O2449="", "", IF('Client Report'!$AG$3="", "X", IF(Expenses!$C2449='Client Report'!$AG$3, "X", "")))</f>
        <v/>
      </c>
      <c r="AD2449" s="66" t="str">
        <f t="shared" si="427"/>
        <v/>
      </c>
      <c r="AE2449" s="25" t="str">
        <f>IF($AD2449="", "", COUNTIF($AD$11:$AD$2510, "&lt;"&amp;$AD2449)+1+COUNTIF($AD$11:$AD2449, $AD2449)-1)</f>
        <v/>
      </c>
      <c r="AF2449" s="25" t="str">
        <f t="shared" si="428"/>
        <v/>
      </c>
    </row>
    <row r="2450" spans="1:32" x14ac:dyDescent="0.25">
      <c r="A2450" s="21"/>
      <c r="B2450" s="80"/>
      <c r="C2450" s="81"/>
      <c r="D2450" s="82"/>
      <c r="E2450" s="83"/>
      <c r="F2450" s="83"/>
      <c r="G2450" s="84"/>
      <c r="H2450" s="85"/>
      <c r="I2450" s="21"/>
      <c r="J2450" s="39" t="str">
        <f t="shared" si="418"/>
        <v/>
      </c>
      <c r="K2450" s="21"/>
      <c r="O2450" s="25" t="str">
        <f t="shared" si="419"/>
        <v/>
      </c>
      <c r="P2450" s="25" t="str">
        <f t="shared" si="420"/>
        <v/>
      </c>
      <c r="Q2450" s="25" t="str">
        <f t="shared" si="421"/>
        <v/>
      </c>
      <c r="R2450" s="25" t="str">
        <f>IF(COUNTIF($Q$11:$Q2450, $Q2450)&gt;1, "", $Q2450)</f>
        <v/>
      </c>
      <c r="S2450" s="58" t="str">
        <f t="shared" si="422"/>
        <v/>
      </c>
      <c r="T2450" s="61" t="str">
        <f t="shared" si="423"/>
        <v/>
      </c>
      <c r="U2450" s="58" t="str">
        <f t="shared" si="424"/>
        <v/>
      </c>
      <c r="W2450" s="25" t="str">
        <f>IF(OR($P2450="", NOT($U2450="")), "", IF(COUNTIF($P$11:$P2450, $P2450)&gt;1, "", "X"))</f>
        <v/>
      </c>
      <c r="X2450" s="25" t="str">
        <f t="shared" si="425"/>
        <v/>
      </c>
      <c r="Z2450" s="25" t="str">
        <f t="shared" si="426"/>
        <v/>
      </c>
      <c r="AB2450" s="25" t="str">
        <f>IF($B2450="", "", IF(AND($B2450&gt;='Client Report'!$BA$3, $B2450&lt;='Client Report'!$BA$4), "X", ""))</f>
        <v/>
      </c>
      <c r="AC2450" s="25" t="str">
        <f>IF($O2450="", "", IF('Client Report'!$AG$3="", "X", IF(Expenses!$C2450='Client Report'!$AG$3, "X", "")))</f>
        <v/>
      </c>
      <c r="AD2450" s="66" t="str">
        <f t="shared" si="427"/>
        <v/>
      </c>
      <c r="AE2450" s="25" t="str">
        <f>IF($AD2450="", "", COUNTIF($AD$11:$AD$2510, "&lt;"&amp;$AD2450)+1+COUNTIF($AD$11:$AD2450, $AD2450)-1)</f>
        <v/>
      </c>
      <c r="AF2450" s="25" t="str">
        <f t="shared" si="428"/>
        <v/>
      </c>
    </row>
    <row r="2451" spans="1:32" x14ac:dyDescent="0.25">
      <c r="A2451" s="21"/>
      <c r="B2451" s="80"/>
      <c r="C2451" s="81"/>
      <c r="D2451" s="82"/>
      <c r="E2451" s="83"/>
      <c r="F2451" s="83"/>
      <c r="G2451" s="84"/>
      <c r="H2451" s="85"/>
      <c r="I2451" s="21"/>
      <c r="J2451" s="39" t="str">
        <f t="shared" si="418"/>
        <v/>
      </c>
      <c r="K2451" s="21"/>
      <c r="O2451" s="25" t="str">
        <f t="shared" si="419"/>
        <v/>
      </c>
      <c r="P2451" s="25" t="str">
        <f t="shared" si="420"/>
        <v/>
      </c>
      <c r="Q2451" s="25" t="str">
        <f t="shared" si="421"/>
        <v/>
      </c>
      <c r="R2451" s="25" t="str">
        <f>IF(COUNTIF($Q$11:$Q2451, $Q2451)&gt;1, "", $Q2451)</f>
        <v/>
      </c>
      <c r="S2451" s="58" t="str">
        <f t="shared" si="422"/>
        <v/>
      </c>
      <c r="T2451" s="61" t="str">
        <f t="shared" si="423"/>
        <v/>
      </c>
      <c r="U2451" s="58" t="str">
        <f t="shared" si="424"/>
        <v/>
      </c>
      <c r="W2451" s="25" t="str">
        <f>IF(OR($P2451="", NOT($U2451="")), "", IF(COUNTIF($P$11:$P2451, $P2451)&gt;1, "", "X"))</f>
        <v/>
      </c>
      <c r="X2451" s="25" t="str">
        <f t="shared" si="425"/>
        <v/>
      </c>
      <c r="Z2451" s="25" t="str">
        <f t="shared" si="426"/>
        <v/>
      </c>
      <c r="AB2451" s="25" t="str">
        <f>IF($B2451="", "", IF(AND($B2451&gt;='Client Report'!$BA$3, $B2451&lt;='Client Report'!$BA$4), "X", ""))</f>
        <v/>
      </c>
      <c r="AC2451" s="25" t="str">
        <f>IF($O2451="", "", IF('Client Report'!$AG$3="", "X", IF(Expenses!$C2451='Client Report'!$AG$3, "X", "")))</f>
        <v/>
      </c>
      <c r="AD2451" s="66" t="str">
        <f t="shared" si="427"/>
        <v/>
      </c>
      <c r="AE2451" s="25" t="str">
        <f>IF($AD2451="", "", COUNTIF($AD$11:$AD$2510, "&lt;"&amp;$AD2451)+1+COUNTIF($AD$11:$AD2451, $AD2451)-1)</f>
        <v/>
      </c>
      <c r="AF2451" s="25" t="str">
        <f t="shared" si="428"/>
        <v/>
      </c>
    </row>
    <row r="2452" spans="1:32" x14ac:dyDescent="0.25">
      <c r="A2452" s="21"/>
      <c r="B2452" s="80"/>
      <c r="C2452" s="81"/>
      <c r="D2452" s="82"/>
      <c r="E2452" s="83"/>
      <c r="F2452" s="83"/>
      <c r="G2452" s="84"/>
      <c r="H2452" s="85"/>
      <c r="I2452" s="21"/>
      <c r="J2452" s="39" t="str">
        <f t="shared" si="418"/>
        <v/>
      </c>
      <c r="K2452" s="21"/>
      <c r="O2452" s="25" t="str">
        <f t="shared" si="419"/>
        <v/>
      </c>
      <c r="P2452" s="25" t="str">
        <f t="shared" si="420"/>
        <v/>
      </c>
      <c r="Q2452" s="25" t="str">
        <f t="shared" si="421"/>
        <v/>
      </c>
      <c r="R2452" s="25" t="str">
        <f>IF(COUNTIF($Q$11:$Q2452, $Q2452)&gt;1, "", $Q2452)</f>
        <v/>
      </c>
      <c r="S2452" s="58" t="str">
        <f t="shared" si="422"/>
        <v/>
      </c>
      <c r="T2452" s="61" t="str">
        <f t="shared" si="423"/>
        <v/>
      </c>
      <c r="U2452" s="58" t="str">
        <f t="shared" si="424"/>
        <v/>
      </c>
      <c r="W2452" s="25" t="str">
        <f>IF(OR($P2452="", NOT($U2452="")), "", IF(COUNTIF($P$11:$P2452, $P2452)&gt;1, "", "X"))</f>
        <v/>
      </c>
      <c r="X2452" s="25" t="str">
        <f t="shared" si="425"/>
        <v/>
      </c>
      <c r="Z2452" s="25" t="str">
        <f t="shared" si="426"/>
        <v/>
      </c>
      <c r="AB2452" s="25" t="str">
        <f>IF($B2452="", "", IF(AND($B2452&gt;='Client Report'!$BA$3, $B2452&lt;='Client Report'!$BA$4), "X", ""))</f>
        <v/>
      </c>
      <c r="AC2452" s="25" t="str">
        <f>IF($O2452="", "", IF('Client Report'!$AG$3="", "X", IF(Expenses!$C2452='Client Report'!$AG$3, "X", "")))</f>
        <v/>
      </c>
      <c r="AD2452" s="66" t="str">
        <f t="shared" si="427"/>
        <v/>
      </c>
      <c r="AE2452" s="25" t="str">
        <f>IF($AD2452="", "", COUNTIF($AD$11:$AD$2510, "&lt;"&amp;$AD2452)+1+COUNTIF($AD$11:$AD2452, $AD2452)-1)</f>
        <v/>
      </c>
      <c r="AF2452" s="25" t="str">
        <f t="shared" si="428"/>
        <v/>
      </c>
    </row>
    <row r="2453" spans="1:32" x14ac:dyDescent="0.25">
      <c r="A2453" s="21"/>
      <c r="B2453" s="80"/>
      <c r="C2453" s="81"/>
      <c r="D2453" s="82"/>
      <c r="E2453" s="83"/>
      <c r="F2453" s="83"/>
      <c r="G2453" s="84"/>
      <c r="H2453" s="85"/>
      <c r="I2453" s="21"/>
      <c r="J2453" s="39" t="str">
        <f t="shared" si="418"/>
        <v/>
      </c>
      <c r="K2453" s="21"/>
      <c r="O2453" s="25" t="str">
        <f t="shared" si="419"/>
        <v/>
      </c>
      <c r="P2453" s="25" t="str">
        <f t="shared" si="420"/>
        <v/>
      </c>
      <c r="Q2453" s="25" t="str">
        <f t="shared" si="421"/>
        <v/>
      </c>
      <c r="R2453" s="25" t="str">
        <f>IF(COUNTIF($Q$11:$Q2453, $Q2453)&gt;1, "", $Q2453)</f>
        <v/>
      </c>
      <c r="S2453" s="58" t="str">
        <f t="shared" si="422"/>
        <v/>
      </c>
      <c r="T2453" s="61" t="str">
        <f t="shared" si="423"/>
        <v/>
      </c>
      <c r="U2453" s="58" t="str">
        <f t="shared" si="424"/>
        <v/>
      </c>
      <c r="W2453" s="25" t="str">
        <f>IF(OR($P2453="", NOT($U2453="")), "", IF(COUNTIF($P$11:$P2453, $P2453)&gt;1, "", "X"))</f>
        <v/>
      </c>
      <c r="X2453" s="25" t="str">
        <f t="shared" si="425"/>
        <v/>
      </c>
      <c r="Z2453" s="25" t="str">
        <f t="shared" si="426"/>
        <v/>
      </c>
      <c r="AB2453" s="25" t="str">
        <f>IF($B2453="", "", IF(AND($B2453&gt;='Client Report'!$BA$3, $B2453&lt;='Client Report'!$BA$4), "X", ""))</f>
        <v/>
      </c>
      <c r="AC2453" s="25" t="str">
        <f>IF($O2453="", "", IF('Client Report'!$AG$3="", "X", IF(Expenses!$C2453='Client Report'!$AG$3, "X", "")))</f>
        <v/>
      </c>
      <c r="AD2453" s="66" t="str">
        <f t="shared" si="427"/>
        <v/>
      </c>
      <c r="AE2453" s="25" t="str">
        <f>IF($AD2453="", "", COUNTIF($AD$11:$AD$2510, "&lt;"&amp;$AD2453)+1+COUNTIF($AD$11:$AD2453, $AD2453)-1)</f>
        <v/>
      </c>
      <c r="AF2453" s="25" t="str">
        <f t="shared" si="428"/>
        <v/>
      </c>
    </row>
    <row r="2454" spans="1:32" x14ac:dyDescent="0.25">
      <c r="A2454" s="21"/>
      <c r="B2454" s="80"/>
      <c r="C2454" s="81"/>
      <c r="D2454" s="82"/>
      <c r="E2454" s="83"/>
      <c r="F2454" s="83"/>
      <c r="G2454" s="84"/>
      <c r="H2454" s="85"/>
      <c r="I2454" s="21"/>
      <c r="J2454" s="39" t="str">
        <f t="shared" si="418"/>
        <v/>
      </c>
      <c r="K2454" s="21"/>
      <c r="O2454" s="25" t="str">
        <f t="shared" si="419"/>
        <v/>
      </c>
      <c r="P2454" s="25" t="str">
        <f t="shared" si="420"/>
        <v/>
      </c>
      <c r="Q2454" s="25" t="str">
        <f t="shared" si="421"/>
        <v/>
      </c>
      <c r="R2454" s="25" t="str">
        <f>IF(COUNTIF($Q$11:$Q2454, $Q2454)&gt;1, "", $Q2454)</f>
        <v/>
      </c>
      <c r="S2454" s="58" t="str">
        <f t="shared" si="422"/>
        <v/>
      </c>
      <c r="T2454" s="61" t="str">
        <f t="shared" si="423"/>
        <v/>
      </c>
      <c r="U2454" s="58" t="str">
        <f t="shared" si="424"/>
        <v/>
      </c>
      <c r="W2454" s="25" t="str">
        <f>IF(OR($P2454="", NOT($U2454="")), "", IF(COUNTIF($P$11:$P2454, $P2454)&gt;1, "", "X"))</f>
        <v/>
      </c>
      <c r="X2454" s="25" t="str">
        <f t="shared" si="425"/>
        <v/>
      </c>
      <c r="Z2454" s="25" t="str">
        <f t="shared" si="426"/>
        <v/>
      </c>
      <c r="AB2454" s="25" t="str">
        <f>IF($B2454="", "", IF(AND($B2454&gt;='Client Report'!$BA$3, $B2454&lt;='Client Report'!$BA$4), "X", ""))</f>
        <v/>
      </c>
      <c r="AC2454" s="25" t="str">
        <f>IF($O2454="", "", IF('Client Report'!$AG$3="", "X", IF(Expenses!$C2454='Client Report'!$AG$3, "X", "")))</f>
        <v/>
      </c>
      <c r="AD2454" s="66" t="str">
        <f t="shared" si="427"/>
        <v/>
      </c>
      <c r="AE2454" s="25" t="str">
        <f>IF($AD2454="", "", COUNTIF($AD$11:$AD$2510, "&lt;"&amp;$AD2454)+1+COUNTIF($AD$11:$AD2454, $AD2454)-1)</f>
        <v/>
      </c>
      <c r="AF2454" s="25" t="str">
        <f t="shared" si="428"/>
        <v/>
      </c>
    </row>
    <row r="2455" spans="1:32" x14ac:dyDescent="0.25">
      <c r="A2455" s="21"/>
      <c r="B2455" s="80"/>
      <c r="C2455" s="81"/>
      <c r="D2455" s="82"/>
      <c r="E2455" s="83"/>
      <c r="F2455" s="83"/>
      <c r="G2455" s="84"/>
      <c r="H2455" s="85"/>
      <c r="I2455" s="21"/>
      <c r="J2455" s="39" t="str">
        <f t="shared" si="418"/>
        <v/>
      </c>
      <c r="K2455" s="21"/>
      <c r="O2455" s="25" t="str">
        <f t="shared" si="419"/>
        <v/>
      </c>
      <c r="P2455" s="25" t="str">
        <f t="shared" si="420"/>
        <v/>
      </c>
      <c r="Q2455" s="25" t="str">
        <f t="shared" si="421"/>
        <v/>
      </c>
      <c r="R2455" s="25" t="str">
        <f>IF(COUNTIF($Q$11:$Q2455, $Q2455)&gt;1, "", $Q2455)</f>
        <v/>
      </c>
      <c r="S2455" s="58" t="str">
        <f t="shared" si="422"/>
        <v/>
      </c>
      <c r="T2455" s="61" t="str">
        <f t="shared" si="423"/>
        <v/>
      </c>
      <c r="U2455" s="58" t="str">
        <f t="shared" si="424"/>
        <v/>
      </c>
      <c r="W2455" s="25" t="str">
        <f>IF(OR($P2455="", NOT($U2455="")), "", IF(COUNTIF($P$11:$P2455, $P2455)&gt;1, "", "X"))</f>
        <v/>
      </c>
      <c r="X2455" s="25" t="str">
        <f t="shared" si="425"/>
        <v/>
      </c>
      <c r="Z2455" s="25" t="str">
        <f t="shared" si="426"/>
        <v/>
      </c>
      <c r="AB2455" s="25" t="str">
        <f>IF($B2455="", "", IF(AND($B2455&gt;='Client Report'!$BA$3, $B2455&lt;='Client Report'!$BA$4), "X", ""))</f>
        <v/>
      </c>
      <c r="AC2455" s="25" t="str">
        <f>IF($O2455="", "", IF('Client Report'!$AG$3="", "X", IF(Expenses!$C2455='Client Report'!$AG$3, "X", "")))</f>
        <v/>
      </c>
      <c r="AD2455" s="66" t="str">
        <f t="shared" si="427"/>
        <v/>
      </c>
      <c r="AE2455" s="25" t="str">
        <f>IF($AD2455="", "", COUNTIF($AD$11:$AD$2510, "&lt;"&amp;$AD2455)+1+COUNTIF($AD$11:$AD2455, $AD2455)-1)</f>
        <v/>
      </c>
      <c r="AF2455" s="25" t="str">
        <f t="shared" si="428"/>
        <v/>
      </c>
    </row>
    <row r="2456" spans="1:32" x14ac:dyDescent="0.25">
      <c r="A2456" s="21"/>
      <c r="B2456" s="80"/>
      <c r="C2456" s="81"/>
      <c r="D2456" s="82"/>
      <c r="E2456" s="83"/>
      <c r="F2456" s="83"/>
      <c r="G2456" s="84"/>
      <c r="H2456" s="85"/>
      <c r="I2456" s="21"/>
      <c r="J2456" s="39" t="str">
        <f t="shared" si="418"/>
        <v/>
      </c>
      <c r="K2456" s="21"/>
      <c r="O2456" s="25" t="str">
        <f t="shared" si="419"/>
        <v/>
      </c>
      <c r="P2456" s="25" t="str">
        <f t="shared" si="420"/>
        <v/>
      </c>
      <c r="Q2456" s="25" t="str">
        <f t="shared" si="421"/>
        <v/>
      </c>
      <c r="R2456" s="25" t="str">
        <f>IF(COUNTIF($Q$11:$Q2456, $Q2456)&gt;1, "", $Q2456)</f>
        <v/>
      </c>
      <c r="S2456" s="58" t="str">
        <f t="shared" si="422"/>
        <v/>
      </c>
      <c r="T2456" s="61" t="str">
        <f t="shared" si="423"/>
        <v/>
      </c>
      <c r="U2456" s="58" t="str">
        <f t="shared" si="424"/>
        <v/>
      </c>
      <c r="W2456" s="25" t="str">
        <f>IF(OR($P2456="", NOT($U2456="")), "", IF(COUNTIF($P$11:$P2456, $P2456)&gt;1, "", "X"))</f>
        <v/>
      </c>
      <c r="X2456" s="25" t="str">
        <f t="shared" si="425"/>
        <v/>
      </c>
      <c r="Z2456" s="25" t="str">
        <f t="shared" si="426"/>
        <v/>
      </c>
      <c r="AB2456" s="25" t="str">
        <f>IF($B2456="", "", IF(AND($B2456&gt;='Client Report'!$BA$3, $B2456&lt;='Client Report'!$BA$4), "X", ""))</f>
        <v/>
      </c>
      <c r="AC2456" s="25" t="str">
        <f>IF($O2456="", "", IF('Client Report'!$AG$3="", "X", IF(Expenses!$C2456='Client Report'!$AG$3, "X", "")))</f>
        <v/>
      </c>
      <c r="AD2456" s="66" t="str">
        <f t="shared" si="427"/>
        <v/>
      </c>
      <c r="AE2456" s="25" t="str">
        <f>IF($AD2456="", "", COUNTIF($AD$11:$AD$2510, "&lt;"&amp;$AD2456)+1+COUNTIF($AD$11:$AD2456, $AD2456)-1)</f>
        <v/>
      </c>
      <c r="AF2456" s="25" t="str">
        <f t="shared" si="428"/>
        <v/>
      </c>
    </row>
    <row r="2457" spans="1:32" x14ac:dyDescent="0.25">
      <c r="A2457" s="21"/>
      <c r="B2457" s="80"/>
      <c r="C2457" s="81"/>
      <c r="D2457" s="82"/>
      <c r="E2457" s="83"/>
      <c r="F2457" s="83"/>
      <c r="G2457" s="84"/>
      <c r="H2457" s="85"/>
      <c r="I2457" s="21"/>
      <c r="J2457" s="39" t="str">
        <f t="shared" si="418"/>
        <v/>
      </c>
      <c r="K2457" s="21"/>
      <c r="O2457" s="25" t="str">
        <f t="shared" si="419"/>
        <v/>
      </c>
      <c r="P2457" s="25" t="str">
        <f t="shared" si="420"/>
        <v/>
      </c>
      <c r="Q2457" s="25" t="str">
        <f t="shared" si="421"/>
        <v/>
      </c>
      <c r="R2457" s="25" t="str">
        <f>IF(COUNTIF($Q$11:$Q2457, $Q2457)&gt;1, "", $Q2457)</f>
        <v/>
      </c>
      <c r="S2457" s="58" t="str">
        <f t="shared" si="422"/>
        <v/>
      </c>
      <c r="T2457" s="61" t="str">
        <f t="shared" si="423"/>
        <v/>
      </c>
      <c r="U2457" s="58" t="str">
        <f t="shared" si="424"/>
        <v/>
      </c>
      <c r="W2457" s="25" t="str">
        <f>IF(OR($P2457="", NOT($U2457="")), "", IF(COUNTIF($P$11:$P2457, $P2457)&gt;1, "", "X"))</f>
        <v/>
      </c>
      <c r="X2457" s="25" t="str">
        <f t="shared" si="425"/>
        <v/>
      </c>
      <c r="Z2457" s="25" t="str">
        <f t="shared" si="426"/>
        <v/>
      </c>
      <c r="AB2457" s="25" t="str">
        <f>IF($B2457="", "", IF(AND($B2457&gt;='Client Report'!$BA$3, $B2457&lt;='Client Report'!$BA$4), "X", ""))</f>
        <v/>
      </c>
      <c r="AC2457" s="25" t="str">
        <f>IF($O2457="", "", IF('Client Report'!$AG$3="", "X", IF(Expenses!$C2457='Client Report'!$AG$3, "X", "")))</f>
        <v/>
      </c>
      <c r="AD2457" s="66" t="str">
        <f t="shared" si="427"/>
        <v/>
      </c>
      <c r="AE2457" s="25" t="str">
        <f>IF($AD2457="", "", COUNTIF($AD$11:$AD$2510, "&lt;"&amp;$AD2457)+1+COUNTIF($AD$11:$AD2457, $AD2457)-1)</f>
        <v/>
      </c>
      <c r="AF2457" s="25" t="str">
        <f t="shared" si="428"/>
        <v/>
      </c>
    </row>
    <row r="2458" spans="1:32" x14ac:dyDescent="0.25">
      <c r="A2458" s="21"/>
      <c r="B2458" s="80"/>
      <c r="C2458" s="81"/>
      <c r="D2458" s="82"/>
      <c r="E2458" s="83"/>
      <c r="F2458" s="83"/>
      <c r="G2458" s="84"/>
      <c r="H2458" s="85"/>
      <c r="I2458" s="21"/>
      <c r="J2458" s="39" t="str">
        <f t="shared" si="418"/>
        <v/>
      </c>
      <c r="K2458" s="21"/>
      <c r="O2458" s="25" t="str">
        <f t="shared" si="419"/>
        <v/>
      </c>
      <c r="P2458" s="25" t="str">
        <f t="shared" si="420"/>
        <v/>
      </c>
      <c r="Q2458" s="25" t="str">
        <f t="shared" si="421"/>
        <v/>
      </c>
      <c r="R2458" s="25" t="str">
        <f>IF(COUNTIF($Q$11:$Q2458, $Q2458)&gt;1, "", $Q2458)</f>
        <v/>
      </c>
      <c r="S2458" s="58" t="str">
        <f t="shared" si="422"/>
        <v/>
      </c>
      <c r="T2458" s="61" t="str">
        <f t="shared" si="423"/>
        <v/>
      </c>
      <c r="U2458" s="58" t="str">
        <f t="shared" si="424"/>
        <v/>
      </c>
      <c r="W2458" s="25" t="str">
        <f>IF(OR($P2458="", NOT($U2458="")), "", IF(COUNTIF($P$11:$P2458, $P2458)&gt;1, "", "X"))</f>
        <v/>
      </c>
      <c r="X2458" s="25" t="str">
        <f t="shared" si="425"/>
        <v/>
      </c>
      <c r="Z2458" s="25" t="str">
        <f t="shared" si="426"/>
        <v/>
      </c>
      <c r="AB2458" s="25" t="str">
        <f>IF($B2458="", "", IF(AND($B2458&gt;='Client Report'!$BA$3, $B2458&lt;='Client Report'!$BA$4), "X", ""))</f>
        <v/>
      </c>
      <c r="AC2458" s="25" t="str">
        <f>IF($O2458="", "", IF('Client Report'!$AG$3="", "X", IF(Expenses!$C2458='Client Report'!$AG$3, "X", "")))</f>
        <v/>
      </c>
      <c r="AD2458" s="66" t="str">
        <f t="shared" si="427"/>
        <v/>
      </c>
      <c r="AE2458" s="25" t="str">
        <f>IF($AD2458="", "", COUNTIF($AD$11:$AD$2510, "&lt;"&amp;$AD2458)+1+COUNTIF($AD$11:$AD2458, $AD2458)-1)</f>
        <v/>
      </c>
      <c r="AF2458" s="25" t="str">
        <f t="shared" si="428"/>
        <v/>
      </c>
    </row>
    <row r="2459" spans="1:32" x14ac:dyDescent="0.25">
      <c r="A2459" s="21"/>
      <c r="B2459" s="80"/>
      <c r="C2459" s="81"/>
      <c r="D2459" s="82"/>
      <c r="E2459" s="83"/>
      <c r="F2459" s="83"/>
      <c r="G2459" s="84"/>
      <c r="H2459" s="85"/>
      <c r="I2459" s="21"/>
      <c r="J2459" s="39" t="str">
        <f t="shared" si="418"/>
        <v/>
      </c>
      <c r="K2459" s="21"/>
      <c r="O2459" s="25" t="str">
        <f t="shared" si="419"/>
        <v/>
      </c>
      <c r="P2459" s="25" t="str">
        <f t="shared" si="420"/>
        <v/>
      </c>
      <c r="Q2459" s="25" t="str">
        <f t="shared" si="421"/>
        <v/>
      </c>
      <c r="R2459" s="25" t="str">
        <f>IF(COUNTIF($Q$11:$Q2459, $Q2459)&gt;1, "", $Q2459)</f>
        <v/>
      </c>
      <c r="S2459" s="58" t="str">
        <f t="shared" si="422"/>
        <v/>
      </c>
      <c r="T2459" s="61" t="str">
        <f t="shared" si="423"/>
        <v/>
      </c>
      <c r="U2459" s="58" t="str">
        <f t="shared" si="424"/>
        <v/>
      </c>
      <c r="W2459" s="25" t="str">
        <f>IF(OR($P2459="", NOT($U2459="")), "", IF(COUNTIF($P$11:$P2459, $P2459)&gt;1, "", "X"))</f>
        <v/>
      </c>
      <c r="X2459" s="25" t="str">
        <f t="shared" si="425"/>
        <v/>
      </c>
      <c r="Z2459" s="25" t="str">
        <f t="shared" si="426"/>
        <v/>
      </c>
      <c r="AB2459" s="25" t="str">
        <f>IF($B2459="", "", IF(AND($B2459&gt;='Client Report'!$BA$3, $B2459&lt;='Client Report'!$BA$4), "X", ""))</f>
        <v/>
      </c>
      <c r="AC2459" s="25" t="str">
        <f>IF($O2459="", "", IF('Client Report'!$AG$3="", "X", IF(Expenses!$C2459='Client Report'!$AG$3, "X", "")))</f>
        <v/>
      </c>
      <c r="AD2459" s="66" t="str">
        <f t="shared" si="427"/>
        <v/>
      </c>
      <c r="AE2459" s="25" t="str">
        <f>IF($AD2459="", "", COUNTIF($AD$11:$AD$2510, "&lt;"&amp;$AD2459)+1+COUNTIF($AD$11:$AD2459, $AD2459)-1)</f>
        <v/>
      </c>
      <c r="AF2459" s="25" t="str">
        <f t="shared" si="428"/>
        <v/>
      </c>
    </row>
    <row r="2460" spans="1:32" x14ac:dyDescent="0.25">
      <c r="A2460" s="21"/>
      <c r="B2460" s="80"/>
      <c r="C2460" s="81"/>
      <c r="D2460" s="82"/>
      <c r="E2460" s="83"/>
      <c r="F2460" s="83"/>
      <c r="G2460" s="84"/>
      <c r="H2460" s="85"/>
      <c r="I2460" s="21"/>
      <c r="J2460" s="39" t="str">
        <f t="shared" si="418"/>
        <v/>
      </c>
      <c r="K2460" s="21"/>
      <c r="O2460" s="25" t="str">
        <f t="shared" si="419"/>
        <v/>
      </c>
      <c r="P2460" s="25" t="str">
        <f t="shared" si="420"/>
        <v/>
      </c>
      <c r="Q2460" s="25" t="str">
        <f t="shared" si="421"/>
        <v/>
      </c>
      <c r="R2460" s="25" t="str">
        <f>IF(COUNTIF($Q$11:$Q2460, $Q2460)&gt;1, "", $Q2460)</f>
        <v/>
      </c>
      <c r="S2460" s="58" t="str">
        <f t="shared" si="422"/>
        <v/>
      </c>
      <c r="T2460" s="61" t="str">
        <f t="shared" si="423"/>
        <v/>
      </c>
      <c r="U2460" s="58" t="str">
        <f t="shared" si="424"/>
        <v/>
      </c>
      <c r="W2460" s="25" t="str">
        <f>IF(OR($P2460="", NOT($U2460="")), "", IF(COUNTIF($P$11:$P2460, $P2460)&gt;1, "", "X"))</f>
        <v/>
      </c>
      <c r="X2460" s="25" t="str">
        <f t="shared" si="425"/>
        <v/>
      </c>
      <c r="Z2460" s="25" t="str">
        <f t="shared" si="426"/>
        <v/>
      </c>
      <c r="AB2460" s="25" t="str">
        <f>IF($B2460="", "", IF(AND($B2460&gt;='Client Report'!$BA$3, $B2460&lt;='Client Report'!$BA$4), "X", ""))</f>
        <v/>
      </c>
      <c r="AC2460" s="25" t="str">
        <f>IF($O2460="", "", IF('Client Report'!$AG$3="", "X", IF(Expenses!$C2460='Client Report'!$AG$3, "X", "")))</f>
        <v/>
      </c>
      <c r="AD2460" s="66" t="str">
        <f t="shared" si="427"/>
        <v/>
      </c>
      <c r="AE2460" s="25" t="str">
        <f>IF($AD2460="", "", COUNTIF($AD$11:$AD$2510, "&lt;"&amp;$AD2460)+1+COUNTIF($AD$11:$AD2460, $AD2460)-1)</f>
        <v/>
      </c>
      <c r="AF2460" s="25" t="str">
        <f t="shared" si="428"/>
        <v/>
      </c>
    </row>
    <row r="2461" spans="1:32" x14ac:dyDescent="0.25">
      <c r="A2461" s="21"/>
      <c r="B2461" s="80"/>
      <c r="C2461" s="81"/>
      <c r="D2461" s="82"/>
      <c r="E2461" s="83"/>
      <c r="F2461" s="83"/>
      <c r="G2461" s="84"/>
      <c r="H2461" s="85"/>
      <c r="I2461" s="21"/>
      <c r="J2461" s="39" t="str">
        <f t="shared" si="418"/>
        <v/>
      </c>
      <c r="K2461" s="21"/>
      <c r="O2461" s="25" t="str">
        <f t="shared" si="419"/>
        <v/>
      </c>
      <c r="P2461" s="25" t="str">
        <f t="shared" si="420"/>
        <v/>
      </c>
      <c r="Q2461" s="25" t="str">
        <f t="shared" si="421"/>
        <v/>
      </c>
      <c r="R2461" s="25" t="str">
        <f>IF(COUNTIF($Q$11:$Q2461, $Q2461)&gt;1, "", $Q2461)</f>
        <v/>
      </c>
      <c r="S2461" s="58" t="str">
        <f t="shared" si="422"/>
        <v/>
      </c>
      <c r="T2461" s="61" t="str">
        <f t="shared" si="423"/>
        <v/>
      </c>
      <c r="U2461" s="58" t="str">
        <f t="shared" si="424"/>
        <v/>
      </c>
      <c r="W2461" s="25" t="str">
        <f>IF(OR($P2461="", NOT($U2461="")), "", IF(COUNTIF($P$11:$P2461, $P2461)&gt;1, "", "X"))</f>
        <v/>
      </c>
      <c r="X2461" s="25" t="str">
        <f t="shared" si="425"/>
        <v/>
      </c>
      <c r="Z2461" s="25" t="str">
        <f t="shared" si="426"/>
        <v/>
      </c>
      <c r="AB2461" s="25" t="str">
        <f>IF($B2461="", "", IF(AND($B2461&gt;='Client Report'!$BA$3, $B2461&lt;='Client Report'!$BA$4), "X", ""))</f>
        <v/>
      </c>
      <c r="AC2461" s="25" t="str">
        <f>IF($O2461="", "", IF('Client Report'!$AG$3="", "X", IF(Expenses!$C2461='Client Report'!$AG$3, "X", "")))</f>
        <v/>
      </c>
      <c r="AD2461" s="66" t="str">
        <f t="shared" si="427"/>
        <v/>
      </c>
      <c r="AE2461" s="25" t="str">
        <f>IF($AD2461="", "", COUNTIF($AD$11:$AD$2510, "&lt;"&amp;$AD2461)+1+COUNTIF($AD$11:$AD2461, $AD2461)-1)</f>
        <v/>
      </c>
      <c r="AF2461" s="25" t="str">
        <f t="shared" si="428"/>
        <v/>
      </c>
    </row>
    <row r="2462" spans="1:32" x14ac:dyDescent="0.25">
      <c r="A2462" s="21"/>
      <c r="B2462" s="80"/>
      <c r="C2462" s="81"/>
      <c r="D2462" s="82"/>
      <c r="E2462" s="83"/>
      <c r="F2462" s="83"/>
      <c r="G2462" s="84"/>
      <c r="H2462" s="85"/>
      <c r="I2462" s="21"/>
      <c r="J2462" s="39" t="str">
        <f t="shared" si="418"/>
        <v/>
      </c>
      <c r="K2462" s="21"/>
      <c r="O2462" s="25" t="str">
        <f t="shared" si="419"/>
        <v/>
      </c>
      <c r="P2462" s="25" t="str">
        <f t="shared" si="420"/>
        <v/>
      </c>
      <c r="Q2462" s="25" t="str">
        <f t="shared" si="421"/>
        <v/>
      </c>
      <c r="R2462" s="25" t="str">
        <f>IF(COUNTIF($Q$11:$Q2462, $Q2462)&gt;1, "", $Q2462)</f>
        <v/>
      </c>
      <c r="S2462" s="58" t="str">
        <f t="shared" si="422"/>
        <v/>
      </c>
      <c r="T2462" s="61" t="str">
        <f t="shared" si="423"/>
        <v/>
      </c>
      <c r="U2462" s="58" t="str">
        <f t="shared" si="424"/>
        <v/>
      </c>
      <c r="W2462" s="25" t="str">
        <f>IF(OR($P2462="", NOT($U2462="")), "", IF(COUNTIF($P$11:$P2462, $P2462)&gt;1, "", "X"))</f>
        <v/>
      </c>
      <c r="X2462" s="25" t="str">
        <f t="shared" si="425"/>
        <v/>
      </c>
      <c r="Z2462" s="25" t="str">
        <f t="shared" si="426"/>
        <v/>
      </c>
      <c r="AB2462" s="25" t="str">
        <f>IF($B2462="", "", IF(AND($B2462&gt;='Client Report'!$BA$3, $B2462&lt;='Client Report'!$BA$4), "X", ""))</f>
        <v/>
      </c>
      <c r="AC2462" s="25" t="str">
        <f>IF($O2462="", "", IF('Client Report'!$AG$3="", "X", IF(Expenses!$C2462='Client Report'!$AG$3, "X", "")))</f>
        <v/>
      </c>
      <c r="AD2462" s="66" t="str">
        <f t="shared" si="427"/>
        <v/>
      </c>
      <c r="AE2462" s="25" t="str">
        <f>IF($AD2462="", "", COUNTIF($AD$11:$AD$2510, "&lt;"&amp;$AD2462)+1+COUNTIF($AD$11:$AD2462, $AD2462)-1)</f>
        <v/>
      </c>
      <c r="AF2462" s="25" t="str">
        <f t="shared" si="428"/>
        <v/>
      </c>
    </row>
    <row r="2463" spans="1:32" x14ac:dyDescent="0.25">
      <c r="A2463" s="21"/>
      <c r="B2463" s="80"/>
      <c r="C2463" s="81"/>
      <c r="D2463" s="82"/>
      <c r="E2463" s="83"/>
      <c r="F2463" s="83"/>
      <c r="G2463" s="84"/>
      <c r="H2463" s="85"/>
      <c r="I2463" s="21"/>
      <c r="J2463" s="39" t="str">
        <f t="shared" si="418"/>
        <v/>
      </c>
      <c r="K2463" s="21"/>
      <c r="O2463" s="25" t="str">
        <f t="shared" si="419"/>
        <v/>
      </c>
      <c r="P2463" s="25" t="str">
        <f t="shared" si="420"/>
        <v/>
      </c>
      <c r="Q2463" s="25" t="str">
        <f t="shared" si="421"/>
        <v/>
      </c>
      <c r="R2463" s="25" t="str">
        <f>IF(COUNTIF($Q$11:$Q2463, $Q2463)&gt;1, "", $Q2463)</f>
        <v/>
      </c>
      <c r="S2463" s="58" t="str">
        <f t="shared" si="422"/>
        <v/>
      </c>
      <c r="T2463" s="61" t="str">
        <f t="shared" si="423"/>
        <v/>
      </c>
      <c r="U2463" s="58" t="str">
        <f t="shared" si="424"/>
        <v/>
      </c>
      <c r="W2463" s="25" t="str">
        <f>IF(OR($P2463="", NOT($U2463="")), "", IF(COUNTIF($P$11:$P2463, $P2463)&gt;1, "", "X"))</f>
        <v/>
      </c>
      <c r="X2463" s="25" t="str">
        <f t="shared" si="425"/>
        <v/>
      </c>
      <c r="Z2463" s="25" t="str">
        <f t="shared" si="426"/>
        <v/>
      </c>
      <c r="AB2463" s="25" t="str">
        <f>IF($B2463="", "", IF(AND($B2463&gt;='Client Report'!$BA$3, $B2463&lt;='Client Report'!$BA$4), "X", ""))</f>
        <v/>
      </c>
      <c r="AC2463" s="25" t="str">
        <f>IF($O2463="", "", IF('Client Report'!$AG$3="", "X", IF(Expenses!$C2463='Client Report'!$AG$3, "X", "")))</f>
        <v/>
      </c>
      <c r="AD2463" s="66" t="str">
        <f t="shared" si="427"/>
        <v/>
      </c>
      <c r="AE2463" s="25" t="str">
        <f>IF($AD2463="", "", COUNTIF($AD$11:$AD$2510, "&lt;"&amp;$AD2463)+1+COUNTIF($AD$11:$AD2463, $AD2463)-1)</f>
        <v/>
      </c>
      <c r="AF2463" s="25" t="str">
        <f t="shared" si="428"/>
        <v/>
      </c>
    </row>
    <row r="2464" spans="1:32" x14ac:dyDescent="0.25">
      <c r="A2464" s="21"/>
      <c r="B2464" s="80"/>
      <c r="C2464" s="81"/>
      <c r="D2464" s="82"/>
      <c r="E2464" s="83"/>
      <c r="F2464" s="83"/>
      <c r="G2464" s="84"/>
      <c r="H2464" s="85"/>
      <c r="I2464" s="21"/>
      <c r="J2464" s="39" t="str">
        <f t="shared" si="418"/>
        <v/>
      </c>
      <c r="K2464" s="21"/>
      <c r="O2464" s="25" t="str">
        <f t="shared" si="419"/>
        <v/>
      </c>
      <c r="P2464" s="25" t="str">
        <f t="shared" si="420"/>
        <v/>
      </c>
      <c r="Q2464" s="25" t="str">
        <f t="shared" si="421"/>
        <v/>
      </c>
      <c r="R2464" s="25" t="str">
        <f>IF(COUNTIF($Q$11:$Q2464, $Q2464)&gt;1, "", $Q2464)</f>
        <v/>
      </c>
      <c r="S2464" s="58" t="str">
        <f t="shared" si="422"/>
        <v/>
      </c>
      <c r="T2464" s="61" t="str">
        <f t="shared" si="423"/>
        <v/>
      </c>
      <c r="U2464" s="58" t="str">
        <f t="shared" si="424"/>
        <v/>
      </c>
      <c r="W2464" s="25" t="str">
        <f>IF(OR($P2464="", NOT($U2464="")), "", IF(COUNTIF($P$11:$P2464, $P2464)&gt;1, "", "X"))</f>
        <v/>
      </c>
      <c r="X2464" s="25" t="str">
        <f t="shared" si="425"/>
        <v/>
      </c>
      <c r="Z2464" s="25" t="str">
        <f t="shared" si="426"/>
        <v/>
      </c>
      <c r="AB2464" s="25" t="str">
        <f>IF($B2464="", "", IF(AND($B2464&gt;='Client Report'!$BA$3, $B2464&lt;='Client Report'!$BA$4), "X", ""))</f>
        <v/>
      </c>
      <c r="AC2464" s="25" t="str">
        <f>IF($O2464="", "", IF('Client Report'!$AG$3="", "X", IF(Expenses!$C2464='Client Report'!$AG$3, "X", "")))</f>
        <v/>
      </c>
      <c r="AD2464" s="66" t="str">
        <f t="shared" si="427"/>
        <v/>
      </c>
      <c r="AE2464" s="25" t="str">
        <f>IF($AD2464="", "", COUNTIF($AD$11:$AD$2510, "&lt;"&amp;$AD2464)+1+COUNTIF($AD$11:$AD2464, $AD2464)-1)</f>
        <v/>
      </c>
      <c r="AF2464" s="25" t="str">
        <f t="shared" si="428"/>
        <v/>
      </c>
    </row>
    <row r="2465" spans="1:32" x14ac:dyDescent="0.25">
      <c r="A2465" s="21"/>
      <c r="B2465" s="80"/>
      <c r="C2465" s="81"/>
      <c r="D2465" s="82"/>
      <c r="E2465" s="83"/>
      <c r="F2465" s="83"/>
      <c r="G2465" s="84"/>
      <c r="H2465" s="85"/>
      <c r="I2465" s="21"/>
      <c r="J2465" s="39" t="str">
        <f t="shared" si="418"/>
        <v/>
      </c>
      <c r="K2465" s="21"/>
      <c r="O2465" s="25" t="str">
        <f t="shared" si="419"/>
        <v/>
      </c>
      <c r="P2465" s="25" t="str">
        <f t="shared" si="420"/>
        <v/>
      </c>
      <c r="Q2465" s="25" t="str">
        <f t="shared" si="421"/>
        <v/>
      </c>
      <c r="R2465" s="25" t="str">
        <f>IF(COUNTIF($Q$11:$Q2465, $Q2465)&gt;1, "", $Q2465)</f>
        <v/>
      </c>
      <c r="S2465" s="58" t="str">
        <f t="shared" si="422"/>
        <v/>
      </c>
      <c r="T2465" s="61" t="str">
        <f t="shared" si="423"/>
        <v/>
      </c>
      <c r="U2465" s="58" t="str">
        <f t="shared" si="424"/>
        <v/>
      </c>
      <c r="W2465" s="25" t="str">
        <f>IF(OR($P2465="", NOT($U2465="")), "", IF(COUNTIF($P$11:$P2465, $P2465)&gt;1, "", "X"))</f>
        <v/>
      </c>
      <c r="X2465" s="25" t="str">
        <f t="shared" si="425"/>
        <v/>
      </c>
      <c r="Z2465" s="25" t="str">
        <f t="shared" si="426"/>
        <v/>
      </c>
      <c r="AB2465" s="25" t="str">
        <f>IF($B2465="", "", IF(AND($B2465&gt;='Client Report'!$BA$3, $B2465&lt;='Client Report'!$BA$4), "X", ""))</f>
        <v/>
      </c>
      <c r="AC2465" s="25" t="str">
        <f>IF($O2465="", "", IF('Client Report'!$AG$3="", "X", IF(Expenses!$C2465='Client Report'!$AG$3, "X", "")))</f>
        <v/>
      </c>
      <c r="AD2465" s="66" t="str">
        <f t="shared" si="427"/>
        <v/>
      </c>
      <c r="AE2465" s="25" t="str">
        <f>IF($AD2465="", "", COUNTIF($AD$11:$AD$2510, "&lt;"&amp;$AD2465)+1+COUNTIF($AD$11:$AD2465, $AD2465)-1)</f>
        <v/>
      </c>
      <c r="AF2465" s="25" t="str">
        <f t="shared" si="428"/>
        <v/>
      </c>
    </row>
    <row r="2466" spans="1:32" x14ac:dyDescent="0.25">
      <c r="A2466" s="21"/>
      <c r="B2466" s="80"/>
      <c r="C2466" s="81"/>
      <c r="D2466" s="82"/>
      <c r="E2466" s="83"/>
      <c r="F2466" s="83"/>
      <c r="G2466" s="84"/>
      <c r="H2466" s="85"/>
      <c r="I2466" s="21"/>
      <c r="J2466" s="39" t="str">
        <f t="shared" si="418"/>
        <v/>
      </c>
      <c r="K2466" s="21"/>
      <c r="O2466" s="25" t="str">
        <f t="shared" si="419"/>
        <v/>
      </c>
      <c r="P2466" s="25" t="str">
        <f t="shared" si="420"/>
        <v/>
      </c>
      <c r="Q2466" s="25" t="str">
        <f t="shared" si="421"/>
        <v/>
      </c>
      <c r="R2466" s="25" t="str">
        <f>IF(COUNTIF($Q$11:$Q2466, $Q2466)&gt;1, "", $Q2466)</f>
        <v/>
      </c>
      <c r="S2466" s="58" t="str">
        <f t="shared" si="422"/>
        <v/>
      </c>
      <c r="T2466" s="61" t="str">
        <f t="shared" si="423"/>
        <v/>
      </c>
      <c r="U2466" s="58" t="str">
        <f t="shared" si="424"/>
        <v/>
      </c>
      <c r="W2466" s="25" t="str">
        <f>IF(OR($P2466="", NOT($U2466="")), "", IF(COUNTIF($P$11:$P2466, $P2466)&gt;1, "", "X"))</f>
        <v/>
      </c>
      <c r="X2466" s="25" t="str">
        <f t="shared" si="425"/>
        <v/>
      </c>
      <c r="Z2466" s="25" t="str">
        <f t="shared" si="426"/>
        <v/>
      </c>
      <c r="AB2466" s="25" t="str">
        <f>IF($B2466="", "", IF(AND($B2466&gt;='Client Report'!$BA$3, $B2466&lt;='Client Report'!$BA$4), "X", ""))</f>
        <v/>
      </c>
      <c r="AC2466" s="25" t="str">
        <f>IF($O2466="", "", IF('Client Report'!$AG$3="", "X", IF(Expenses!$C2466='Client Report'!$AG$3, "X", "")))</f>
        <v/>
      </c>
      <c r="AD2466" s="66" t="str">
        <f t="shared" si="427"/>
        <v/>
      </c>
      <c r="AE2466" s="25" t="str">
        <f>IF($AD2466="", "", COUNTIF($AD$11:$AD$2510, "&lt;"&amp;$AD2466)+1+COUNTIF($AD$11:$AD2466, $AD2466)-1)</f>
        <v/>
      </c>
      <c r="AF2466" s="25" t="str">
        <f t="shared" si="428"/>
        <v/>
      </c>
    </row>
    <row r="2467" spans="1:32" x14ac:dyDescent="0.25">
      <c r="A2467" s="21"/>
      <c r="B2467" s="80"/>
      <c r="C2467" s="81"/>
      <c r="D2467" s="82"/>
      <c r="E2467" s="83"/>
      <c r="F2467" s="83"/>
      <c r="G2467" s="84"/>
      <c r="H2467" s="85"/>
      <c r="I2467" s="21"/>
      <c r="J2467" s="39" t="str">
        <f t="shared" si="418"/>
        <v/>
      </c>
      <c r="K2467" s="21"/>
      <c r="O2467" s="25" t="str">
        <f t="shared" si="419"/>
        <v/>
      </c>
      <c r="P2467" s="25" t="str">
        <f t="shared" si="420"/>
        <v/>
      </c>
      <c r="Q2467" s="25" t="str">
        <f t="shared" si="421"/>
        <v/>
      </c>
      <c r="R2467" s="25" t="str">
        <f>IF(COUNTIF($Q$11:$Q2467, $Q2467)&gt;1, "", $Q2467)</f>
        <v/>
      </c>
      <c r="S2467" s="58" t="str">
        <f t="shared" si="422"/>
        <v/>
      </c>
      <c r="T2467" s="61" t="str">
        <f t="shared" si="423"/>
        <v/>
      </c>
      <c r="U2467" s="58" t="str">
        <f t="shared" si="424"/>
        <v/>
      </c>
      <c r="W2467" s="25" t="str">
        <f>IF(OR($P2467="", NOT($U2467="")), "", IF(COUNTIF($P$11:$P2467, $P2467)&gt;1, "", "X"))</f>
        <v/>
      </c>
      <c r="X2467" s="25" t="str">
        <f t="shared" si="425"/>
        <v/>
      </c>
      <c r="Z2467" s="25" t="str">
        <f t="shared" si="426"/>
        <v/>
      </c>
      <c r="AB2467" s="25" t="str">
        <f>IF($B2467="", "", IF(AND($B2467&gt;='Client Report'!$BA$3, $B2467&lt;='Client Report'!$BA$4), "X", ""))</f>
        <v/>
      </c>
      <c r="AC2467" s="25" t="str">
        <f>IF($O2467="", "", IF('Client Report'!$AG$3="", "X", IF(Expenses!$C2467='Client Report'!$AG$3, "X", "")))</f>
        <v/>
      </c>
      <c r="AD2467" s="66" t="str">
        <f t="shared" si="427"/>
        <v/>
      </c>
      <c r="AE2467" s="25" t="str">
        <f>IF($AD2467="", "", COUNTIF($AD$11:$AD$2510, "&lt;"&amp;$AD2467)+1+COUNTIF($AD$11:$AD2467, $AD2467)-1)</f>
        <v/>
      </c>
      <c r="AF2467" s="25" t="str">
        <f t="shared" si="428"/>
        <v/>
      </c>
    </row>
    <row r="2468" spans="1:32" x14ac:dyDescent="0.25">
      <c r="A2468" s="21"/>
      <c r="B2468" s="80"/>
      <c r="C2468" s="81"/>
      <c r="D2468" s="82"/>
      <c r="E2468" s="83"/>
      <c r="F2468" s="83"/>
      <c r="G2468" s="84"/>
      <c r="H2468" s="85"/>
      <c r="I2468" s="21"/>
      <c r="J2468" s="39" t="str">
        <f t="shared" si="418"/>
        <v/>
      </c>
      <c r="K2468" s="21"/>
      <c r="O2468" s="25" t="str">
        <f t="shared" si="419"/>
        <v/>
      </c>
      <c r="P2468" s="25" t="str">
        <f t="shared" si="420"/>
        <v/>
      </c>
      <c r="Q2468" s="25" t="str">
        <f t="shared" si="421"/>
        <v/>
      </c>
      <c r="R2468" s="25" t="str">
        <f>IF(COUNTIF($Q$11:$Q2468, $Q2468)&gt;1, "", $Q2468)</f>
        <v/>
      </c>
      <c r="S2468" s="58" t="str">
        <f t="shared" si="422"/>
        <v/>
      </c>
      <c r="T2468" s="61" t="str">
        <f t="shared" si="423"/>
        <v/>
      </c>
      <c r="U2468" s="58" t="str">
        <f t="shared" si="424"/>
        <v/>
      </c>
      <c r="W2468" s="25" t="str">
        <f>IF(OR($P2468="", NOT($U2468="")), "", IF(COUNTIF($P$11:$P2468, $P2468)&gt;1, "", "X"))</f>
        <v/>
      </c>
      <c r="X2468" s="25" t="str">
        <f t="shared" si="425"/>
        <v/>
      </c>
      <c r="Z2468" s="25" t="str">
        <f t="shared" si="426"/>
        <v/>
      </c>
      <c r="AB2468" s="25" t="str">
        <f>IF($B2468="", "", IF(AND($B2468&gt;='Client Report'!$BA$3, $B2468&lt;='Client Report'!$BA$4), "X", ""))</f>
        <v/>
      </c>
      <c r="AC2468" s="25" t="str">
        <f>IF($O2468="", "", IF('Client Report'!$AG$3="", "X", IF(Expenses!$C2468='Client Report'!$AG$3, "X", "")))</f>
        <v/>
      </c>
      <c r="AD2468" s="66" t="str">
        <f t="shared" si="427"/>
        <v/>
      </c>
      <c r="AE2468" s="25" t="str">
        <f>IF($AD2468="", "", COUNTIF($AD$11:$AD$2510, "&lt;"&amp;$AD2468)+1+COUNTIF($AD$11:$AD2468, $AD2468)-1)</f>
        <v/>
      </c>
      <c r="AF2468" s="25" t="str">
        <f t="shared" si="428"/>
        <v/>
      </c>
    </row>
    <row r="2469" spans="1:32" x14ac:dyDescent="0.25">
      <c r="A2469" s="21"/>
      <c r="B2469" s="80"/>
      <c r="C2469" s="81"/>
      <c r="D2469" s="82"/>
      <c r="E2469" s="83"/>
      <c r="F2469" s="83"/>
      <c r="G2469" s="84"/>
      <c r="H2469" s="85"/>
      <c r="I2469" s="21"/>
      <c r="J2469" s="39" t="str">
        <f t="shared" si="418"/>
        <v/>
      </c>
      <c r="K2469" s="21"/>
      <c r="O2469" s="25" t="str">
        <f t="shared" si="419"/>
        <v/>
      </c>
      <c r="P2469" s="25" t="str">
        <f t="shared" si="420"/>
        <v/>
      </c>
      <c r="Q2469" s="25" t="str">
        <f t="shared" si="421"/>
        <v/>
      </c>
      <c r="R2469" s="25" t="str">
        <f>IF(COUNTIF($Q$11:$Q2469, $Q2469)&gt;1, "", $Q2469)</f>
        <v/>
      </c>
      <c r="S2469" s="58" t="str">
        <f t="shared" si="422"/>
        <v/>
      </c>
      <c r="T2469" s="61" t="str">
        <f t="shared" si="423"/>
        <v/>
      </c>
      <c r="U2469" s="58" t="str">
        <f t="shared" si="424"/>
        <v/>
      </c>
      <c r="W2469" s="25" t="str">
        <f>IF(OR($P2469="", NOT($U2469="")), "", IF(COUNTIF($P$11:$P2469, $P2469)&gt;1, "", "X"))</f>
        <v/>
      </c>
      <c r="X2469" s="25" t="str">
        <f t="shared" si="425"/>
        <v/>
      </c>
      <c r="Z2469" s="25" t="str">
        <f t="shared" si="426"/>
        <v/>
      </c>
      <c r="AB2469" s="25" t="str">
        <f>IF($B2469="", "", IF(AND($B2469&gt;='Client Report'!$BA$3, $B2469&lt;='Client Report'!$BA$4), "X", ""))</f>
        <v/>
      </c>
      <c r="AC2469" s="25" t="str">
        <f>IF($O2469="", "", IF('Client Report'!$AG$3="", "X", IF(Expenses!$C2469='Client Report'!$AG$3, "X", "")))</f>
        <v/>
      </c>
      <c r="AD2469" s="66" t="str">
        <f t="shared" si="427"/>
        <v/>
      </c>
      <c r="AE2469" s="25" t="str">
        <f>IF($AD2469="", "", COUNTIF($AD$11:$AD$2510, "&lt;"&amp;$AD2469)+1+COUNTIF($AD$11:$AD2469, $AD2469)-1)</f>
        <v/>
      </c>
      <c r="AF2469" s="25" t="str">
        <f t="shared" si="428"/>
        <v/>
      </c>
    </row>
    <row r="2470" spans="1:32" x14ac:dyDescent="0.25">
      <c r="A2470" s="21"/>
      <c r="B2470" s="80"/>
      <c r="C2470" s="81"/>
      <c r="D2470" s="82"/>
      <c r="E2470" s="83"/>
      <c r="F2470" s="83"/>
      <c r="G2470" s="84"/>
      <c r="H2470" s="85"/>
      <c r="I2470" s="21"/>
      <c r="J2470" s="39" t="str">
        <f t="shared" si="418"/>
        <v/>
      </c>
      <c r="K2470" s="21"/>
      <c r="O2470" s="25" t="str">
        <f t="shared" si="419"/>
        <v/>
      </c>
      <c r="P2470" s="25" t="str">
        <f t="shared" si="420"/>
        <v/>
      </c>
      <c r="Q2470" s="25" t="str">
        <f t="shared" si="421"/>
        <v/>
      </c>
      <c r="R2470" s="25" t="str">
        <f>IF(COUNTIF($Q$11:$Q2470, $Q2470)&gt;1, "", $Q2470)</f>
        <v/>
      </c>
      <c r="S2470" s="58" t="str">
        <f t="shared" si="422"/>
        <v/>
      </c>
      <c r="T2470" s="61" t="str">
        <f t="shared" si="423"/>
        <v/>
      </c>
      <c r="U2470" s="58" t="str">
        <f t="shared" si="424"/>
        <v/>
      </c>
      <c r="W2470" s="25" t="str">
        <f>IF(OR($P2470="", NOT($U2470="")), "", IF(COUNTIF($P$11:$P2470, $P2470)&gt;1, "", "X"))</f>
        <v/>
      </c>
      <c r="X2470" s="25" t="str">
        <f t="shared" si="425"/>
        <v/>
      </c>
      <c r="Z2470" s="25" t="str">
        <f t="shared" si="426"/>
        <v/>
      </c>
      <c r="AB2470" s="25" t="str">
        <f>IF($B2470="", "", IF(AND($B2470&gt;='Client Report'!$BA$3, $B2470&lt;='Client Report'!$BA$4), "X", ""))</f>
        <v/>
      </c>
      <c r="AC2470" s="25" t="str">
        <f>IF($O2470="", "", IF('Client Report'!$AG$3="", "X", IF(Expenses!$C2470='Client Report'!$AG$3, "X", "")))</f>
        <v/>
      </c>
      <c r="AD2470" s="66" t="str">
        <f t="shared" si="427"/>
        <v/>
      </c>
      <c r="AE2470" s="25" t="str">
        <f>IF($AD2470="", "", COUNTIF($AD$11:$AD$2510, "&lt;"&amp;$AD2470)+1+COUNTIF($AD$11:$AD2470, $AD2470)-1)</f>
        <v/>
      </c>
      <c r="AF2470" s="25" t="str">
        <f t="shared" si="428"/>
        <v/>
      </c>
    </row>
    <row r="2471" spans="1:32" x14ac:dyDescent="0.25">
      <c r="A2471" s="21"/>
      <c r="B2471" s="80"/>
      <c r="C2471" s="81"/>
      <c r="D2471" s="82"/>
      <c r="E2471" s="83"/>
      <c r="F2471" s="83"/>
      <c r="G2471" s="84"/>
      <c r="H2471" s="85"/>
      <c r="I2471" s="21"/>
      <c r="J2471" s="39" t="str">
        <f t="shared" si="418"/>
        <v/>
      </c>
      <c r="K2471" s="21"/>
      <c r="O2471" s="25" t="str">
        <f t="shared" si="419"/>
        <v/>
      </c>
      <c r="P2471" s="25" t="str">
        <f t="shared" si="420"/>
        <v/>
      </c>
      <c r="Q2471" s="25" t="str">
        <f t="shared" si="421"/>
        <v/>
      </c>
      <c r="R2471" s="25" t="str">
        <f>IF(COUNTIF($Q$11:$Q2471, $Q2471)&gt;1, "", $Q2471)</f>
        <v/>
      </c>
      <c r="S2471" s="58" t="str">
        <f t="shared" si="422"/>
        <v/>
      </c>
      <c r="T2471" s="61" t="str">
        <f t="shared" si="423"/>
        <v/>
      </c>
      <c r="U2471" s="58" t="str">
        <f t="shared" si="424"/>
        <v/>
      </c>
      <c r="W2471" s="25" t="str">
        <f>IF(OR($P2471="", NOT($U2471="")), "", IF(COUNTIF($P$11:$P2471, $P2471)&gt;1, "", "X"))</f>
        <v/>
      </c>
      <c r="X2471" s="25" t="str">
        <f t="shared" si="425"/>
        <v/>
      </c>
      <c r="Z2471" s="25" t="str">
        <f t="shared" si="426"/>
        <v/>
      </c>
      <c r="AB2471" s="25" t="str">
        <f>IF($B2471="", "", IF(AND($B2471&gt;='Client Report'!$BA$3, $B2471&lt;='Client Report'!$BA$4), "X", ""))</f>
        <v/>
      </c>
      <c r="AC2471" s="25" t="str">
        <f>IF($O2471="", "", IF('Client Report'!$AG$3="", "X", IF(Expenses!$C2471='Client Report'!$AG$3, "X", "")))</f>
        <v/>
      </c>
      <c r="AD2471" s="66" t="str">
        <f t="shared" si="427"/>
        <v/>
      </c>
      <c r="AE2471" s="25" t="str">
        <f>IF($AD2471="", "", COUNTIF($AD$11:$AD$2510, "&lt;"&amp;$AD2471)+1+COUNTIF($AD$11:$AD2471, $AD2471)-1)</f>
        <v/>
      </c>
      <c r="AF2471" s="25" t="str">
        <f t="shared" si="428"/>
        <v/>
      </c>
    </row>
    <row r="2472" spans="1:32" x14ac:dyDescent="0.25">
      <c r="A2472" s="21"/>
      <c r="B2472" s="80"/>
      <c r="C2472" s="81"/>
      <c r="D2472" s="82"/>
      <c r="E2472" s="83"/>
      <c r="F2472" s="83"/>
      <c r="G2472" s="84"/>
      <c r="H2472" s="85"/>
      <c r="I2472" s="21"/>
      <c r="J2472" s="39" t="str">
        <f t="shared" si="418"/>
        <v/>
      </c>
      <c r="K2472" s="21"/>
      <c r="O2472" s="25" t="str">
        <f t="shared" si="419"/>
        <v/>
      </c>
      <c r="P2472" s="25" t="str">
        <f t="shared" si="420"/>
        <v/>
      </c>
      <c r="Q2472" s="25" t="str">
        <f t="shared" si="421"/>
        <v/>
      </c>
      <c r="R2472" s="25" t="str">
        <f>IF(COUNTIF($Q$11:$Q2472, $Q2472)&gt;1, "", $Q2472)</f>
        <v/>
      </c>
      <c r="S2472" s="58" t="str">
        <f t="shared" si="422"/>
        <v/>
      </c>
      <c r="T2472" s="61" t="str">
        <f t="shared" si="423"/>
        <v/>
      </c>
      <c r="U2472" s="58" t="str">
        <f t="shared" si="424"/>
        <v/>
      </c>
      <c r="W2472" s="25" t="str">
        <f>IF(OR($P2472="", NOT($U2472="")), "", IF(COUNTIF($P$11:$P2472, $P2472)&gt;1, "", "X"))</f>
        <v/>
      </c>
      <c r="X2472" s="25" t="str">
        <f t="shared" si="425"/>
        <v/>
      </c>
      <c r="Z2472" s="25" t="str">
        <f t="shared" si="426"/>
        <v/>
      </c>
      <c r="AB2472" s="25" t="str">
        <f>IF($B2472="", "", IF(AND($B2472&gt;='Client Report'!$BA$3, $B2472&lt;='Client Report'!$BA$4), "X", ""))</f>
        <v/>
      </c>
      <c r="AC2472" s="25" t="str">
        <f>IF($O2472="", "", IF('Client Report'!$AG$3="", "X", IF(Expenses!$C2472='Client Report'!$AG$3, "X", "")))</f>
        <v/>
      </c>
      <c r="AD2472" s="66" t="str">
        <f t="shared" si="427"/>
        <v/>
      </c>
      <c r="AE2472" s="25" t="str">
        <f>IF($AD2472="", "", COUNTIF($AD$11:$AD$2510, "&lt;"&amp;$AD2472)+1+COUNTIF($AD$11:$AD2472, $AD2472)-1)</f>
        <v/>
      </c>
      <c r="AF2472" s="25" t="str">
        <f t="shared" si="428"/>
        <v/>
      </c>
    </row>
    <row r="2473" spans="1:32" x14ac:dyDescent="0.25">
      <c r="A2473" s="21"/>
      <c r="B2473" s="80"/>
      <c r="C2473" s="81"/>
      <c r="D2473" s="82"/>
      <c r="E2473" s="83"/>
      <c r="F2473" s="83"/>
      <c r="G2473" s="84"/>
      <c r="H2473" s="85"/>
      <c r="I2473" s="21"/>
      <c r="J2473" s="39" t="str">
        <f t="shared" si="418"/>
        <v/>
      </c>
      <c r="K2473" s="21"/>
      <c r="O2473" s="25" t="str">
        <f t="shared" si="419"/>
        <v/>
      </c>
      <c r="P2473" s="25" t="str">
        <f t="shared" si="420"/>
        <v/>
      </c>
      <c r="Q2473" s="25" t="str">
        <f t="shared" si="421"/>
        <v/>
      </c>
      <c r="R2473" s="25" t="str">
        <f>IF(COUNTIF($Q$11:$Q2473, $Q2473)&gt;1, "", $Q2473)</f>
        <v/>
      </c>
      <c r="S2473" s="58" t="str">
        <f t="shared" si="422"/>
        <v/>
      </c>
      <c r="T2473" s="61" t="str">
        <f t="shared" si="423"/>
        <v/>
      </c>
      <c r="U2473" s="58" t="str">
        <f t="shared" si="424"/>
        <v/>
      </c>
      <c r="W2473" s="25" t="str">
        <f>IF(OR($P2473="", NOT($U2473="")), "", IF(COUNTIF($P$11:$P2473, $P2473)&gt;1, "", "X"))</f>
        <v/>
      </c>
      <c r="X2473" s="25" t="str">
        <f t="shared" si="425"/>
        <v/>
      </c>
      <c r="Z2473" s="25" t="str">
        <f t="shared" si="426"/>
        <v/>
      </c>
      <c r="AB2473" s="25" t="str">
        <f>IF($B2473="", "", IF(AND($B2473&gt;='Client Report'!$BA$3, $B2473&lt;='Client Report'!$BA$4), "X", ""))</f>
        <v/>
      </c>
      <c r="AC2473" s="25" t="str">
        <f>IF($O2473="", "", IF('Client Report'!$AG$3="", "X", IF(Expenses!$C2473='Client Report'!$AG$3, "X", "")))</f>
        <v/>
      </c>
      <c r="AD2473" s="66" t="str">
        <f t="shared" si="427"/>
        <v/>
      </c>
      <c r="AE2473" s="25" t="str">
        <f>IF($AD2473="", "", COUNTIF($AD$11:$AD$2510, "&lt;"&amp;$AD2473)+1+COUNTIF($AD$11:$AD2473, $AD2473)-1)</f>
        <v/>
      </c>
      <c r="AF2473" s="25" t="str">
        <f t="shared" si="428"/>
        <v/>
      </c>
    </row>
    <row r="2474" spans="1:32" x14ac:dyDescent="0.25">
      <c r="A2474" s="21"/>
      <c r="B2474" s="80"/>
      <c r="C2474" s="81"/>
      <c r="D2474" s="82"/>
      <c r="E2474" s="83"/>
      <c r="F2474" s="83"/>
      <c r="G2474" s="84"/>
      <c r="H2474" s="85"/>
      <c r="I2474" s="21"/>
      <c r="J2474" s="39" t="str">
        <f t="shared" si="418"/>
        <v/>
      </c>
      <c r="K2474" s="21"/>
      <c r="O2474" s="25" t="str">
        <f t="shared" si="419"/>
        <v/>
      </c>
      <c r="P2474" s="25" t="str">
        <f t="shared" si="420"/>
        <v/>
      </c>
      <c r="Q2474" s="25" t="str">
        <f t="shared" si="421"/>
        <v/>
      </c>
      <c r="R2474" s="25" t="str">
        <f>IF(COUNTIF($Q$11:$Q2474, $Q2474)&gt;1, "", $Q2474)</f>
        <v/>
      </c>
      <c r="S2474" s="58" t="str">
        <f t="shared" si="422"/>
        <v/>
      </c>
      <c r="T2474" s="61" t="str">
        <f t="shared" si="423"/>
        <v/>
      </c>
      <c r="U2474" s="58" t="str">
        <f t="shared" si="424"/>
        <v/>
      </c>
      <c r="W2474" s="25" t="str">
        <f>IF(OR($P2474="", NOT($U2474="")), "", IF(COUNTIF($P$11:$P2474, $P2474)&gt;1, "", "X"))</f>
        <v/>
      </c>
      <c r="X2474" s="25" t="str">
        <f t="shared" si="425"/>
        <v/>
      </c>
      <c r="Z2474" s="25" t="str">
        <f t="shared" si="426"/>
        <v/>
      </c>
      <c r="AB2474" s="25" t="str">
        <f>IF($B2474="", "", IF(AND($B2474&gt;='Client Report'!$BA$3, $B2474&lt;='Client Report'!$BA$4), "X", ""))</f>
        <v/>
      </c>
      <c r="AC2474" s="25" t="str">
        <f>IF($O2474="", "", IF('Client Report'!$AG$3="", "X", IF(Expenses!$C2474='Client Report'!$AG$3, "X", "")))</f>
        <v/>
      </c>
      <c r="AD2474" s="66" t="str">
        <f t="shared" si="427"/>
        <v/>
      </c>
      <c r="AE2474" s="25" t="str">
        <f>IF($AD2474="", "", COUNTIF($AD$11:$AD$2510, "&lt;"&amp;$AD2474)+1+COUNTIF($AD$11:$AD2474, $AD2474)-1)</f>
        <v/>
      </c>
      <c r="AF2474" s="25" t="str">
        <f t="shared" si="428"/>
        <v/>
      </c>
    </row>
    <row r="2475" spans="1:32" x14ac:dyDescent="0.25">
      <c r="A2475" s="21"/>
      <c r="B2475" s="80"/>
      <c r="C2475" s="81"/>
      <c r="D2475" s="82"/>
      <c r="E2475" s="83"/>
      <c r="F2475" s="83"/>
      <c r="G2475" s="84"/>
      <c r="H2475" s="85"/>
      <c r="I2475" s="21"/>
      <c r="J2475" s="39" t="str">
        <f t="shared" si="418"/>
        <v/>
      </c>
      <c r="K2475" s="21"/>
      <c r="O2475" s="25" t="str">
        <f t="shared" si="419"/>
        <v/>
      </c>
      <c r="P2475" s="25" t="str">
        <f t="shared" si="420"/>
        <v/>
      </c>
      <c r="Q2475" s="25" t="str">
        <f t="shared" si="421"/>
        <v/>
      </c>
      <c r="R2475" s="25" t="str">
        <f>IF(COUNTIF($Q$11:$Q2475, $Q2475)&gt;1, "", $Q2475)</f>
        <v/>
      </c>
      <c r="S2475" s="58" t="str">
        <f t="shared" si="422"/>
        <v/>
      </c>
      <c r="T2475" s="61" t="str">
        <f t="shared" si="423"/>
        <v/>
      </c>
      <c r="U2475" s="58" t="str">
        <f t="shared" si="424"/>
        <v/>
      </c>
      <c r="W2475" s="25" t="str">
        <f>IF(OR($P2475="", NOT($U2475="")), "", IF(COUNTIF($P$11:$P2475, $P2475)&gt;1, "", "X"))</f>
        <v/>
      </c>
      <c r="X2475" s="25" t="str">
        <f t="shared" si="425"/>
        <v/>
      </c>
      <c r="Z2475" s="25" t="str">
        <f t="shared" si="426"/>
        <v/>
      </c>
      <c r="AB2475" s="25" t="str">
        <f>IF($B2475="", "", IF(AND($B2475&gt;='Client Report'!$BA$3, $B2475&lt;='Client Report'!$BA$4), "X", ""))</f>
        <v/>
      </c>
      <c r="AC2475" s="25" t="str">
        <f>IF($O2475="", "", IF('Client Report'!$AG$3="", "X", IF(Expenses!$C2475='Client Report'!$AG$3, "X", "")))</f>
        <v/>
      </c>
      <c r="AD2475" s="66" t="str">
        <f t="shared" si="427"/>
        <v/>
      </c>
      <c r="AE2475" s="25" t="str">
        <f>IF($AD2475="", "", COUNTIF($AD$11:$AD$2510, "&lt;"&amp;$AD2475)+1+COUNTIF($AD$11:$AD2475, $AD2475)-1)</f>
        <v/>
      </c>
      <c r="AF2475" s="25" t="str">
        <f t="shared" si="428"/>
        <v/>
      </c>
    </row>
    <row r="2476" spans="1:32" x14ac:dyDescent="0.25">
      <c r="A2476" s="21"/>
      <c r="B2476" s="80"/>
      <c r="C2476" s="81"/>
      <c r="D2476" s="82"/>
      <c r="E2476" s="83"/>
      <c r="F2476" s="83"/>
      <c r="G2476" s="84"/>
      <c r="H2476" s="85"/>
      <c r="I2476" s="21"/>
      <c r="J2476" s="39" t="str">
        <f t="shared" si="418"/>
        <v/>
      </c>
      <c r="K2476" s="21"/>
      <c r="O2476" s="25" t="str">
        <f t="shared" si="419"/>
        <v/>
      </c>
      <c r="P2476" s="25" t="str">
        <f t="shared" si="420"/>
        <v/>
      </c>
      <c r="Q2476" s="25" t="str">
        <f t="shared" si="421"/>
        <v/>
      </c>
      <c r="R2476" s="25" t="str">
        <f>IF(COUNTIF($Q$11:$Q2476, $Q2476)&gt;1, "", $Q2476)</f>
        <v/>
      </c>
      <c r="S2476" s="58" t="str">
        <f t="shared" si="422"/>
        <v/>
      </c>
      <c r="T2476" s="61" t="str">
        <f t="shared" si="423"/>
        <v/>
      </c>
      <c r="U2476" s="58" t="str">
        <f t="shared" si="424"/>
        <v/>
      </c>
      <c r="W2476" s="25" t="str">
        <f>IF(OR($P2476="", NOT($U2476="")), "", IF(COUNTIF($P$11:$P2476, $P2476)&gt;1, "", "X"))</f>
        <v/>
      </c>
      <c r="X2476" s="25" t="str">
        <f t="shared" si="425"/>
        <v/>
      </c>
      <c r="Z2476" s="25" t="str">
        <f t="shared" si="426"/>
        <v/>
      </c>
      <c r="AB2476" s="25" t="str">
        <f>IF($B2476="", "", IF(AND($B2476&gt;='Client Report'!$BA$3, $B2476&lt;='Client Report'!$BA$4), "X", ""))</f>
        <v/>
      </c>
      <c r="AC2476" s="25" t="str">
        <f>IF($O2476="", "", IF('Client Report'!$AG$3="", "X", IF(Expenses!$C2476='Client Report'!$AG$3, "X", "")))</f>
        <v/>
      </c>
      <c r="AD2476" s="66" t="str">
        <f t="shared" si="427"/>
        <v/>
      </c>
      <c r="AE2476" s="25" t="str">
        <f>IF($AD2476="", "", COUNTIF($AD$11:$AD$2510, "&lt;"&amp;$AD2476)+1+COUNTIF($AD$11:$AD2476, $AD2476)-1)</f>
        <v/>
      </c>
      <c r="AF2476" s="25" t="str">
        <f t="shared" si="428"/>
        <v/>
      </c>
    </row>
    <row r="2477" spans="1:32" x14ac:dyDescent="0.25">
      <c r="A2477" s="21"/>
      <c r="B2477" s="80"/>
      <c r="C2477" s="81"/>
      <c r="D2477" s="82"/>
      <c r="E2477" s="83"/>
      <c r="F2477" s="83"/>
      <c r="G2477" s="84"/>
      <c r="H2477" s="85"/>
      <c r="I2477" s="21"/>
      <c r="J2477" s="39" t="str">
        <f t="shared" si="418"/>
        <v/>
      </c>
      <c r="K2477" s="21"/>
      <c r="O2477" s="25" t="str">
        <f t="shared" si="419"/>
        <v/>
      </c>
      <c r="P2477" s="25" t="str">
        <f t="shared" si="420"/>
        <v/>
      </c>
      <c r="Q2477" s="25" t="str">
        <f t="shared" si="421"/>
        <v/>
      </c>
      <c r="R2477" s="25" t="str">
        <f>IF(COUNTIF($Q$11:$Q2477, $Q2477)&gt;1, "", $Q2477)</f>
        <v/>
      </c>
      <c r="S2477" s="58" t="str">
        <f t="shared" si="422"/>
        <v/>
      </c>
      <c r="T2477" s="61" t="str">
        <f t="shared" si="423"/>
        <v/>
      </c>
      <c r="U2477" s="58" t="str">
        <f t="shared" si="424"/>
        <v/>
      </c>
      <c r="W2477" s="25" t="str">
        <f>IF(OR($P2477="", NOT($U2477="")), "", IF(COUNTIF($P$11:$P2477, $P2477)&gt;1, "", "X"))</f>
        <v/>
      </c>
      <c r="X2477" s="25" t="str">
        <f t="shared" si="425"/>
        <v/>
      </c>
      <c r="Z2477" s="25" t="str">
        <f t="shared" si="426"/>
        <v/>
      </c>
      <c r="AB2477" s="25" t="str">
        <f>IF($B2477="", "", IF(AND($B2477&gt;='Client Report'!$BA$3, $B2477&lt;='Client Report'!$BA$4), "X", ""))</f>
        <v/>
      </c>
      <c r="AC2477" s="25" t="str">
        <f>IF($O2477="", "", IF('Client Report'!$AG$3="", "X", IF(Expenses!$C2477='Client Report'!$AG$3, "X", "")))</f>
        <v/>
      </c>
      <c r="AD2477" s="66" t="str">
        <f t="shared" si="427"/>
        <v/>
      </c>
      <c r="AE2477" s="25" t="str">
        <f>IF($AD2477="", "", COUNTIF($AD$11:$AD$2510, "&lt;"&amp;$AD2477)+1+COUNTIF($AD$11:$AD2477, $AD2477)-1)</f>
        <v/>
      </c>
      <c r="AF2477" s="25" t="str">
        <f t="shared" si="428"/>
        <v/>
      </c>
    </row>
    <row r="2478" spans="1:32" x14ac:dyDescent="0.25">
      <c r="A2478" s="21"/>
      <c r="B2478" s="80"/>
      <c r="C2478" s="81"/>
      <c r="D2478" s="82"/>
      <c r="E2478" s="83"/>
      <c r="F2478" s="83"/>
      <c r="G2478" s="84"/>
      <c r="H2478" s="85"/>
      <c r="I2478" s="21"/>
      <c r="J2478" s="39" t="str">
        <f t="shared" si="418"/>
        <v/>
      </c>
      <c r="K2478" s="21"/>
      <c r="O2478" s="25" t="str">
        <f t="shared" si="419"/>
        <v/>
      </c>
      <c r="P2478" s="25" t="str">
        <f t="shared" si="420"/>
        <v/>
      </c>
      <c r="Q2478" s="25" t="str">
        <f t="shared" si="421"/>
        <v/>
      </c>
      <c r="R2478" s="25" t="str">
        <f>IF(COUNTIF($Q$11:$Q2478, $Q2478)&gt;1, "", $Q2478)</f>
        <v/>
      </c>
      <c r="S2478" s="58" t="str">
        <f t="shared" si="422"/>
        <v/>
      </c>
      <c r="T2478" s="61" t="str">
        <f t="shared" si="423"/>
        <v/>
      </c>
      <c r="U2478" s="58" t="str">
        <f t="shared" si="424"/>
        <v/>
      </c>
      <c r="W2478" s="25" t="str">
        <f>IF(OR($P2478="", NOT($U2478="")), "", IF(COUNTIF($P$11:$P2478, $P2478)&gt;1, "", "X"))</f>
        <v/>
      </c>
      <c r="X2478" s="25" t="str">
        <f t="shared" si="425"/>
        <v/>
      </c>
      <c r="Z2478" s="25" t="str">
        <f t="shared" si="426"/>
        <v/>
      </c>
      <c r="AB2478" s="25" t="str">
        <f>IF($B2478="", "", IF(AND($B2478&gt;='Client Report'!$BA$3, $B2478&lt;='Client Report'!$BA$4), "X", ""))</f>
        <v/>
      </c>
      <c r="AC2478" s="25" t="str">
        <f>IF($O2478="", "", IF('Client Report'!$AG$3="", "X", IF(Expenses!$C2478='Client Report'!$AG$3, "X", "")))</f>
        <v/>
      </c>
      <c r="AD2478" s="66" t="str">
        <f t="shared" si="427"/>
        <v/>
      </c>
      <c r="AE2478" s="25" t="str">
        <f>IF($AD2478="", "", COUNTIF($AD$11:$AD$2510, "&lt;"&amp;$AD2478)+1+COUNTIF($AD$11:$AD2478, $AD2478)-1)</f>
        <v/>
      </c>
      <c r="AF2478" s="25" t="str">
        <f t="shared" si="428"/>
        <v/>
      </c>
    </row>
    <row r="2479" spans="1:32" x14ac:dyDescent="0.25">
      <c r="A2479" s="21"/>
      <c r="B2479" s="80"/>
      <c r="C2479" s="81"/>
      <c r="D2479" s="82"/>
      <c r="E2479" s="83"/>
      <c r="F2479" s="83"/>
      <c r="G2479" s="84"/>
      <c r="H2479" s="85"/>
      <c r="I2479" s="21"/>
      <c r="J2479" s="39" t="str">
        <f t="shared" si="418"/>
        <v/>
      </c>
      <c r="K2479" s="21"/>
      <c r="O2479" s="25" t="str">
        <f t="shared" si="419"/>
        <v/>
      </c>
      <c r="P2479" s="25" t="str">
        <f t="shared" si="420"/>
        <v/>
      </c>
      <c r="Q2479" s="25" t="str">
        <f t="shared" si="421"/>
        <v/>
      </c>
      <c r="R2479" s="25" t="str">
        <f>IF(COUNTIF($Q$11:$Q2479, $Q2479)&gt;1, "", $Q2479)</f>
        <v/>
      </c>
      <c r="S2479" s="58" t="str">
        <f t="shared" si="422"/>
        <v/>
      </c>
      <c r="T2479" s="61" t="str">
        <f t="shared" si="423"/>
        <v/>
      </c>
      <c r="U2479" s="58" t="str">
        <f t="shared" si="424"/>
        <v/>
      </c>
      <c r="W2479" s="25" t="str">
        <f>IF(OR($P2479="", NOT($U2479="")), "", IF(COUNTIF($P$11:$P2479, $P2479)&gt;1, "", "X"))</f>
        <v/>
      </c>
      <c r="X2479" s="25" t="str">
        <f t="shared" si="425"/>
        <v/>
      </c>
      <c r="Z2479" s="25" t="str">
        <f t="shared" si="426"/>
        <v/>
      </c>
      <c r="AB2479" s="25" t="str">
        <f>IF($B2479="", "", IF(AND($B2479&gt;='Client Report'!$BA$3, $B2479&lt;='Client Report'!$BA$4), "X", ""))</f>
        <v/>
      </c>
      <c r="AC2479" s="25" t="str">
        <f>IF($O2479="", "", IF('Client Report'!$AG$3="", "X", IF(Expenses!$C2479='Client Report'!$AG$3, "X", "")))</f>
        <v/>
      </c>
      <c r="AD2479" s="66" t="str">
        <f t="shared" si="427"/>
        <v/>
      </c>
      <c r="AE2479" s="25" t="str">
        <f>IF($AD2479="", "", COUNTIF($AD$11:$AD$2510, "&lt;"&amp;$AD2479)+1+COUNTIF($AD$11:$AD2479, $AD2479)-1)</f>
        <v/>
      </c>
      <c r="AF2479" s="25" t="str">
        <f t="shared" si="428"/>
        <v/>
      </c>
    </row>
    <row r="2480" spans="1:32" x14ac:dyDescent="0.25">
      <c r="A2480" s="21"/>
      <c r="B2480" s="80"/>
      <c r="C2480" s="81"/>
      <c r="D2480" s="82"/>
      <c r="E2480" s="83"/>
      <c r="F2480" s="83"/>
      <c r="G2480" s="84"/>
      <c r="H2480" s="85"/>
      <c r="I2480" s="21"/>
      <c r="J2480" s="39" t="str">
        <f t="shared" si="418"/>
        <v/>
      </c>
      <c r="K2480" s="21"/>
      <c r="O2480" s="25" t="str">
        <f t="shared" si="419"/>
        <v/>
      </c>
      <c r="P2480" s="25" t="str">
        <f t="shared" si="420"/>
        <v/>
      </c>
      <c r="Q2480" s="25" t="str">
        <f t="shared" si="421"/>
        <v/>
      </c>
      <c r="R2480" s="25" t="str">
        <f>IF(COUNTIF($Q$11:$Q2480, $Q2480)&gt;1, "", $Q2480)</f>
        <v/>
      </c>
      <c r="S2480" s="58" t="str">
        <f t="shared" si="422"/>
        <v/>
      </c>
      <c r="T2480" s="61" t="str">
        <f t="shared" si="423"/>
        <v/>
      </c>
      <c r="U2480" s="58" t="str">
        <f t="shared" si="424"/>
        <v/>
      </c>
      <c r="W2480" s="25" t="str">
        <f>IF(OR($P2480="", NOT($U2480="")), "", IF(COUNTIF($P$11:$P2480, $P2480)&gt;1, "", "X"))</f>
        <v/>
      </c>
      <c r="X2480" s="25" t="str">
        <f t="shared" si="425"/>
        <v/>
      </c>
      <c r="Z2480" s="25" t="str">
        <f t="shared" si="426"/>
        <v/>
      </c>
      <c r="AB2480" s="25" t="str">
        <f>IF($B2480="", "", IF(AND($B2480&gt;='Client Report'!$BA$3, $B2480&lt;='Client Report'!$BA$4), "X", ""))</f>
        <v/>
      </c>
      <c r="AC2480" s="25" t="str">
        <f>IF($O2480="", "", IF('Client Report'!$AG$3="", "X", IF(Expenses!$C2480='Client Report'!$AG$3, "X", "")))</f>
        <v/>
      </c>
      <c r="AD2480" s="66" t="str">
        <f t="shared" si="427"/>
        <v/>
      </c>
      <c r="AE2480" s="25" t="str">
        <f>IF($AD2480="", "", COUNTIF($AD$11:$AD$2510, "&lt;"&amp;$AD2480)+1+COUNTIF($AD$11:$AD2480, $AD2480)-1)</f>
        <v/>
      </c>
      <c r="AF2480" s="25" t="str">
        <f t="shared" si="428"/>
        <v/>
      </c>
    </row>
    <row r="2481" spans="1:32" x14ac:dyDescent="0.25">
      <c r="A2481" s="21"/>
      <c r="B2481" s="80"/>
      <c r="C2481" s="81"/>
      <c r="D2481" s="82"/>
      <c r="E2481" s="83"/>
      <c r="F2481" s="83"/>
      <c r="G2481" s="84"/>
      <c r="H2481" s="85"/>
      <c r="I2481" s="21"/>
      <c r="J2481" s="39" t="str">
        <f t="shared" si="418"/>
        <v/>
      </c>
      <c r="K2481" s="21"/>
      <c r="O2481" s="25" t="str">
        <f t="shared" si="419"/>
        <v/>
      </c>
      <c r="P2481" s="25" t="str">
        <f t="shared" si="420"/>
        <v/>
      </c>
      <c r="Q2481" s="25" t="str">
        <f t="shared" si="421"/>
        <v/>
      </c>
      <c r="R2481" s="25" t="str">
        <f>IF(COUNTIF($Q$11:$Q2481, $Q2481)&gt;1, "", $Q2481)</f>
        <v/>
      </c>
      <c r="S2481" s="58" t="str">
        <f t="shared" si="422"/>
        <v/>
      </c>
      <c r="T2481" s="61" t="str">
        <f t="shared" si="423"/>
        <v/>
      </c>
      <c r="U2481" s="58" t="str">
        <f t="shared" si="424"/>
        <v/>
      </c>
      <c r="W2481" s="25" t="str">
        <f>IF(OR($P2481="", NOT($U2481="")), "", IF(COUNTIF($P$11:$P2481, $P2481)&gt;1, "", "X"))</f>
        <v/>
      </c>
      <c r="X2481" s="25" t="str">
        <f t="shared" si="425"/>
        <v/>
      </c>
      <c r="Z2481" s="25" t="str">
        <f t="shared" si="426"/>
        <v/>
      </c>
      <c r="AB2481" s="25" t="str">
        <f>IF($B2481="", "", IF(AND($B2481&gt;='Client Report'!$BA$3, $B2481&lt;='Client Report'!$BA$4), "X", ""))</f>
        <v/>
      </c>
      <c r="AC2481" s="25" t="str">
        <f>IF($O2481="", "", IF('Client Report'!$AG$3="", "X", IF(Expenses!$C2481='Client Report'!$AG$3, "X", "")))</f>
        <v/>
      </c>
      <c r="AD2481" s="66" t="str">
        <f t="shared" si="427"/>
        <v/>
      </c>
      <c r="AE2481" s="25" t="str">
        <f>IF($AD2481="", "", COUNTIF($AD$11:$AD$2510, "&lt;"&amp;$AD2481)+1+COUNTIF($AD$11:$AD2481, $AD2481)-1)</f>
        <v/>
      </c>
      <c r="AF2481" s="25" t="str">
        <f t="shared" si="428"/>
        <v/>
      </c>
    </row>
    <row r="2482" spans="1:32" x14ac:dyDescent="0.25">
      <c r="A2482" s="21"/>
      <c r="B2482" s="80"/>
      <c r="C2482" s="81"/>
      <c r="D2482" s="82"/>
      <c r="E2482" s="83"/>
      <c r="F2482" s="83"/>
      <c r="G2482" s="84"/>
      <c r="H2482" s="85"/>
      <c r="I2482" s="21"/>
      <c r="J2482" s="39" t="str">
        <f t="shared" si="418"/>
        <v/>
      </c>
      <c r="K2482" s="21"/>
      <c r="O2482" s="25" t="str">
        <f t="shared" si="419"/>
        <v/>
      </c>
      <c r="P2482" s="25" t="str">
        <f t="shared" si="420"/>
        <v/>
      </c>
      <c r="Q2482" s="25" t="str">
        <f t="shared" si="421"/>
        <v/>
      </c>
      <c r="R2482" s="25" t="str">
        <f>IF(COUNTIF($Q$11:$Q2482, $Q2482)&gt;1, "", $Q2482)</f>
        <v/>
      </c>
      <c r="S2482" s="58" t="str">
        <f t="shared" si="422"/>
        <v/>
      </c>
      <c r="T2482" s="61" t="str">
        <f t="shared" si="423"/>
        <v/>
      </c>
      <c r="U2482" s="58" t="str">
        <f t="shared" si="424"/>
        <v/>
      </c>
      <c r="W2482" s="25" t="str">
        <f>IF(OR($P2482="", NOT($U2482="")), "", IF(COUNTIF($P$11:$P2482, $P2482)&gt;1, "", "X"))</f>
        <v/>
      </c>
      <c r="X2482" s="25" t="str">
        <f t="shared" si="425"/>
        <v/>
      </c>
      <c r="Z2482" s="25" t="str">
        <f t="shared" si="426"/>
        <v/>
      </c>
      <c r="AB2482" s="25" t="str">
        <f>IF($B2482="", "", IF(AND($B2482&gt;='Client Report'!$BA$3, $B2482&lt;='Client Report'!$BA$4), "X", ""))</f>
        <v/>
      </c>
      <c r="AC2482" s="25" t="str">
        <f>IF($O2482="", "", IF('Client Report'!$AG$3="", "X", IF(Expenses!$C2482='Client Report'!$AG$3, "X", "")))</f>
        <v/>
      </c>
      <c r="AD2482" s="66" t="str">
        <f t="shared" si="427"/>
        <v/>
      </c>
      <c r="AE2482" s="25" t="str">
        <f>IF($AD2482="", "", COUNTIF($AD$11:$AD$2510, "&lt;"&amp;$AD2482)+1+COUNTIF($AD$11:$AD2482, $AD2482)-1)</f>
        <v/>
      </c>
      <c r="AF2482" s="25" t="str">
        <f t="shared" si="428"/>
        <v/>
      </c>
    </row>
    <row r="2483" spans="1:32" x14ac:dyDescent="0.25">
      <c r="A2483" s="21"/>
      <c r="B2483" s="80"/>
      <c r="C2483" s="81"/>
      <c r="D2483" s="82"/>
      <c r="E2483" s="83"/>
      <c r="F2483" s="83"/>
      <c r="G2483" s="84"/>
      <c r="H2483" s="85"/>
      <c r="I2483" s="21"/>
      <c r="J2483" s="39" t="str">
        <f t="shared" si="418"/>
        <v/>
      </c>
      <c r="K2483" s="21"/>
      <c r="O2483" s="25" t="str">
        <f t="shared" si="419"/>
        <v/>
      </c>
      <c r="P2483" s="25" t="str">
        <f t="shared" si="420"/>
        <v/>
      </c>
      <c r="Q2483" s="25" t="str">
        <f t="shared" si="421"/>
        <v/>
      </c>
      <c r="R2483" s="25" t="str">
        <f>IF(COUNTIF($Q$11:$Q2483, $Q2483)&gt;1, "", $Q2483)</f>
        <v/>
      </c>
      <c r="S2483" s="58" t="str">
        <f t="shared" si="422"/>
        <v/>
      </c>
      <c r="T2483" s="61" t="str">
        <f t="shared" si="423"/>
        <v/>
      </c>
      <c r="U2483" s="58" t="str">
        <f t="shared" si="424"/>
        <v/>
      </c>
      <c r="W2483" s="25" t="str">
        <f>IF(OR($P2483="", NOT($U2483="")), "", IF(COUNTIF($P$11:$P2483, $P2483)&gt;1, "", "X"))</f>
        <v/>
      </c>
      <c r="X2483" s="25" t="str">
        <f t="shared" si="425"/>
        <v/>
      </c>
      <c r="Z2483" s="25" t="str">
        <f t="shared" si="426"/>
        <v/>
      </c>
      <c r="AB2483" s="25" t="str">
        <f>IF($B2483="", "", IF(AND($B2483&gt;='Client Report'!$BA$3, $B2483&lt;='Client Report'!$BA$4), "X", ""))</f>
        <v/>
      </c>
      <c r="AC2483" s="25" t="str">
        <f>IF($O2483="", "", IF('Client Report'!$AG$3="", "X", IF(Expenses!$C2483='Client Report'!$AG$3, "X", "")))</f>
        <v/>
      </c>
      <c r="AD2483" s="66" t="str">
        <f t="shared" si="427"/>
        <v/>
      </c>
      <c r="AE2483" s="25" t="str">
        <f>IF($AD2483="", "", COUNTIF($AD$11:$AD$2510, "&lt;"&amp;$AD2483)+1+COUNTIF($AD$11:$AD2483, $AD2483)-1)</f>
        <v/>
      </c>
      <c r="AF2483" s="25" t="str">
        <f t="shared" si="428"/>
        <v/>
      </c>
    </row>
    <row r="2484" spans="1:32" x14ac:dyDescent="0.25">
      <c r="A2484" s="21"/>
      <c r="B2484" s="80"/>
      <c r="C2484" s="81"/>
      <c r="D2484" s="82"/>
      <c r="E2484" s="83"/>
      <c r="F2484" s="83"/>
      <c r="G2484" s="84"/>
      <c r="H2484" s="85"/>
      <c r="I2484" s="21"/>
      <c r="J2484" s="39" t="str">
        <f t="shared" si="418"/>
        <v/>
      </c>
      <c r="K2484" s="21"/>
      <c r="O2484" s="25" t="str">
        <f t="shared" si="419"/>
        <v/>
      </c>
      <c r="P2484" s="25" t="str">
        <f t="shared" si="420"/>
        <v/>
      </c>
      <c r="Q2484" s="25" t="str">
        <f t="shared" si="421"/>
        <v/>
      </c>
      <c r="R2484" s="25" t="str">
        <f>IF(COUNTIF($Q$11:$Q2484, $Q2484)&gt;1, "", $Q2484)</f>
        <v/>
      </c>
      <c r="S2484" s="58" t="str">
        <f t="shared" si="422"/>
        <v/>
      </c>
      <c r="T2484" s="61" t="str">
        <f t="shared" si="423"/>
        <v/>
      </c>
      <c r="U2484" s="58" t="str">
        <f t="shared" si="424"/>
        <v/>
      </c>
      <c r="W2484" s="25" t="str">
        <f>IF(OR($P2484="", NOT($U2484="")), "", IF(COUNTIF($P$11:$P2484, $P2484)&gt;1, "", "X"))</f>
        <v/>
      </c>
      <c r="X2484" s="25" t="str">
        <f t="shared" si="425"/>
        <v/>
      </c>
      <c r="Z2484" s="25" t="str">
        <f t="shared" si="426"/>
        <v/>
      </c>
      <c r="AB2484" s="25" t="str">
        <f>IF($B2484="", "", IF(AND($B2484&gt;='Client Report'!$BA$3, $B2484&lt;='Client Report'!$BA$4), "X", ""))</f>
        <v/>
      </c>
      <c r="AC2484" s="25" t="str">
        <f>IF($O2484="", "", IF('Client Report'!$AG$3="", "X", IF(Expenses!$C2484='Client Report'!$AG$3, "X", "")))</f>
        <v/>
      </c>
      <c r="AD2484" s="66" t="str">
        <f t="shared" si="427"/>
        <v/>
      </c>
      <c r="AE2484" s="25" t="str">
        <f>IF($AD2484="", "", COUNTIF($AD$11:$AD$2510, "&lt;"&amp;$AD2484)+1+COUNTIF($AD$11:$AD2484, $AD2484)-1)</f>
        <v/>
      </c>
      <c r="AF2484" s="25" t="str">
        <f t="shared" si="428"/>
        <v/>
      </c>
    </row>
    <row r="2485" spans="1:32" x14ac:dyDescent="0.25">
      <c r="A2485" s="21"/>
      <c r="B2485" s="80"/>
      <c r="C2485" s="81"/>
      <c r="D2485" s="82"/>
      <c r="E2485" s="83"/>
      <c r="F2485" s="83"/>
      <c r="G2485" s="84"/>
      <c r="H2485" s="85"/>
      <c r="I2485" s="21"/>
      <c r="J2485" s="39" t="str">
        <f t="shared" si="418"/>
        <v/>
      </c>
      <c r="K2485" s="21"/>
      <c r="O2485" s="25" t="str">
        <f t="shared" si="419"/>
        <v/>
      </c>
      <c r="P2485" s="25" t="str">
        <f t="shared" si="420"/>
        <v/>
      </c>
      <c r="Q2485" s="25" t="str">
        <f t="shared" si="421"/>
        <v/>
      </c>
      <c r="R2485" s="25" t="str">
        <f>IF(COUNTIF($Q$11:$Q2485, $Q2485)&gt;1, "", $Q2485)</f>
        <v/>
      </c>
      <c r="S2485" s="58" t="str">
        <f t="shared" si="422"/>
        <v/>
      </c>
      <c r="T2485" s="61" t="str">
        <f t="shared" si="423"/>
        <v/>
      </c>
      <c r="U2485" s="58" t="str">
        <f t="shared" si="424"/>
        <v/>
      </c>
      <c r="W2485" s="25" t="str">
        <f>IF(OR($P2485="", NOT($U2485="")), "", IF(COUNTIF($P$11:$P2485, $P2485)&gt;1, "", "X"))</f>
        <v/>
      </c>
      <c r="X2485" s="25" t="str">
        <f t="shared" si="425"/>
        <v/>
      </c>
      <c r="Z2485" s="25" t="str">
        <f t="shared" si="426"/>
        <v/>
      </c>
      <c r="AB2485" s="25" t="str">
        <f>IF($B2485="", "", IF(AND($B2485&gt;='Client Report'!$BA$3, $B2485&lt;='Client Report'!$BA$4), "X", ""))</f>
        <v/>
      </c>
      <c r="AC2485" s="25" t="str">
        <f>IF($O2485="", "", IF('Client Report'!$AG$3="", "X", IF(Expenses!$C2485='Client Report'!$AG$3, "X", "")))</f>
        <v/>
      </c>
      <c r="AD2485" s="66" t="str">
        <f t="shared" si="427"/>
        <v/>
      </c>
      <c r="AE2485" s="25" t="str">
        <f>IF($AD2485="", "", COUNTIF($AD$11:$AD$2510, "&lt;"&amp;$AD2485)+1+COUNTIF($AD$11:$AD2485, $AD2485)-1)</f>
        <v/>
      </c>
      <c r="AF2485" s="25" t="str">
        <f t="shared" si="428"/>
        <v/>
      </c>
    </row>
    <row r="2486" spans="1:32" x14ac:dyDescent="0.25">
      <c r="A2486" s="21"/>
      <c r="B2486" s="80"/>
      <c r="C2486" s="81"/>
      <c r="D2486" s="82"/>
      <c r="E2486" s="83"/>
      <c r="F2486" s="83"/>
      <c r="G2486" s="84"/>
      <c r="H2486" s="85"/>
      <c r="I2486" s="21"/>
      <c r="J2486" s="39" t="str">
        <f t="shared" si="418"/>
        <v/>
      </c>
      <c r="K2486" s="21"/>
      <c r="O2486" s="25" t="str">
        <f t="shared" si="419"/>
        <v/>
      </c>
      <c r="P2486" s="25" t="str">
        <f t="shared" si="420"/>
        <v/>
      </c>
      <c r="Q2486" s="25" t="str">
        <f t="shared" si="421"/>
        <v/>
      </c>
      <c r="R2486" s="25" t="str">
        <f>IF(COUNTIF($Q$11:$Q2486, $Q2486)&gt;1, "", $Q2486)</f>
        <v/>
      </c>
      <c r="S2486" s="58" t="str">
        <f t="shared" si="422"/>
        <v/>
      </c>
      <c r="T2486" s="61" t="str">
        <f t="shared" si="423"/>
        <v/>
      </c>
      <c r="U2486" s="58" t="str">
        <f t="shared" si="424"/>
        <v/>
      </c>
      <c r="W2486" s="25" t="str">
        <f>IF(OR($P2486="", NOT($U2486="")), "", IF(COUNTIF($P$11:$P2486, $P2486)&gt;1, "", "X"))</f>
        <v/>
      </c>
      <c r="X2486" s="25" t="str">
        <f t="shared" si="425"/>
        <v/>
      </c>
      <c r="Z2486" s="25" t="str">
        <f t="shared" si="426"/>
        <v/>
      </c>
      <c r="AB2486" s="25" t="str">
        <f>IF($B2486="", "", IF(AND($B2486&gt;='Client Report'!$BA$3, $B2486&lt;='Client Report'!$BA$4), "X", ""))</f>
        <v/>
      </c>
      <c r="AC2486" s="25" t="str">
        <f>IF($O2486="", "", IF('Client Report'!$AG$3="", "X", IF(Expenses!$C2486='Client Report'!$AG$3, "X", "")))</f>
        <v/>
      </c>
      <c r="AD2486" s="66" t="str">
        <f t="shared" si="427"/>
        <v/>
      </c>
      <c r="AE2486" s="25" t="str">
        <f>IF($AD2486="", "", COUNTIF($AD$11:$AD$2510, "&lt;"&amp;$AD2486)+1+COUNTIF($AD$11:$AD2486, $AD2486)-1)</f>
        <v/>
      </c>
      <c r="AF2486" s="25" t="str">
        <f t="shared" si="428"/>
        <v/>
      </c>
    </row>
    <row r="2487" spans="1:32" x14ac:dyDescent="0.25">
      <c r="A2487" s="21"/>
      <c r="B2487" s="80"/>
      <c r="C2487" s="81"/>
      <c r="D2487" s="82"/>
      <c r="E2487" s="83"/>
      <c r="F2487" s="83"/>
      <c r="G2487" s="84"/>
      <c r="H2487" s="85"/>
      <c r="I2487" s="21"/>
      <c r="J2487" s="39" t="str">
        <f t="shared" si="418"/>
        <v/>
      </c>
      <c r="K2487" s="21"/>
      <c r="O2487" s="25" t="str">
        <f t="shared" si="419"/>
        <v/>
      </c>
      <c r="P2487" s="25" t="str">
        <f t="shared" si="420"/>
        <v/>
      </c>
      <c r="Q2487" s="25" t="str">
        <f t="shared" si="421"/>
        <v/>
      </c>
      <c r="R2487" s="25" t="str">
        <f>IF(COUNTIF($Q$11:$Q2487, $Q2487)&gt;1, "", $Q2487)</f>
        <v/>
      </c>
      <c r="S2487" s="58" t="str">
        <f t="shared" si="422"/>
        <v/>
      </c>
      <c r="T2487" s="61" t="str">
        <f t="shared" si="423"/>
        <v/>
      </c>
      <c r="U2487" s="58" t="str">
        <f t="shared" si="424"/>
        <v/>
      </c>
      <c r="W2487" s="25" t="str">
        <f>IF(OR($P2487="", NOT($U2487="")), "", IF(COUNTIF($P$11:$P2487, $P2487)&gt;1, "", "X"))</f>
        <v/>
      </c>
      <c r="X2487" s="25" t="str">
        <f t="shared" si="425"/>
        <v/>
      </c>
      <c r="Z2487" s="25" t="str">
        <f t="shared" si="426"/>
        <v/>
      </c>
      <c r="AB2487" s="25" t="str">
        <f>IF($B2487="", "", IF(AND($B2487&gt;='Client Report'!$BA$3, $B2487&lt;='Client Report'!$BA$4), "X", ""))</f>
        <v/>
      </c>
      <c r="AC2487" s="25" t="str">
        <f>IF($O2487="", "", IF('Client Report'!$AG$3="", "X", IF(Expenses!$C2487='Client Report'!$AG$3, "X", "")))</f>
        <v/>
      </c>
      <c r="AD2487" s="66" t="str">
        <f t="shared" si="427"/>
        <v/>
      </c>
      <c r="AE2487" s="25" t="str">
        <f>IF($AD2487="", "", COUNTIF($AD$11:$AD$2510, "&lt;"&amp;$AD2487)+1+COUNTIF($AD$11:$AD2487, $AD2487)-1)</f>
        <v/>
      </c>
      <c r="AF2487" s="25" t="str">
        <f t="shared" si="428"/>
        <v/>
      </c>
    </row>
    <row r="2488" spans="1:32" x14ac:dyDescent="0.25">
      <c r="A2488" s="21"/>
      <c r="B2488" s="80"/>
      <c r="C2488" s="81"/>
      <c r="D2488" s="82"/>
      <c r="E2488" s="83"/>
      <c r="F2488" s="83"/>
      <c r="G2488" s="84"/>
      <c r="H2488" s="85"/>
      <c r="I2488" s="21"/>
      <c r="J2488" s="39" t="str">
        <f t="shared" si="418"/>
        <v/>
      </c>
      <c r="K2488" s="21"/>
      <c r="O2488" s="25" t="str">
        <f t="shared" si="419"/>
        <v/>
      </c>
      <c r="P2488" s="25" t="str">
        <f t="shared" si="420"/>
        <v/>
      </c>
      <c r="Q2488" s="25" t="str">
        <f t="shared" si="421"/>
        <v/>
      </c>
      <c r="R2488" s="25" t="str">
        <f>IF(COUNTIF($Q$11:$Q2488, $Q2488)&gt;1, "", $Q2488)</f>
        <v/>
      </c>
      <c r="S2488" s="58" t="str">
        <f t="shared" si="422"/>
        <v/>
      </c>
      <c r="T2488" s="61" t="str">
        <f t="shared" si="423"/>
        <v/>
      </c>
      <c r="U2488" s="58" t="str">
        <f t="shared" si="424"/>
        <v/>
      </c>
      <c r="W2488" s="25" t="str">
        <f>IF(OR($P2488="", NOT($U2488="")), "", IF(COUNTIF($P$11:$P2488, $P2488)&gt;1, "", "X"))</f>
        <v/>
      </c>
      <c r="X2488" s="25" t="str">
        <f t="shared" si="425"/>
        <v/>
      </c>
      <c r="Z2488" s="25" t="str">
        <f t="shared" si="426"/>
        <v/>
      </c>
      <c r="AB2488" s="25" t="str">
        <f>IF($B2488="", "", IF(AND($B2488&gt;='Client Report'!$BA$3, $B2488&lt;='Client Report'!$BA$4), "X", ""))</f>
        <v/>
      </c>
      <c r="AC2488" s="25" t="str">
        <f>IF($O2488="", "", IF('Client Report'!$AG$3="", "X", IF(Expenses!$C2488='Client Report'!$AG$3, "X", "")))</f>
        <v/>
      </c>
      <c r="AD2488" s="66" t="str">
        <f t="shared" si="427"/>
        <v/>
      </c>
      <c r="AE2488" s="25" t="str">
        <f>IF($AD2488="", "", COUNTIF($AD$11:$AD$2510, "&lt;"&amp;$AD2488)+1+COUNTIF($AD$11:$AD2488, $AD2488)-1)</f>
        <v/>
      </c>
      <c r="AF2488" s="25" t="str">
        <f t="shared" si="428"/>
        <v/>
      </c>
    </row>
    <row r="2489" spans="1:32" x14ac:dyDescent="0.25">
      <c r="A2489" s="21"/>
      <c r="B2489" s="80"/>
      <c r="C2489" s="81"/>
      <c r="D2489" s="82"/>
      <c r="E2489" s="83"/>
      <c r="F2489" s="83"/>
      <c r="G2489" s="84"/>
      <c r="H2489" s="85"/>
      <c r="I2489" s="21"/>
      <c r="J2489" s="39" t="str">
        <f t="shared" si="418"/>
        <v/>
      </c>
      <c r="K2489" s="21"/>
      <c r="O2489" s="25" t="str">
        <f t="shared" si="419"/>
        <v/>
      </c>
      <c r="P2489" s="25" t="str">
        <f t="shared" si="420"/>
        <v/>
      </c>
      <c r="Q2489" s="25" t="str">
        <f t="shared" si="421"/>
        <v/>
      </c>
      <c r="R2489" s="25" t="str">
        <f>IF(COUNTIF($Q$11:$Q2489, $Q2489)&gt;1, "", $Q2489)</f>
        <v/>
      </c>
      <c r="S2489" s="58" t="str">
        <f t="shared" si="422"/>
        <v/>
      </c>
      <c r="T2489" s="61" t="str">
        <f t="shared" si="423"/>
        <v/>
      </c>
      <c r="U2489" s="58" t="str">
        <f t="shared" si="424"/>
        <v/>
      </c>
      <c r="W2489" s="25" t="str">
        <f>IF(OR($P2489="", NOT($U2489="")), "", IF(COUNTIF($P$11:$P2489, $P2489)&gt;1, "", "X"))</f>
        <v/>
      </c>
      <c r="X2489" s="25" t="str">
        <f t="shared" si="425"/>
        <v/>
      </c>
      <c r="Z2489" s="25" t="str">
        <f t="shared" si="426"/>
        <v/>
      </c>
      <c r="AB2489" s="25" t="str">
        <f>IF($B2489="", "", IF(AND($B2489&gt;='Client Report'!$BA$3, $B2489&lt;='Client Report'!$BA$4), "X", ""))</f>
        <v/>
      </c>
      <c r="AC2489" s="25" t="str">
        <f>IF($O2489="", "", IF('Client Report'!$AG$3="", "X", IF(Expenses!$C2489='Client Report'!$AG$3, "X", "")))</f>
        <v/>
      </c>
      <c r="AD2489" s="66" t="str">
        <f t="shared" si="427"/>
        <v/>
      </c>
      <c r="AE2489" s="25" t="str">
        <f>IF($AD2489="", "", COUNTIF($AD$11:$AD$2510, "&lt;"&amp;$AD2489)+1+COUNTIF($AD$11:$AD2489, $AD2489)-1)</f>
        <v/>
      </c>
      <c r="AF2489" s="25" t="str">
        <f t="shared" si="428"/>
        <v/>
      </c>
    </row>
    <row r="2490" spans="1:32" x14ac:dyDescent="0.25">
      <c r="A2490" s="21"/>
      <c r="B2490" s="80"/>
      <c r="C2490" s="81"/>
      <c r="D2490" s="82"/>
      <c r="E2490" s="83"/>
      <c r="F2490" s="83"/>
      <c r="G2490" s="84"/>
      <c r="H2490" s="85"/>
      <c r="I2490" s="21"/>
      <c r="J2490" s="39" t="str">
        <f t="shared" si="418"/>
        <v/>
      </c>
      <c r="K2490" s="21"/>
      <c r="O2490" s="25" t="str">
        <f t="shared" si="419"/>
        <v/>
      </c>
      <c r="P2490" s="25" t="str">
        <f t="shared" si="420"/>
        <v/>
      </c>
      <c r="Q2490" s="25" t="str">
        <f t="shared" si="421"/>
        <v/>
      </c>
      <c r="R2490" s="25" t="str">
        <f>IF(COUNTIF($Q$11:$Q2490, $Q2490)&gt;1, "", $Q2490)</f>
        <v/>
      </c>
      <c r="S2490" s="58" t="str">
        <f t="shared" si="422"/>
        <v/>
      </c>
      <c r="T2490" s="61" t="str">
        <f t="shared" si="423"/>
        <v/>
      </c>
      <c r="U2490" s="58" t="str">
        <f t="shared" si="424"/>
        <v/>
      </c>
      <c r="W2490" s="25" t="str">
        <f>IF(OR($P2490="", NOT($U2490="")), "", IF(COUNTIF($P$11:$P2490, $P2490)&gt;1, "", "X"))</f>
        <v/>
      </c>
      <c r="X2490" s="25" t="str">
        <f t="shared" si="425"/>
        <v/>
      </c>
      <c r="Z2490" s="25" t="str">
        <f t="shared" si="426"/>
        <v/>
      </c>
      <c r="AB2490" s="25" t="str">
        <f>IF($B2490="", "", IF(AND($B2490&gt;='Client Report'!$BA$3, $B2490&lt;='Client Report'!$BA$4), "X", ""))</f>
        <v/>
      </c>
      <c r="AC2490" s="25" t="str">
        <f>IF($O2490="", "", IF('Client Report'!$AG$3="", "X", IF(Expenses!$C2490='Client Report'!$AG$3, "X", "")))</f>
        <v/>
      </c>
      <c r="AD2490" s="66" t="str">
        <f t="shared" si="427"/>
        <v/>
      </c>
      <c r="AE2490" s="25" t="str">
        <f>IF($AD2490="", "", COUNTIF($AD$11:$AD$2510, "&lt;"&amp;$AD2490)+1+COUNTIF($AD$11:$AD2490, $AD2490)-1)</f>
        <v/>
      </c>
      <c r="AF2490" s="25" t="str">
        <f t="shared" si="428"/>
        <v/>
      </c>
    </row>
    <row r="2491" spans="1:32" x14ac:dyDescent="0.25">
      <c r="A2491" s="21"/>
      <c r="B2491" s="80"/>
      <c r="C2491" s="81"/>
      <c r="D2491" s="82"/>
      <c r="E2491" s="83"/>
      <c r="F2491" s="83"/>
      <c r="G2491" s="84"/>
      <c r="H2491" s="85"/>
      <c r="I2491" s="21"/>
      <c r="J2491" s="39" t="str">
        <f t="shared" si="418"/>
        <v/>
      </c>
      <c r="K2491" s="21"/>
      <c r="O2491" s="25" t="str">
        <f t="shared" si="419"/>
        <v/>
      </c>
      <c r="P2491" s="25" t="str">
        <f t="shared" si="420"/>
        <v/>
      </c>
      <c r="Q2491" s="25" t="str">
        <f t="shared" si="421"/>
        <v/>
      </c>
      <c r="R2491" s="25" t="str">
        <f>IF(COUNTIF($Q$11:$Q2491, $Q2491)&gt;1, "", $Q2491)</f>
        <v/>
      </c>
      <c r="S2491" s="58" t="str">
        <f t="shared" si="422"/>
        <v/>
      </c>
      <c r="T2491" s="61" t="str">
        <f t="shared" si="423"/>
        <v/>
      </c>
      <c r="U2491" s="58" t="str">
        <f t="shared" si="424"/>
        <v/>
      </c>
      <c r="W2491" s="25" t="str">
        <f>IF(OR($P2491="", NOT($U2491="")), "", IF(COUNTIF($P$11:$P2491, $P2491)&gt;1, "", "X"))</f>
        <v/>
      </c>
      <c r="X2491" s="25" t="str">
        <f t="shared" si="425"/>
        <v/>
      </c>
      <c r="Z2491" s="25" t="str">
        <f t="shared" si="426"/>
        <v/>
      </c>
      <c r="AB2491" s="25" t="str">
        <f>IF($B2491="", "", IF(AND($B2491&gt;='Client Report'!$BA$3, $B2491&lt;='Client Report'!$BA$4), "X", ""))</f>
        <v/>
      </c>
      <c r="AC2491" s="25" t="str">
        <f>IF($O2491="", "", IF('Client Report'!$AG$3="", "X", IF(Expenses!$C2491='Client Report'!$AG$3, "X", "")))</f>
        <v/>
      </c>
      <c r="AD2491" s="66" t="str">
        <f t="shared" si="427"/>
        <v/>
      </c>
      <c r="AE2491" s="25" t="str">
        <f>IF($AD2491="", "", COUNTIF($AD$11:$AD$2510, "&lt;"&amp;$AD2491)+1+COUNTIF($AD$11:$AD2491, $AD2491)-1)</f>
        <v/>
      </c>
      <c r="AF2491" s="25" t="str">
        <f t="shared" si="428"/>
        <v/>
      </c>
    </row>
    <row r="2492" spans="1:32" x14ac:dyDescent="0.25">
      <c r="A2492" s="21"/>
      <c r="B2492" s="80"/>
      <c r="C2492" s="81"/>
      <c r="D2492" s="82"/>
      <c r="E2492" s="83"/>
      <c r="F2492" s="83"/>
      <c r="G2492" s="84"/>
      <c r="H2492" s="85"/>
      <c r="I2492" s="21"/>
      <c r="J2492" s="39" t="str">
        <f t="shared" si="418"/>
        <v/>
      </c>
      <c r="K2492" s="21"/>
      <c r="O2492" s="25" t="str">
        <f t="shared" si="419"/>
        <v/>
      </c>
      <c r="P2492" s="25" t="str">
        <f t="shared" si="420"/>
        <v/>
      </c>
      <c r="Q2492" s="25" t="str">
        <f t="shared" si="421"/>
        <v/>
      </c>
      <c r="R2492" s="25" t="str">
        <f>IF(COUNTIF($Q$11:$Q2492, $Q2492)&gt;1, "", $Q2492)</f>
        <v/>
      </c>
      <c r="S2492" s="58" t="str">
        <f t="shared" si="422"/>
        <v/>
      </c>
      <c r="T2492" s="61" t="str">
        <f t="shared" si="423"/>
        <v/>
      </c>
      <c r="U2492" s="58" t="str">
        <f t="shared" si="424"/>
        <v/>
      </c>
      <c r="W2492" s="25" t="str">
        <f>IF(OR($P2492="", NOT($U2492="")), "", IF(COUNTIF($P$11:$P2492, $P2492)&gt;1, "", "X"))</f>
        <v/>
      </c>
      <c r="X2492" s="25" t="str">
        <f t="shared" si="425"/>
        <v/>
      </c>
      <c r="Z2492" s="25" t="str">
        <f t="shared" si="426"/>
        <v/>
      </c>
      <c r="AB2492" s="25" t="str">
        <f>IF($B2492="", "", IF(AND($B2492&gt;='Client Report'!$BA$3, $B2492&lt;='Client Report'!$BA$4), "X", ""))</f>
        <v/>
      </c>
      <c r="AC2492" s="25" t="str">
        <f>IF($O2492="", "", IF('Client Report'!$AG$3="", "X", IF(Expenses!$C2492='Client Report'!$AG$3, "X", "")))</f>
        <v/>
      </c>
      <c r="AD2492" s="66" t="str">
        <f t="shared" si="427"/>
        <v/>
      </c>
      <c r="AE2492" s="25" t="str">
        <f>IF($AD2492="", "", COUNTIF($AD$11:$AD$2510, "&lt;"&amp;$AD2492)+1+COUNTIF($AD$11:$AD2492, $AD2492)-1)</f>
        <v/>
      </c>
      <c r="AF2492" s="25" t="str">
        <f t="shared" si="428"/>
        <v/>
      </c>
    </row>
    <row r="2493" spans="1:32" x14ac:dyDescent="0.25">
      <c r="A2493" s="21"/>
      <c r="B2493" s="80"/>
      <c r="C2493" s="81"/>
      <c r="D2493" s="82"/>
      <c r="E2493" s="83"/>
      <c r="F2493" s="83"/>
      <c r="G2493" s="84"/>
      <c r="H2493" s="85"/>
      <c r="I2493" s="21"/>
      <c r="J2493" s="39" t="str">
        <f t="shared" si="418"/>
        <v/>
      </c>
      <c r="K2493" s="21"/>
      <c r="O2493" s="25" t="str">
        <f t="shared" si="419"/>
        <v/>
      </c>
      <c r="P2493" s="25" t="str">
        <f t="shared" si="420"/>
        <v/>
      </c>
      <c r="Q2493" s="25" t="str">
        <f t="shared" si="421"/>
        <v/>
      </c>
      <c r="R2493" s="25" t="str">
        <f>IF(COUNTIF($Q$11:$Q2493, $Q2493)&gt;1, "", $Q2493)</f>
        <v/>
      </c>
      <c r="S2493" s="58" t="str">
        <f t="shared" si="422"/>
        <v/>
      </c>
      <c r="T2493" s="61" t="str">
        <f t="shared" si="423"/>
        <v/>
      </c>
      <c r="U2493" s="58" t="str">
        <f t="shared" si="424"/>
        <v/>
      </c>
      <c r="W2493" s="25" t="str">
        <f>IF(OR($P2493="", NOT($U2493="")), "", IF(COUNTIF($P$11:$P2493, $P2493)&gt;1, "", "X"))</f>
        <v/>
      </c>
      <c r="X2493" s="25" t="str">
        <f t="shared" si="425"/>
        <v/>
      </c>
      <c r="Z2493" s="25" t="str">
        <f t="shared" si="426"/>
        <v/>
      </c>
      <c r="AB2493" s="25" t="str">
        <f>IF($B2493="", "", IF(AND($B2493&gt;='Client Report'!$BA$3, $B2493&lt;='Client Report'!$BA$4), "X", ""))</f>
        <v/>
      </c>
      <c r="AC2493" s="25" t="str">
        <f>IF($O2493="", "", IF('Client Report'!$AG$3="", "X", IF(Expenses!$C2493='Client Report'!$AG$3, "X", "")))</f>
        <v/>
      </c>
      <c r="AD2493" s="66" t="str">
        <f t="shared" si="427"/>
        <v/>
      </c>
      <c r="AE2493" s="25" t="str">
        <f>IF($AD2493="", "", COUNTIF($AD$11:$AD$2510, "&lt;"&amp;$AD2493)+1+COUNTIF($AD$11:$AD2493, $AD2493)-1)</f>
        <v/>
      </c>
      <c r="AF2493" s="25" t="str">
        <f t="shared" si="428"/>
        <v/>
      </c>
    </row>
    <row r="2494" spans="1:32" x14ac:dyDescent="0.25">
      <c r="A2494" s="21"/>
      <c r="B2494" s="80"/>
      <c r="C2494" s="81"/>
      <c r="D2494" s="82"/>
      <c r="E2494" s="83"/>
      <c r="F2494" s="83"/>
      <c r="G2494" s="84"/>
      <c r="H2494" s="85"/>
      <c r="I2494" s="21"/>
      <c r="J2494" s="39" t="str">
        <f t="shared" si="418"/>
        <v/>
      </c>
      <c r="K2494" s="21"/>
      <c r="O2494" s="25" t="str">
        <f t="shared" si="419"/>
        <v/>
      </c>
      <c r="P2494" s="25" t="str">
        <f t="shared" si="420"/>
        <v/>
      </c>
      <c r="Q2494" s="25" t="str">
        <f t="shared" si="421"/>
        <v/>
      </c>
      <c r="R2494" s="25" t="str">
        <f>IF(COUNTIF($Q$11:$Q2494, $Q2494)&gt;1, "", $Q2494)</f>
        <v/>
      </c>
      <c r="S2494" s="58" t="str">
        <f t="shared" si="422"/>
        <v/>
      </c>
      <c r="T2494" s="61" t="str">
        <f t="shared" si="423"/>
        <v/>
      </c>
      <c r="U2494" s="58" t="str">
        <f t="shared" si="424"/>
        <v/>
      </c>
      <c r="W2494" s="25" t="str">
        <f>IF(OR($P2494="", NOT($U2494="")), "", IF(COUNTIF($P$11:$P2494, $P2494)&gt;1, "", "X"))</f>
        <v/>
      </c>
      <c r="X2494" s="25" t="str">
        <f t="shared" si="425"/>
        <v/>
      </c>
      <c r="Z2494" s="25" t="str">
        <f t="shared" si="426"/>
        <v/>
      </c>
      <c r="AB2494" s="25" t="str">
        <f>IF($B2494="", "", IF(AND($B2494&gt;='Client Report'!$BA$3, $B2494&lt;='Client Report'!$BA$4), "X", ""))</f>
        <v/>
      </c>
      <c r="AC2494" s="25" t="str">
        <f>IF($O2494="", "", IF('Client Report'!$AG$3="", "X", IF(Expenses!$C2494='Client Report'!$AG$3, "X", "")))</f>
        <v/>
      </c>
      <c r="AD2494" s="66" t="str">
        <f t="shared" si="427"/>
        <v/>
      </c>
      <c r="AE2494" s="25" t="str">
        <f>IF($AD2494="", "", COUNTIF($AD$11:$AD$2510, "&lt;"&amp;$AD2494)+1+COUNTIF($AD$11:$AD2494, $AD2494)-1)</f>
        <v/>
      </c>
      <c r="AF2494" s="25" t="str">
        <f t="shared" si="428"/>
        <v/>
      </c>
    </row>
    <row r="2495" spans="1:32" x14ac:dyDescent="0.25">
      <c r="A2495" s="21"/>
      <c r="B2495" s="80"/>
      <c r="C2495" s="81"/>
      <c r="D2495" s="82"/>
      <c r="E2495" s="83"/>
      <c r="F2495" s="83"/>
      <c r="G2495" s="84"/>
      <c r="H2495" s="85"/>
      <c r="I2495" s="21"/>
      <c r="J2495" s="39" t="str">
        <f t="shared" si="418"/>
        <v/>
      </c>
      <c r="K2495" s="21"/>
      <c r="O2495" s="25" t="str">
        <f t="shared" si="419"/>
        <v/>
      </c>
      <c r="P2495" s="25" t="str">
        <f t="shared" si="420"/>
        <v/>
      </c>
      <c r="Q2495" s="25" t="str">
        <f t="shared" si="421"/>
        <v/>
      </c>
      <c r="R2495" s="25" t="str">
        <f>IF(COUNTIF($Q$11:$Q2495, $Q2495)&gt;1, "", $Q2495)</f>
        <v/>
      </c>
      <c r="S2495" s="58" t="str">
        <f t="shared" si="422"/>
        <v/>
      </c>
      <c r="T2495" s="61" t="str">
        <f t="shared" si="423"/>
        <v/>
      </c>
      <c r="U2495" s="58" t="str">
        <f t="shared" si="424"/>
        <v/>
      </c>
      <c r="W2495" s="25" t="str">
        <f>IF(OR($P2495="", NOT($U2495="")), "", IF(COUNTIF($P$11:$P2495, $P2495)&gt;1, "", "X"))</f>
        <v/>
      </c>
      <c r="X2495" s="25" t="str">
        <f t="shared" si="425"/>
        <v/>
      </c>
      <c r="Z2495" s="25" t="str">
        <f t="shared" si="426"/>
        <v/>
      </c>
      <c r="AB2495" s="25" t="str">
        <f>IF($B2495="", "", IF(AND($B2495&gt;='Client Report'!$BA$3, $B2495&lt;='Client Report'!$BA$4), "X", ""))</f>
        <v/>
      </c>
      <c r="AC2495" s="25" t="str">
        <f>IF($O2495="", "", IF('Client Report'!$AG$3="", "X", IF(Expenses!$C2495='Client Report'!$AG$3, "X", "")))</f>
        <v/>
      </c>
      <c r="AD2495" s="66" t="str">
        <f t="shared" si="427"/>
        <v/>
      </c>
      <c r="AE2495" s="25" t="str">
        <f>IF($AD2495="", "", COUNTIF($AD$11:$AD$2510, "&lt;"&amp;$AD2495)+1+COUNTIF($AD$11:$AD2495, $AD2495)-1)</f>
        <v/>
      </c>
      <c r="AF2495" s="25" t="str">
        <f t="shared" si="428"/>
        <v/>
      </c>
    </row>
    <row r="2496" spans="1:32" x14ac:dyDescent="0.25">
      <c r="A2496" s="21"/>
      <c r="B2496" s="80"/>
      <c r="C2496" s="81"/>
      <c r="D2496" s="82"/>
      <c r="E2496" s="83"/>
      <c r="F2496" s="83"/>
      <c r="G2496" s="84"/>
      <c r="H2496" s="85"/>
      <c r="I2496" s="21"/>
      <c r="J2496" s="39" t="str">
        <f t="shared" si="418"/>
        <v/>
      </c>
      <c r="K2496" s="21"/>
      <c r="O2496" s="25" t="str">
        <f t="shared" si="419"/>
        <v/>
      </c>
      <c r="P2496" s="25" t="str">
        <f t="shared" si="420"/>
        <v/>
      </c>
      <c r="Q2496" s="25" t="str">
        <f t="shared" si="421"/>
        <v/>
      </c>
      <c r="R2496" s="25" t="str">
        <f>IF(COUNTIF($Q$11:$Q2496, $Q2496)&gt;1, "", $Q2496)</f>
        <v/>
      </c>
      <c r="S2496" s="58" t="str">
        <f t="shared" si="422"/>
        <v/>
      </c>
      <c r="T2496" s="61" t="str">
        <f t="shared" si="423"/>
        <v/>
      </c>
      <c r="U2496" s="58" t="str">
        <f t="shared" si="424"/>
        <v/>
      </c>
      <c r="W2496" s="25" t="str">
        <f>IF(OR($P2496="", NOT($U2496="")), "", IF(COUNTIF($P$11:$P2496, $P2496)&gt;1, "", "X"))</f>
        <v/>
      </c>
      <c r="X2496" s="25" t="str">
        <f t="shared" si="425"/>
        <v/>
      </c>
      <c r="Z2496" s="25" t="str">
        <f t="shared" si="426"/>
        <v/>
      </c>
      <c r="AB2496" s="25" t="str">
        <f>IF($B2496="", "", IF(AND($B2496&gt;='Client Report'!$BA$3, $B2496&lt;='Client Report'!$BA$4), "X", ""))</f>
        <v/>
      </c>
      <c r="AC2496" s="25" t="str">
        <f>IF($O2496="", "", IF('Client Report'!$AG$3="", "X", IF(Expenses!$C2496='Client Report'!$AG$3, "X", "")))</f>
        <v/>
      </c>
      <c r="AD2496" s="66" t="str">
        <f t="shared" si="427"/>
        <v/>
      </c>
      <c r="AE2496" s="25" t="str">
        <f>IF($AD2496="", "", COUNTIF($AD$11:$AD$2510, "&lt;"&amp;$AD2496)+1+COUNTIF($AD$11:$AD2496, $AD2496)-1)</f>
        <v/>
      </c>
      <c r="AF2496" s="25" t="str">
        <f t="shared" si="428"/>
        <v/>
      </c>
    </row>
    <row r="2497" spans="1:32" x14ac:dyDescent="0.25">
      <c r="A2497" s="21"/>
      <c r="B2497" s="80"/>
      <c r="C2497" s="81"/>
      <c r="D2497" s="82"/>
      <c r="E2497" s="83"/>
      <c r="F2497" s="83"/>
      <c r="G2497" s="84"/>
      <c r="H2497" s="85"/>
      <c r="I2497" s="21"/>
      <c r="J2497" s="39" t="str">
        <f t="shared" si="418"/>
        <v/>
      </c>
      <c r="K2497" s="21"/>
      <c r="O2497" s="25" t="str">
        <f t="shared" si="419"/>
        <v/>
      </c>
      <c r="P2497" s="25" t="str">
        <f t="shared" si="420"/>
        <v/>
      </c>
      <c r="Q2497" s="25" t="str">
        <f t="shared" si="421"/>
        <v/>
      </c>
      <c r="R2497" s="25" t="str">
        <f>IF(COUNTIF($Q$11:$Q2497, $Q2497)&gt;1, "", $Q2497)</f>
        <v/>
      </c>
      <c r="S2497" s="58" t="str">
        <f t="shared" si="422"/>
        <v/>
      </c>
      <c r="T2497" s="61" t="str">
        <f t="shared" si="423"/>
        <v/>
      </c>
      <c r="U2497" s="58" t="str">
        <f t="shared" si="424"/>
        <v/>
      </c>
      <c r="W2497" s="25" t="str">
        <f>IF(OR($P2497="", NOT($U2497="")), "", IF(COUNTIF($P$11:$P2497, $P2497)&gt;1, "", "X"))</f>
        <v/>
      </c>
      <c r="X2497" s="25" t="str">
        <f t="shared" si="425"/>
        <v/>
      </c>
      <c r="Z2497" s="25" t="str">
        <f t="shared" si="426"/>
        <v/>
      </c>
      <c r="AB2497" s="25" t="str">
        <f>IF($B2497="", "", IF(AND($B2497&gt;='Client Report'!$BA$3, $B2497&lt;='Client Report'!$BA$4), "X", ""))</f>
        <v/>
      </c>
      <c r="AC2497" s="25" t="str">
        <f>IF($O2497="", "", IF('Client Report'!$AG$3="", "X", IF(Expenses!$C2497='Client Report'!$AG$3, "X", "")))</f>
        <v/>
      </c>
      <c r="AD2497" s="66" t="str">
        <f t="shared" si="427"/>
        <v/>
      </c>
      <c r="AE2497" s="25" t="str">
        <f>IF($AD2497="", "", COUNTIF($AD$11:$AD$2510, "&lt;"&amp;$AD2497)+1+COUNTIF($AD$11:$AD2497, $AD2497)-1)</f>
        <v/>
      </c>
      <c r="AF2497" s="25" t="str">
        <f t="shared" si="428"/>
        <v/>
      </c>
    </row>
    <row r="2498" spans="1:32" x14ac:dyDescent="0.25">
      <c r="A2498" s="21"/>
      <c r="B2498" s="80"/>
      <c r="C2498" s="81"/>
      <c r="D2498" s="82"/>
      <c r="E2498" s="83"/>
      <c r="F2498" s="83"/>
      <c r="G2498" s="84"/>
      <c r="H2498" s="85"/>
      <c r="I2498" s="21"/>
      <c r="J2498" s="39" t="str">
        <f t="shared" si="418"/>
        <v/>
      </c>
      <c r="K2498" s="21"/>
      <c r="O2498" s="25" t="str">
        <f t="shared" si="419"/>
        <v/>
      </c>
      <c r="P2498" s="25" t="str">
        <f t="shared" si="420"/>
        <v/>
      </c>
      <c r="Q2498" s="25" t="str">
        <f t="shared" si="421"/>
        <v/>
      </c>
      <c r="R2498" s="25" t="str">
        <f>IF(COUNTIF($Q$11:$Q2498, $Q2498)&gt;1, "", $Q2498)</f>
        <v/>
      </c>
      <c r="S2498" s="58" t="str">
        <f t="shared" si="422"/>
        <v/>
      </c>
      <c r="T2498" s="61" t="str">
        <f t="shared" si="423"/>
        <v/>
      </c>
      <c r="U2498" s="58" t="str">
        <f t="shared" si="424"/>
        <v/>
      </c>
      <c r="W2498" s="25" t="str">
        <f>IF(OR($P2498="", NOT($U2498="")), "", IF(COUNTIF($P$11:$P2498, $P2498)&gt;1, "", "X"))</f>
        <v/>
      </c>
      <c r="X2498" s="25" t="str">
        <f t="shared" si="425"/>
        <v/>
      </c>
      <c r="Z2498" s="25" t="str">
        <f t="shared" si="426"/>
        <v/>
      </c>
      <c r="AB2498" s="25" t="str">
        <f>IF($B2498="", "", IF(AND($B2498&gt;='Client Report'!$BA$3, $B2498&lt;='Client Report'!$BA$4), "X", ""))</f>
        <v/>
      </c>
      <c r="AC2498" s="25" t="str">
        <f>IF($O2498="", "", IF('Client Report'!$AG$3="", "X", IF(Expenses!$C2498='Client Report'!$AG$3, "X", "")))</f>
        <v/>
      </c>
      <c r="AD2498" s="66" t="str">
        <f t="shared" si="427"/>
        <v/>
      </c>
      <c r="AE2498" s="25" t="str">
        <f>IF($AD2498="", "", COUNTIF($AD$11:$AD$2510, "&lt;"&amp;$AD2498)+1+COUNTIF($AD$11:$AD2498, $AD2498)-1)</f>
        <v/>
      </c>
      <c r="AF2498" s="25" t="str">
        <f t="shared" si="428"/>
        <v/>
      </c>
    </row>
    <row r="2499" spans="1:32" x14ac:dyDescent="0.25">
      <c r="A2499" s="21"/>
      <c r="B2499" s="80"/>
      <c r="C2499" s="81"/>
      <c r="D2499" s="82"/>
      <c r="E2499" s="83"/>
      <c r="F2499" s="83"/>
      <c r="G2499" s="84"/>
      <c r="H2499" s="85"/>
      <c r="I2499" s="21"/>
      <c r="J2499" s="39" t="str">
        <f t="shared" si="418"/>
        <v/>
      </c>
      <c r="K2499" s="21"/>
      <c r="O2499" s="25" t="str">
        <f t="shared" si="419"/>
        <v/>
      </c>
      <c r="P2499" s="25" t="str">
        <f t="shared" si="420"/>
        <v/>
      </c>
      <c r="Q2499" s="25" t="str">
        <f t="shared" si="421"/>
        <v/>
      </c>
      <c r="R2499" s="25" t="str">
        <f>IF(COUNTIF($Q$11:$Q2499, $Q2499)&gt;1, "", $Q2499)</f>
        <v/>
      </c>
      <c r="S2499" s="58" t="str">
        <f t="shared" si="422"/>
        <v/>
      </c>
      <c r="T2499" s="61" t="str">
        <f t="shared" si="423"/>
        <v/>
      </c>
      <c r="U2499" s="58" t="str">
        <f t="shared" si="424"/>
        <v/>
      </c>
      <c r="W2499" s="25" t="str">
        <f>IF(OR($P2499="", NOT($U2499="")), "", IF(COUNTIF($P$11:$P2499, $P2499)&gt;1, "", "X"))</f>
        <v/>
      </c>
      <c r="X2499" s="25" t="str">
        <f t="shared" si="425"/>
        <v/>
      </c>
      <c r="Z2499" s="25" t="str">
        <f t="shared" si="426"/>
        <v/>
      </c>
      <c r="AB2499" s="25" t="str">
        <f>IF($B2499="", "", IF(AND($B2499&gt;='Client Report'!$BA$3, $B2499&lt;='Client Report'!$BA$4), "X", ""))</f>
        <v/>
      </c>
      <c r="AC2499" s="25" t="str">
        <f>IF($O2499="", "", IF('Client Report'!$AG$3="", "X", IF(Expenses!$C2499='Client Report'!$AG$3, "X", "")))</f>
        <v/>
      </c>
      <c r="AD2499" s="66" t="str">
        <f t="shared" si="427"/>
        <v/>
      </c>
      <c r="AE2499" s="25" t="str">
        <f>IF($AD2499="", "", COUNTIF($AD$11:$AD$2510, "&lt;"&amp;$AD2499)+1+COUNTIF($AD$11:$AD2499, $AD2499)-1)</f>
        <v/>
      </c>
      <c r="AF2499" s="25" t="str">
        <f t="shared" si="428"/>
        <v/>
      </c>
    </row>
    <row r="2500" spans="1:32" x14ac:dyDescent="0.25">
      <c r="A2500" s="21"/>
      <c r="B2500" s="80"/>
      <c r="C2500" s="81"/>
      <c r="D2500" s="82"/>
      <c r="E2500" s="83"/>
      <c r="F2500" s="83"/>
      <c r="G2500" s="84"/>
      <c r="H2500" s="85"/>
      <c r="I2500" s="21"/>
      <c r="J2500" s="39" t="str">
        <f t="shared" si="418"/>
        <v/>
      </c>
      <c r="K2500" s="21"/>
      <c r="O2500" s="25" t="str">
        <f t="shared" si="419"/>
        <v/>
      </c>
      <c r="P2500" s="25" t="str">
        <f t="shared" si="420"/>
        <v/>
      </c>
      <c r="Q2500" s="25" t="str">
        <f t="shared" si="421"/>
        <v/>
      </c>
      <c r="R2500" s="25" t="str">
        <f>IF(COUNTIF($Q$11:$Q2500, $Q2500)&gt;1, "", $Q2500)</f>
        <v/>
      </c>
      <c r="S2500" s="58" t="str">
        <f t="shared" si="422"/>
        <v/>
      </c>
      <c r="T2500" s="61" t="str">
        <f t="shared" si="423"/>
        <v/>
      </c>
      <c r="U2500" s="58" t="str">
        <f t="shared" si="424"/>
        <v/>
      </c>
      <c r="W2500" s="25" t="str">
        <f>IF(OR($P2500="", NOT($U2500="")), "", IF(COUNTIF($P$11:$P2500, $P2500)&gt;1, "", "X"))</f>
        <v/>
      </c>
      <c r="X2500" s="25" t="str">
        <f t="shared" si="425"/>
        <v/>
      </c>
      <c r="Z2500" s="25" t="str">
        <f t="shared" si="426"/>
        <v/>
      </c>
      <c r="AB2500" s="25" t="str">
        <f>IF($B2500="", "", IF(AND($B2500&gt;='Client Report'!$BA$3, $B2500&lt;='Client Report'!$BA$4), "X", ""))</f>
        <v/>
      </c>
      <c r="AC2500" s="25" t="str">
        <f>IF($O2500="", "", IF('Client Report'!$AG$3="", "X", IF(Expenses!$C2500='Client Report'!$AG$3, "X", "")))</f>
        <v/>
      </c>
      <c r="AD2500" s="66" t="str">
        <f t="shared" si="427"/>
        <v/>
      </c>
      <c r="AE2500" s="25" t="str">
        <f>IF($AD2500="", "", COUNTIF($AD$11:$AD$2510, "&lt;"&amp;$AD2500)+1+COUNTIF($AD$11:$AD2500, $AD2500)-1)</f>
        <v/>
      </c>
      <c r="AF2500" s="25" t="str">
        <f t="shared" si="428"/>
        <v/>
      </c>
    </row>
    <row r="2501" spans="1:32" x14ac:dyDescent="0.25">
      <c r="A2501" s="21"/>
      <c r="B2501" s="80"/>
      <c r="C2501" s="81"/>
      <c r="D2501" s="82"/>
      <c r="E2501" s="83"/>
      <c r="F2501" s="83"/>
      <c r="G2501" s="84"/>
      <c r="H2501" s="85"/>
      <c r="I2501" s="21"/>
      <c r="J2501" s="39" t="str">
        <f t="shared" si="418"/>
        <v/>
      </c>
      <c r="K2501" s="21"/>
      <c r="O2501" s="25" t="str">
        <f t="shared" si="419"/>
        <v/>
      </c>
      <c r="P2501" s="25" t="str">
        <f t="shared" si="420"/>
        <v/>
      </c>
      <c r="Q2501" s="25" t="str">
        <f t="shared" si="421"/>
        <v/>
      </c>
      <c r="R2501" s="25" t="str">
        <f>IF(COUNTIF($Q$11:$Q2501, $Q2501)&gt;1, "", $Q2501)</f>
        <v/>
      </c>
      <c r="S2501" s="58" t="str">
        <f t="shared" si="422"/>
        <v/>
      </c>
      <c r="T2501" s="61" t="str">
        <f t="shared" si="423"/>
        <v/>
      </c>
      <c r="U2501" s="58" t="str">
        <f t="shared" si="424"/>
        <v/>
      </c>
      <c r="W2501" s="25" t="str">
        <f>IF(OR($P2501="", NOT($U2501="")), "", IF(COUNTIF($P$11:$P2501, $P2501)&gt;1, "", "X"))</f>
        <v/>
      </c>
      <c r="X2501" s="25" t="str">
        <f t="shared" si="425"/>
        <v/>
      </c>
      <c r="Z2501" s="25" t="str">
        <f t="shared" si="426"/>
        <v/>
      </c>
      <c r="AB2501" s="25" t="str">
        <f>IF($B2501="", "", IF(AND($B2501&gt;='Client Report'!$BA$3, $B2501&lt;='Client Report'!$BA$4), "X", ""))</f>
        <v/>
      </c>
      <c r="AC2501" s="25" t="str">
        <f>IF($O2501="", "", IF('Client Report'!$AG$3="", "X", IF(Expenses!$C2501='Client Report'!$AG$3, "X", "")))</f>
        <v/>
      </c>
      <c r="AD2501" s="66" t="str">
        <f t="shared" si="427"/>
        <v/>
      </c>
      <c r="AE2501" s="25" t="str">
        <f>IF($AD2501="", "", COUNTIF($AD$11:$AD$2510, "&lt;"&amp;$AD2501)+1+COUNTIF($AD$11:$AD2501, $AD2501)-1)</f>
        <v/>
      </c>
      <c r="AF2501" s="25" t="str">
        <f t="shared" si="428"/>
        <v/>
      </c>
    </row>
    <row r="2502" spans="1:32" x14ac:dyDescent="0.25">
      <c r="A2502" s="21"/>
      <c r="B2502" s="80"/>
      <c r="C2502" s="81"/>
      <c r="D2502" s="82"/>
      <c r="E2502" s="83"/>
      <c r="F2502" s="83"/>
      <c r="G2502" s="84"/>
      <c r="H2502" s="85"/>
      <c r="I2502" s="21"/>
      <c r="J2502" s="39" t="str">
        <f t="shared" si="418"/>
        <v/>
      </c>
      <c r="K2502" s="21"/>
      <c r="O2502" s="25" t="str">
        <f t="shared" si="419"/>
        <v/>
      </c>
      <c r="P2502" s="25" t="str">
        <f t="shared" si="420"/>
        <v/>
      </c>
      <c r="Q2502" s="25" t="str">
        <f t="shared" si="421"/>
        <v/>
      </c>
      <c r="R2502" s="25" t="str">
        <f>IF(COUNTIF($Q$11:$Q2502, $Q2502)&gt;1, "", $Q2502)</f>
        <v/>
      </c>
      <c r="S2502" s="58" t="str">
        <f t="shared" si="422"/>
        <v/>
      </c>
      <c r="T2502" s="61" t="str">
        <f t="shared" si="423"/>
        <v/>
      </c>
      <c r="U2502" s="58" t="str">
        <f t="shared" si="424"/>
        <v/>
      </c>
      <c r="W2502" s="25" t="str">
        <f>IF(OR($P2502="", NOT($U2502="")), "", IF(COUNTIF($P$11:$P2502, $P2502)&gt;1, "", "X"))</f>
        <v/>
      </c>
      <c r="X2502" s="25" t="str">
        <f t="shared" si="425"/>
        <v/>
      </c>
      <c r="Z2502" s="25" t="str">
        <f t="shared" si="426"/>
        <v/>
      </c>
      <c r="AB2502" s="25" t="str">
        <f>IF($B2502="", "", IF(AND($B2502&gt;='Client Report'!$BA$3, $B2502&lt;='Client Report'!$BA$4), "X", ""))</f>
        <v/>
      </c>
      <c r="AC2502" s="25" t="str">
        <f>IF($O2502="", "", IF('Client Report'!$AG$3="", "X", IF(Expenses!$C2502='Client Report'!$AG$3, "X", "")))</f>
        <v/>
      </c>
      <c r="AD2502" s="66" t="str">
        <f t="shared" si="427"/>
        <v/>
      </c>
      <c r="AE2502" s="25" t="str">
        <f>IF($AD2502="", "", COUNTIF($AD$11:$AD$2510, "&lt;"&amp;$AD2502)+1+COUNTIF($AD$11:$AD2502, $AD2502)-1)</f>
        <v/>
      </c>
      <c r="AF2502" s="25" t="str">
        <f t="shared" si="428"/>
        <v/>
      </c>
    </row>
    <row r="2503" spans="1:32" x14ac:dyDescent="0.25">
      <c r="A2503" s="21"/>
      <c r="B2503" s="80"/>
      <c r="C2503" s="81"/>
      <c r="D2503" s="82"/>
      <c r="E2503" s="83"/>
      <c r="F2503" s="83"/>
      <c r="G2503" s="84"/>
      <c r="H2503" s="85"/>
      <c r="I2503" s="21"/>
      <c r="J2503" s="39" t="str">
        <f t="shared" si="418"/>
        <v/>
      </c>
      <c r="K2503" s="21"/>
      <c r="O2503" s="25" t="str">
        <f t="shared" si="419"/>
        <v/>
      </c>
      <c r="P2503" s="25" t="str">
        <f t="shared" si="420"/>
        <v/>
      </c>
      <c r="Q2503" s="25" t="str">
        <f t="shared" si="421"/>
        <v/>
      </c>
      <c r="R2503" s="25" t="str">
        <f>IF(COUNTIF($Q$11:$Q2503, $Q2503)&gt;1, "", $Q2503)</f>
        <v/>
      </c>
      <c r="S2503" s="58" t="str">
        <f t="shared" si="422"/>
        <v/>
      </c>
      <c r="T2503" s="61" t="str">
        <f t="shared" si="423"/>
        <v/>
      </c>
      <c r="U2503" s="58" t="str">
        <f t="shared" si="424"/>
        <v/>
      </c>
      <c r="W2503" s="25" t="str">
        <f>IF(OR($P2503="", NOT($U2503="")), "", IF(COUNTIF($P$11:$P2503, $P2503)&gt;1, "", "X"))</f>
        <v/>
      </c>
      <c r="X2503" s="25" t="str">
        <f t="shared" si="425"/>
        <v/>
      </c>
      <c r="Z2503" s="25" t="str">
        <f t="shared" si="426"/>
        <v/>
      </c>
      <c r="AB2503" s="25" t="str">
        <f>IF($B2503="", "", IF(AND($B2503&gt;='Client Report'!$BA$3, $B2503&lt;='Client Report'!$BA$4), "X", ""))</f>
        <v/>
      </c>
      <c r="AC2503" s="25" t="str">
        <f>IF($O2503="", "", IF('Client Report'!$AG$3="", "X", IF(Expenses!$C2503='Client Report'!$AG$3, "X", "")))</f>
        <v/>
      </c>
      <c r="AD2503" s="66" t="str">
        <f t="shared" si="427"/>
        <v/>
      </c>
      <c r="AE2503" s="25" t="str">
        <f>IF($AD2503="", "", COUNTIF($AD$11:$AD$2510, "&lt;"&amp;$AD2503)+1+COUNTIF($AD$11:$AD2503, $AD2503)-1)</f>
        <v/>
      </c>
      <c r="AF2503" s="25" t="str">
        <f t="shared" si="428"/>
        <v/>
      </c>
    </row>
    <row r="2504" spans="1:32" x14ac:dyDescent="0.25">
      <c r="A2504" s="21"/>
      <c r="B2504" s="80"/>
      <c r="C2504" s="81"/>
      <c r="D2504" s="82"/>
      <c r="E2504" s="83"/>
      <c r="F2504" s="83"/>
      <c r="G2504" s="84"/>
      <c r="H2504" s="85"/>
      <c r="I2504" s="21"/>
      <c r="J2504" s="39" t="str">
        <f t="shared" si="418"/>
        <v/>
      </c>
      <c r="K2504" s="21"/>
      <c r="O2504" s="25" t="str">
        <f t="shared" si="419"/>
        <v/>
      </c>
      <c r="P2504" s="25" t="str">
        <f t="shared" si="420"/>
        <v/>
      </c>
      <c r="Q2504" s="25" t="str">
        <f t="shared" si="421"/>
        <v/>
      </c>
      <c r="R2504" s="25" t="str">
        <f>IF(COUNTIF($Q$11:$Q2504, $Q2504)&gt;1, "", $Q2504)</f>
        <v/>
      </c>
      <c r="S2504" s="58" t="str">
        <f t="shared" si="422"/>
        <v/>
      </c>
      <c r="T2504" s="61" t="str">
        <f t="shared" si="423"/>
        <v/>
      </c>
      <c r="U2504" s="58" t="str">
        <f t="shared" si="424"/>
        <v/>
      </c>
      <c r="W2504" s="25" t="str">
        <f>IF(OR($P2504="", NOT($U2504="")), "", IF(COUNTIF($P$11:$P2504, $P2504)&gt;1, "", "X"))</f>
        <v/>
      </c>
      <c r="X2504" s="25" t="str">
        <f t="shared" si="425"/>
        <v/>
      </c>
      <c r="Z2504" s="25" t="str">
        <f t="shared" si="426"/>
        <v/>
      </c>
      <c r="AB2504" s="25" t="str">
        <f>IF($B2504="", "", IF(AND($B2504&gt;='Client Report'!$BA$3, $B2504&lt;='Client Report'!$BA$4), "X", ""))</f>
        <v/>
      </c>
      <c r="AC2504" s="25" t="str">
        <f>IF($O2504="", "", IF('Client Report'!$AG$3="", "X", IF(Expenses!$C2504='Client Report'!$AG$3, "X", "")))</f>
        <v/>
      </c>
      <c r="AD2504" s="66" t="str">
        <f t="shared" si="427"/>
        <v/>
      </c>
      <c r="AE2504" s="25" t="str">
        <f>IF($AD2504="", "", COUNTIF($AD$11:$AD$2510, "&lt;"&amp;$AD2504)+1+COUNTIF($AD$11:$AD2504, $AD2504)-1)</f>
        <v/>
      </c>
      <c r="AF2504" s="25" t="str">
        <f t="shared" si="428"/>
        <v/>
      </c>
    </row>
    <row r="2505" spans="1:32" x14ac:dyDescent="0.25">
      <c r="A2505" s="21"/>
      <c r="B2505" s="80"/>
      <c r="C2505" s="81"/>
      <c r="D2505" s="82"/>
      <c r="E2505" s="83"/>
      <c r="F2505" s="83"/>
      <c r="G2505" s="84"/>
      <c r="H2505" s="85"/>
      <c r="I2505" s="21"/>
      <c r="J2505" s="39" t="str">
        <f t="shared" si="418"/>
        <v/>
      </c>
      <c r="K2505" s="21"/>
      <c r="O2505" s="25" t="str">
        <f t="shared" si="419"/>
        <v/>
      </c>
      <c r="P2505" s="25" t="str">
        <f t="shared" si="420"/>
        <v/>
      </c>
      <c r="Q2505" s="25" t="str">
        <f t="shared" si="421"/>
        <v/>
      </c>
      <c r="R2505" s="25" t="str">
        <f>IF(COUNTIF($Q$11:$Q2505, $Q2505)&gt;1, "", $Q2505)</f>
        <v/>
      </c>
      <c r="S2505" s="58" t="str">
        <f t="shared" si="422"/>
        <v/>
      </c>
      <c r="T2505" s="61" t="str">
        <f t="shared" si="423"/>
        <v/>
      </c>
      <c r="U2505" s="58" t="str">
        <f t="shared" si="424"/>
        <v/>
      </c>
      <c r="W2505" s="25" t="str">
        <f>IF(OR($P2505="", NOT($U2505="")), "", IF(COUNTIF($P$11:$P2505, $P2505)&gt;1, "", "X"))</f>
        <v/>
      </c>
      <c r="X2505" s="25" t="str">
        <f t="shared" si="425"/>
        <v/>
      </c>
      <c r="Z2505" s="25" t="str">
        <f t="shared" si="426"/>
        <v/>
      </c>
      <c r="AB2505" s="25" t="str">
        <f>IF($B2505="", "", IF(AND($B2505&gt;='Client Report'!$BA$3, $B2505&lt;='Client Report'!$BA$4), "X", ""))</f>
        <v/>
      </c>
      <c r="AC2505" s="25" t="str">
        <f>IF($O2505="", "", IF('Client Report'!$AG$3="", "X", IF(Expenses!$C2505='Client Report'!$AG$3, "X", "")))</f>
        <v/>
      </c>
      <c r="AD2505" s="66" t="str">
        <f t="shared" si="427"/>
        <v/>
      </c>
      <c r="AE2505" s="25" t="str">
        <f>IF($AD2505="", "", COUNTIF($AD$11:$AD$2510, "&lt;"&amp;$AD2505)+1+COUNTIF($AD$11:$AD2505, $AD2505)-1)</f>
        <v/>
      </c>
      <c r="AF2505" s="25" t="str">
        <f t="shared" si="428"/>
        <v/>
      </c>
    </row>
    <row r="2506" spans="1:32" x14ac:dyDescent="0.25">
      <c r="A2506" s="21"/>
      <c r="B2506" s="80"/>
      <c r="C2506" s="81"/>
      <c r="D2506" s="82"/>
      <c r="E2506" s="83"/>
      <c r="F2506" s="83"/>
      <c r="G2506" s="84"/>
      <c r="H2506" s="85"/>
      <c r="I2506" s="21"/>
      <c r="J2506" s="39" t="str">
        <f t="shared" si="418"/>
        <v/>
      </c>
      <c r="K2506" s="21"/>
      <c r="O2506" s="25" t="str">
        <f t="shared" si="419"/>
        <v/>
      </c>
      <c r="P2506" s="25" t="str">
        <f t="shared" si="420"/>
        <v/>
      </c>
      <c r="Q2506" s="25" t="str">
        <f t="shared" si="421"/>
        <v/>
      </c>
      <c r="R2506" s="25" t="str">
        <f>IF(COUNTIF($Q$11:$Q2506, $Q2506)&gt;1, "", $Q2506)</f>
        <v/>
      </c>
      <c r="S2506" s="58" t="str">
        <f t="shared" si="422"/>
        <v/>
      </c>
      <c r="T2506" s="61" t="str">
        <f t="shared" si="423"/>
        <v/>
      </c>
      <c r="U2506" s="58" t="str">
        <f t="shared" si="424"/>
        <v/>
      </c>
      <c r="W2506" s="25" t="str">
        <f>IF(OR($P2506="", NOT($U2506="")), "", IF(COUNTIF($P$11:$P2506, $P2506)&gt;1, "", "X"))</f>
        <v/>
      </c>
      <c r="X2506" s="25" t="str">
        <f t="shared" si="425"/>
        <v/>
      </c>
      <c r="Z2506" s="25" t="str">
        <f t="shared" si="426"/>
        <v/>
      </c>
      <c r="AB2506" s="25" t="str">
        <f>IF($B2506="", "", IF(AND($B2506&gt;='Client Report'!$BA$3, $B2506&lt;='Client Report'!$BA$4), "X", ""))</f>
        <v/>
      </c>
      <c r="AC2506" s="25" t="str">
        <f>IF($O2506="", "", IF('Client Report'!$AG$3="", "X", IF(Expenses!$C2506='Client Report'!$AG$3, "X", "")))</f>
        <v/>
      </c>
      <c r="AD2506" s="66" t="str">
        <f t="shared" si="427"/>
        <v/>
      </c>
      <c r="AE2506" s="25" t="str">
        <f>IF($AD2506="", "", COUNTIF($AD$11:$AD$2510, "&lt;"&amp;$AD2506)+1+COUNTIF($AD$11:$AD2506, $AD2506)-1)</f>
        <v/>
      </c>
      <c r="AF2506" s="25" t="str">
        <f t="shared" si="428"/>
        <v/>
      </c>
    </row>
    <row r="2507" spans="1:32" x14ac:dyDescent="0.25">
      <c r="A2507" s="21"/>
      <c r="B2507" s="80"/>
      <c r="C2507" s="81"/>
      <c r="D2507" s="82"/>
      <c r="E2507" s="83"/>
      <c r="F2507" s="83"/>
      <c r="G2507" s="84"/>
      <c r="H2507" s="85"/>
      <c r="I2507" s="21"/>
      <c r="J2507" s="39" t="str">
        <f t="shared" si="418"/>
        <v/>
      </c>
      <c r="K2507" s="21"/>
      <c r="O2507" s="25" t="str">
        <f t="shared" si="419"/>
        <v/>
      </c>
      <c r="P2507" s="25" t="str">
        <f t="shared" si="420"/>
        <v/>
      </c>
      <c r="Q2507" s="25" t="str">
        <f t="shared" si="421"/>
        <v/>
      </c>
      <c r="R2507" s="25" t="str">
        <f>IF(COUNTIF($Q$11:$Q2507, $Q2507)&gt;1, "", $Q2507)</f>
        <v/>
      </c>
      <c r="S2507" s="58" t="str">
        <f t="shared" si="422"/>
        <v/>
      </c>
      <c r="T2507" s="61" t="str">
        <f t="shared" si="423"/>
        <v/>
      </c>
      <c r="U2507" s="58" t="str">
        <f t="shared" si="424"/>
        <v/>
      </c>
      <c r="W2507" s="25" t="str">
        <f>IF(OR($P2507="", NOT($U2507="")), "", IF(COUNTIF($P$11:$P2507, $P2507)&gt;1, "", "X"))</f>
        <v/>
      </c>
      <c r="X2507" s="25" t="str">
        <f t="shared" si="425"/>
        <v/>
      </c>
      <c r="Z2507" s="25" t="str">
        <f t="shared" si="426"/>
        <v/>
      </c>
      <c r="AB2507" s="25" t="str">
        <f>IF($B2507="", "", IF(AND($B2507&gt;='Client Report'!$BA$3, $B2507&lt;='Client Report'!$BA$4), "X", ""))</f>
        <v/>
      </c>
      <c r="AC2507" s="25" t="str">
        <f>IF($O2507="", "", IF('Client Report'!$AG$3="", "X", IF(Expenses!$C2507='Client Report'!$AG$3, "X", "")))</f>
        <v/>
      </c>
      <c r="AD2507" s="66" t="str">
        <f t="shared" si="427"/>
        <v/>
      </c>
      <c r="AE2507" s="25" t="str">
        <f>IF($AD2507="", "", COUNTIF($AD$11:$AD$2510, "&lt;"&amp;$AD2507)+1+COUNTIF($AD$11:$AD2507, $AD2507)-1)</f>
        <v/>
      </c>
      <c r="AF2507" s="25" t="str">
        <f t="shared" si="428"/>
        <v/>
      </c>
    </row>
    <row r="2508" spans="1:32" x14ac:dyDescent="0.25">
      <c r="A2508" s="21"/>
      <c r="B2508" s="80"/>
      <c r="C2508" s="81"/>
      <c r="D2508" s="82"/>
      <c r="E2508" s="83"/>
      <c r="F2508" s="83"/>
      <c r="G2508" s="84"/>
      <c r="H2508" s="85"/>
      <c r="I2508" s="21"/>
      <c r="J2508" s="39" t="str">
        <f t="shared" ref="J2508:J2510" si="429">IFERROR(IF($G2508="", "", IF($F2508="", $G2508, ROUND($G2508*$U2508, 2))), "")</f>
        <v/>
      </c>
      <c r="K2508" s="21"/>
      <c r="O2508" s="25" t="str">
        <f t="shared" ref="O2508:O2510" si="430">IF(COUNTIF($B2508:$H2508, "")&lt;7, "X", "")</f>
        <v/>
      </c>
      <c r="P2508" s="25" t="str">
        <f t="shared" ref="P2508:P2510" si="431">IF(AND(NOT($B2508=""), NOT($F2508="")), _xlfn.CONCAT($B2508, " - ", $F2508), "")</f>
        <v/>
      </c>
      <c r="Q2508" s="25" t="str">
        <f t="shared" ref="Q2508:Q2510" si="432">IF(AND(NOT($B2508=""), NOT($F2508=""), NOT($H2508="")), _xlfn.CONCAT($B2508, " - ", $F2508), "")</f>
        <v/>
      </c>
      <c r="R2508" s="25" t="str">
        <f>IF(COUNTIF($Q$11:$Q2508, $Q2508)&gt;1, "", $Q2508)</f>
        <v/>
      </c>
      <c r="S2508" s="58" t="str">
        <f t="shared" ref="S2508:S2510" si="433">IF($R2508="", "", $H2508)</f>
        <v/>
      </c>
      <c r="T2508" s="61" t="str">
        <f t="shared" ref="T2508:T2510" si="434">IF(P2508="", "", IFERROR(INDEX($S$11:$S$2510, MATCH($P2508, $R$11:$R$2510, 0)), ""))</f>
        <v/>
      </c>
      <c r="U2508" s="58" t="str">
        <f t="shared" ref="U2508:U2510" si="435">IF($P2508="", "", IF($H2508="", $T2508, $H2508))</f>
        <v/>
      </c>
      <c r="W2508" s="25" t="str">
        <f>IF(OR($P2508="", NOT($U2508="")), "", IF(COUNTIF($P$11:$P2508, $P2508)&gt;1, "", "X"))</f>
        <v/>
      </c>
      <c r="X2508" s="25" t="str">
        <f t="shared" ref="X2508:X2510" si="436">IF(T2508=U2508, "", "X")</f>
        <v/>
      </c>
      <c r="Z2508" s="25" t="str">
        <f t="shared" ref="Z2508:Z2510" si="437">IF(OR($B2508="", $C2508=""), "", _xlfn.CONCAT($C2508, " - ", TEXT($B2508, "mmm yyyy")))</f>
        <v/>
      </c>
      <c r="AB2508" s="25" t="str">
        <f>IF($B2508="", "", IF(AND($B2508&gt;='Client Report'!$BA$3, $B2508&lt;='Client Report'!$BA$4), "X", ""))</f>
        <v/>
      </c>
      <c r="AC2508" s="25" t="str">
        <f>IF($O2508="", "", IF('Client Report'!$AG$3="", "X", IF(Expenses!$C2508='Client Report'!$AG$3, "X", "")))</f>
        <v/>
      </c>
      <c r="AD2508" s="66" t="str">
        <f t="shared" ref="AD2508:AD2510" si="438">IF(OR($AB2508="", $AC2508=""), "", $B2508)</f>
        <v/>
      </c>
      <c r="AE2508" s="25" t="str">
        <f>IF($AD2508="", "", COUNTIF($AD$11:$AD$2510, "&lt;"&amp;$AD2508)+1+COUNTIF($AD$11:$AD2508, $AD2508)-1)</f>
        <v/>
      </c>
      <c r="AF2508" s="25" t="str">
        <f t="shared" ref="AF2508:AF2510" si="439">IF($AE2508="", "", "X")</f>
        <v/>
      </c>
    </row>
    <row r="2509" spans="1:32" x14ac:dyDescent="0.25">
      <c r="A2509" s="21"/>
      <c r="B2509" s="80"/>
      <c r="C2509" s="81"/>
      <c r="D2509" s="82"/>
      <c r="E2509" s="83"/>
      <c r="F2509" s="83"/>
      <c r="G2509" s="84"/>
      <c r="H2509" s="85"/>
      <c r="I2509" s="21"/>
      <c r="J2509" s="39" t="str">
        <f t="shared" si="429"/>
        <v/>
      </c>
      <c r="K2509" s="21"/>
      <c r="O2509" s="25" t="str">
        <f t="shared" si="430"/>
        <v/>
      </c>
      <c r="P2509" s="25" t="str">
        <f t="shared" si="431"/>
        <v/>
      </c>
      <c r="Q2509" s="25" t="str">
        <f t="shared" si="432"/>
        <v/>
      </c>
      <c r="R2509" s="25" t="str">
        <f>IF(COUNTIF($Q$11:$Q2509, $Q2509)&gt;1, "", $Q2509)</f>
        <v/>
      </c>
      <c r="S2509" s="58" t="str">
        <f t="shared" si="433"/>
        <v/>
      </c>
      <c r="T2509" s="61" t="str">
        <f t="shared" si="434"/>
        <v/>
      </c>
      <c r="U2509" s="58" t="str">
        <f t="shared" si="435"/>
        <v/>
      </c>
      <c r="W2509" s="25" t="str">
        <f>IF(OR($P2509="", NOT($U2509="")), "", IF(COUNTIF($P$11:$P2509, $P2509)&gt;1, "", "X"))</f>
        <v/>
      </c>
      <c r="X2509" s="25" t="str">
        <f t="shared" si="436"/>
        <v/>
      </c>
      <c r="Z2509" s="25" t="str">
        <f t="shared" si="437"/>
        <v/>
      </c>
      <c r="AB2509" s="25" t="str">
        <f>IF($B2509="", "", IF(AND($B2509&gt;='Client Report'!$BA$3, $B2509&lt;='Client Report'!$BA$4), "X", ""))</f>
        <v/>
      </c>
      <c r="AC2509" s="25" t="str">
        <f>IF($O2509="", "", IF('Client Report'!$AG$3="", "X", IF(Expenses!$C2509='Client Report'!$AG$3, "X", "")))</f>
        <v/>
      </c>
      <c r="AD2509" s="66" t="str">
        <f t="shared" si="438"/>
        <v/>
      </c>
      <c r="AE2509" s="25" t="str">
        <f>IF($AD2509="", "", COUNTIF($AD$11:$AD$2510, "&lt;"&amp;$AD2509)+1+COUNTIF($AD$11:$AD2509, $AD2509)-1)</f>
        <v/>
      </c>
      <c r="AF2509" s="25" t="str">
        <f t="shared" si="439"/>
        <v/>
      </c>
    </row>
    <row r="2510" spans="1:32" x14ac:dyDescent="0.25">
      <c r="A2510" s="21"/>
      <c r="B2510" s="86"/>
      <c r="C2510" s="87"/>
      <c r="D2510" s="88"/>
      <c r="E2510" s="89"/>
      <c r="F2510" s="89"/>
      <c r="G2510" s="90"/>
      <c r="H2510" s="91"/>
      <c r="I2510" s="21"/>
      <c r="J2510" s="40" t="str">
        <f t="shared" si="429"/>
        <v/>
      </c>
      <c r="K2510" s="21"/>
      <c r="O2510" s="26" t="str">
        <f t="shared" si="430"/>
        <v/>
      </c>
      <c r="P2510" s="26" t="str">
        <f t="shared" si="431"/>
        <v/>
      </c>
      <c r="Q2510" s="26" t="str">
        <f t="shared" si="432"/>
        <v/>
      </c>
      <c r="R2510" s="26" t="str">
        <f>IF(COUNTIF($Q$11:$Q2510, $Q2510)&gt;1, "", $Q2510)</f>
        <v/>
      </c>
      <c r="S2510" s="59" t="str">
        <f t="shared" si="433"/>
        <v/>
      </c>
      <c r="T2510" s="62" t="str">
        <f t="shared" si="434"/>
        <v/>
      </c>
      <c r="U2510" s="59" t="str">
        <f t="shared" si="435"/>
        <v/>
      </c>
      <c r="W2510" s="26" t="str">
        <f>IF(OR($P2510="", NOT($U2510="")), "", IF(COUNTIF($P$11:$P2510, $P2510)&gt;1, "", "X"))</f>
        <v/>
      </c>
      <c r="X2510" s="26" t="str">
        <f t="shared" si="436"/>
        <v/>
      </c>
      <c r="Z2510" s="26" t="str">
        <f t="shared" si="437"/>
        <v/>
      </c>
      <c r="AB2510" s="26" t="str">
        <f>IF($B2510="", "", IF(AND($B2510&gt;='Client Report'!$BA$3, $B2510&lt;='Client Report'!$BA$4), "X", ""))</f>
        <v/>
      </c>
      <c r="AC2510" s="26" t="str">
        <f>IF($O2510="", "", IF('Client Report'!$AG$3="", "X", IF(Expenses!$C2510='Client Report'!$AG$3, "X", "")))</f>
        <v/>
      </c>
      <c r="AD2510" s="64" t="str">
        <f t="shared" si="438"/>
        <v/>
      </c>
      <c r="AE2510" s="26" t="str">
        <f>IF($AD2510="", "", COUNTIF($AD$11:$AD$2510, "&lt;"&amp;$AD2510)+1+COUNTIF($AD$11:$AD2510, $AD2510)-1)</f>
        <v/>
      </c>
      <c r="AF2510" s="26" t="str">
        <f t="shared" si="439"/>
        <v/>
      </c>
    </row>
    <row r="2511" spans="1:32" x14ac:dyDescent="0.25">
      <c r="A2511" s="21"/>
      <c r="B2511" s="21"/>
      <c r="C2511" s="21"/>
      <c r="D2511" s="21"/>
      <c r="E2511" s="21"/>
      <c r="F2511" s="21"/>
      <c r="G2511" s="21"/>
      <c r="H2511" s="21"/>
      <c r="I2511" s="21"/>
      <c r="J2511" s="21"/>
      <c r="K2511" s="21"/>
    </row>
  </sheetData>
  <sheetProtection algorithmName="SHA-512" hashValue="UQL9f+knCIil+Yuj9GyIZfXOH+LHVtZ2ljmoC+mUf8TapXS4qfxR41bg4k3rHMhxYS8nbBZx4fLazyfCdL5l9g==" saltValue="nh146HvD2DA2wBI+2sb+FQ==" spinCount="100000" sheet="1" objects="1" scenarios="1"/>
  <autoFilter ref="B10:H20" xr:uid="{19D957A8-75BB-4B44-A6DC-5CA9EDB9BCE6}"/>
  <mergeCells count="5">
    <mergeCell ref="B2:C3"/>
    <mergeCell ref="I7:J7"/>
    <mergeCell ref="I5:J5"/>
    <mergeCell ref="I6:J6"/>
    <mergeCell ref="B5:G7"/>
  </mergeCells>
  <conditionalFormatting sqref="H11:H2510">
    <cfRule type="expression" dxfId="7" priority="4">
      <formula>$X11="X"</formula>
    </cfRule>
    <cfRule type="expression" dxfId="6" priority="5">
      <formula>$W11="X"</formula>
    </cfRule>
  </conditionalFormatting>
  <conditionalFormatting sqref="B11:C2510 G11:G2510">
    <cfRule type="expression" dxfId="5" priority="3">
      <formula>AND($O11="X", B11="")</formula>
    </cfRule>
  </conditionalFormatting>
  <conditionalFormatting sqref="H2">
    <cfRule type="expression" dxfId="4" priority="2">
      <formula>NOT($H$2="")</formula>
    </cfRule>
  </conditionalFormatting>
  <conditionalFormatting sqref="H3">
    <cfRule type="expression" dxfId="3" priority="1">
      <formula>NOT($H$3="")</formula>
    </cfRule>
  </conditionalFormatting>
  <dataValidations count="1">
    <dataValidation type="list" allowBlank="1" showInputMessage="1" showErrorMessage="1" sqref="C11:C2510" xr:uid="{C9F62997-8CCE-432E-8A39-23A1BCC7E6B2}">
      <formula1>$AH$10:$AH$160</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E827-7428-4F13-AE37-E94EA65DCFB8}">
  <sheetPr>
    <tabColor rgb="FFFFC000"/>
  </sheetPr>
  <dimension ref="A1:U162"/>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2.85546875" style="1" customWidth="1"/>
    <col min="3" max="3" width="2.85546875" style="1" customWidth="1"/>
    <col min="4" max="15" width="8.5703125" style="1" customWidth="1"/>
    <col min="16" max="16" width="2.85546875" style="1" customWidth="1"/>
    <col min="17" max="20" width="2.85546875" style="1" hidden="1" customWidth="1"/>
    <col min="21" max="21" width="11.42578125" style="1" hidden="1" customWidth="1"/>
    <col min="22" max="16384" width="2.85546875" style="1" hidden="1"/>
  </cols>
  <sheetData>
    <row r="1" spans="1:21" x14ac:dyDescent="0.25">
      <c r="A1" s="21"/>
      <c r="B1" s="21"/>
      <c r="C1" s="21"/>
      <c r="D1" s="21"/>
      <c r="E1" s="21"/>
      <c r="F1" s="21"/>
      <c r="G1" s="21"/>
      <c r="H1" s="21"/>
      <c r="I1" s="21"/>
      <c r="J1" s="21"/>
      <c r="K1" s="21"/>
      <c r="L1" s="21"/>
      <c r="M1" s="21"/>
      <c r="N1" s="21"/>
      <c r="O1" s="21"/>
      <c r="P1" s="21"/>
    </row>
    <row r="2" spans="1:21" x14ac:dyDescent="0.25">
      <c r="A2" s="21"/>
      <c r="B2" s="183" t="s">
        <v>2</v>
      </c>
      <c r="C2" s="21"/>
      <c r="D2" s="21"/>
      <c r="E2" s="21"/>
      <c r="F2" s="21"/>
      <c r="G2" s="21"/>
      <c r="H2" s="21"/>
      <c r="I2" s="21"/>
      <c r="J2" s="21"/>
      <c r="K2" s="21"/>
      <c r="L2" s="21"/>
      <c r="M2" s="21"/>
      <c r="N2" s="21"/>
      <c r="O2" s="21"/>
      <c r="P2" s="21"/>
    </row>
    <row r="3" spans="1:21" x14ac:dyDescent="0.25">
      <c r="A3" s="21"/>
      <c r="B3" s="184"/>
      <c r="C3" s="21"/>
      <c r="D3" s="21"/>
      <c r="E3" s="21"/>
      <c r="F3" s="21"/>
      <c r="G3" s="21"/>
      <c r="H3" s="21"/>
      <c r="I3" s="21"/>
      <c r="J3" s="21"/>
      <c r="K3" s="21"/>
      <c r="L3" s="21"/>
      <c r="M3" s="21"/>
      <c r="N3" s="21"/>
      <c r="O3" s="21"/>
      <c r="P3" s="21"/>
    </row>
    <row r="4" spans="1:21" x14ac:dyDescent="0.25">
      <c r="A4" s="21"/>
      <c r="B4" s="21"/>
      <c r="C4" s="21"/>
      <c r="D4" s="188" t="str">
        <f>_xlfn.CONCAT("Monthly Totals - Values in Default Currency (", IF('Intro &amp; Setup'!$Z$27="", "NONE SELECTED", 'Intro &amp; Setup'!$Z$27), ")")</f>
        <v>Monthly Totals - Values in Default Currency (GBP)</v>
      </c>
      <c r="E4" s="189"/>
      <c r="F4" s="189"/>
      <c r="G4" s="189"/>
      <c r="H4" s="189"/>
      <c r="I4" s="189"/>
      <c r="J4" s="189"/>
      <c r="K4" s="189"/>
      <c r="L4" s="189"/>
      <c r="M4" s="189"/>
      <c r="N4" s="189"/>
      <c r="O4" s="190"/>
      <c r="P4" s="21"/>
    </row>
    <row r="5" spans="1:21" x14ac:dyDescent="0.25">
      <c r="A5" s="21"/>
      <c r="B5" s="185" t="s">
        <v>73</v>
      </c>
      <c r="C5" s="21"/>
      <c r="D5" s="71">
        <f>SUM(D$11:D$160)</f>
        <v>282</v>
      </c>
      <c r="E5" s="72">
        <f t="shared" ref="E5:O5" si="0">SUM(E$11:E$160)</f>
        <v>0</v>
      </c>
      <c r="F5" s="72">
        <f t="shared" si="0"/>
        <v>0</v>
      </c>
      <c r="G5" s="72">
        <f t="shared" si="0"/>
        <v>0</v>
      </c>
      <c r="H5" s="72">
        <f t="shared" si="0"/>
        <v>0</v>
      </c>
      <c r="I5" s="72">
        <f t="shared" si="0"/>
        <v>0</v>
      </c>
      <c r="J5" s="72">
        <f t="shared" si="0"/>
        <v>0</v>
      </c>
      <c r="K5" s="72">
        <f t="shared" si="0"/>
        <v>0</v>
      </c>
      <c r="L5" s="72">
        <f t="shared" si="0"/>
        <v>0</v>
      </c>
      <c r="M5" s="72">
        <f t="shared" si="0"/>
        <v>0</v>
      </c>
      <c r="N5" s="72">
        <f t="shared" si="0"/>
        <v>0</v>
      </c>
      <c r="O5" s="73">
        <f t="shared" si="0"/>
        <v>0</v>
      </c>
      <c r="P5" s="21"/>
    </row>
    <row r="6" spans="1:21" x14ac:dyDescent="0.25">
      <c r="A6" s="21"/>
      <c r="B6" s="186"/>
      <c r="C6" s="21"/>
      <c r="D6" s="21"/>
      <c r="E6" s="21"/>
      <c r="F6" s="21"/>
      <c r="G6" s="21"/>
      <c r="H6" s="21"/>
      <c r="I6" s="21"/>
      <c r="J6" s="21"/>
      <c r="K6" s="21"/>
      <c r="L6" s="21"/>
      <c r="M6" s="21"/>
      <c r="N6" s="21"/>
      <c r="O6" s="21"/>
      <c r="P6" s="21"/>
    </row>
    <row r="7" spans="1:21" x14ac:dyDescent="0.25">
      <c r="A7" s="21"/>
      <c r="B7" s="187"/>
      <c r="C7" s="21"/>
      <c r="D7" s="104" t="str">
        <f>_xlfn.CONCAT("Monthly Totals Per Client - Values in Default Currency (", IF('Intro &amp; Setup'!$Z$27="", "NONE SELECTED", 'Intro &amp; Setup'!$Z$27), ")")</f>
        <v>Monthly Totals Per Client - Values in Default Currency (GBP)</v>
      </c>
      <c r="E7" s="105"/>
      <c r="F7" s="105"/>
      <c r="G7" s="105"/>
      <c r="H7" s="105"/>
      <c r="I7" s="105"/>
      <c r="J7" s="105"/>
      <c r="K7" s="105"/>
      <c r="L7" s="105"/>
      <c r="M7" s="105"/>
      <c r="N7" s="105"/>
      <c r="O7" s="106"/>
      <c r="P7" s="21"/>
      <c r="U7" s="23">
        <f>COUNTIF($U$11:$U$160, "X")</f>
        <v>0</v>
      </c>
    </row>
    <row r="8" spans="1:21" x14ac:dyDescent="0.25">
      <c r="A8" s="21"/>
      <c r="B8" s="27" t="str">
        <f>IF($U$7=0, "", "DUPLICATES")</f>
        <v/>
      </c>
      <c r="C8" s="21"/>
      <c r="D8" s="21"/>
      <c r="E8" s="21"/>
      <c r="F8" s="21"/>
      <c r="G8" s="21"/>
      <c r="H8" s="21"/>
      <c r="I8" s="21"/>
      <c r="J8" s="21"/>
      <c r="K8" s="21"/>
      <c r="L8" s="21"/>
      <c r="M8" s="21"/>
      <c r="N8" s="21"/>
      <c r="O8" s="21"/>
      <c r="P8" s="21"/>
    </row>
    <row r="9" spans="1:21" x14ac:dyDescent="0.25">
      <c r="A9" s="21"/>
      <c r="B9" s="2" t="s">
        <v>0</v>
      </c>
      <c r="C9" s="21"/>
      <c r="D9" s="3" t="str">
        <f>IF('Intro &amp; Setup'!$BM$4="", "", 'Intro &amp; Setup'!$BM$4)</f>
        <v>Jan 2019</v>
      </c>
      <c r="E9" s="4" t="str">
        <f>IF('Intro &amp; Setup'!$BM$5="", "", 'Intro &amp; Setup'!$BM$5)</f>
        <v>Feb 2019</v>
      </c>
      <c r="F9" s="4" t="str">
        <f>IF('Intro &amp; Setup'!$BM$6="", "", 'Intro &amp; Setup'!$BM$6)</f>
        <v>Mar 2019</v>
      </c>
      <c r="G9" s="4" t="str">
        <f>IF('Intro &amp; Setup'!$BM$7="", "", 'Intro &amp; Setup'!$BM$7)</f>
        <v>Apr 2019</v>
      </c>
      <c r="H9" s="4" t="str">
        <f>IF('Intro &amp; Setup'!$BM$8="", "", 'Intro &amp; Setup'!$BM$8)</f>
        <v>May 2019</v>
      </c>
      <c r="I9" s="4" t="str">
        <f>IF('Intro &amp; Setup'!$BM$9="", "", 'Intro &amp; Setup'!$BM$9)</f>
        <v>Jun 2019</v>
      </c>
      <c r="J9" s="4" t="str">
        <f>IF('Intro &amp; Setup'!$BM$10="", "", 'Intro &amp; Setup'!$BM$10)</f>
        <v>Jul 2019</v>
      </c>
      <c r="K9" s="4" t="str">
        <f>IF('Intro &amp; Setup'!$BM$11="", "", 'Intro &amp; Setup'!$BM$11)</f>
        <v>Aug 2019</v>
      </c>
      <c r="L9" s="4" t="str">
        <f>IF('Intro &amp; Setup'!$BM$12="", "", 'Intro &amp; Setup'!$BM$12)</f>
        <v>Sep 2019</v>
      </c>
      <c r="M9" s="4" t="str">
        <f>IF('Intro &amp; Setup'!$BM$13="", "", 'Intro &amp; Setup'!$BM$13)</f>
        <v>Oct 2019</v>
      </c>
      <c r="N9" s="4" t="str">
        <f>IF('Intro &amp; Setup'!$BM$14="", "", 'Intro &amp; Setup'!$BM$14)</f>
        <v>Nov 2019</v>
      </c>
      <c r="O9" s="5" t="str">
        <f>IF('Intro &amp; Setup'!$BM$15="", "", 'Intro &amp; Setup'!$BM$15)</f>
        <v>Dec 2019</v>
      </c>
      <c r="P9" s="21"/>
    </row>
    <row r="10" spans="1:21" x14ac:dyDescent="0.25">
      <c r="A10" s="21"/>
      <c r="B10" s="9"/>
      <c r="C10" s="21"/>
      <c r="D10" s="6"/>
      <c r="E10" s="7"/>
      <c r="F10" s="7"/>
      <c r="G10" s="7"/>
      <c r="H10" s="7"/>
      <c r="I10" s="7"/>
      <c r="J10" s="7"/>
      <c r="K10" s="7"/>
      <c r="L10" s="7"/>
      <c r="M10" s="7"/>
      <c r="N10" s="7"/>
      <c r="O10" s="8"/>
      <c r="P10" s="21"/>
      <c r="U10" s="22" t="s">
        <v>74</v>
      </c>
    </row>
    <row r="11" spans="1:21" x14ac:dyDescent="0.25">
      <c r="A11" s="21"/>
      <c r="B11" s="10" t="s">
        <v>77</v>
      </c>
      <c r="C11" s="21"/>
      <c r="D11" s="12">
        <f>IF(OR($B11="", D$9=""), "", SUMIF(Expenses!$Z$11:$Z$2510, _xlfn.CONCAT($B11, " - ", D$9), Expenses!$J$11:$J$2510))</f>
        <v>282</v>
      </c>
      <c r="E11" s="13">
        <f>IF(OR($B11="", E$9=""), "", SUMIF(Expenses!$Z$11:$Z$2510, _xlfn.CONCAT($B11, " - ", E$9), Expenses!$J$11:$J$2510))</f>
        <v>0</v>
      </c>
      <c r="F11" s="13">
        <f>IF(OR($B11="", F$9=""), "", SUMIF(Expenses!$Z$11:$Z$2510, _xlfn.CONCAT($B11, " - ", F$9), Expenses!$J$11:$J$2510))</f>
        <v>0</v>
      </c>
      <c r="G11" s="13">
        <f>IF(OR($B11="", G$9=""), "", SUMIF(Expenses!$Z$11:$Z$2510, _xlfn.CONCAT($B11, " - ", G$9), Expenses!$J$11:$J$2510))</f>
        <v>0</v>
      </c>
      <c r="H11" s="13">
        <f>IF(OR($B11="", H$9=""), "", SUMIF(Expenses!$Z$11:$Z$2510, _xlfn.CONCAT($B11, " - ", H$9), Expenses!$J$11:$J$2510))</f>
        <v>0</v>
      </c>
      <c r="I11" s="13">
        <f>IF(OR($B11="", I$9=""), "", SUMIF(Expenses!$Z$11:$Z$2510, _xlfn.CONCAT($B11, " - ", I$9), Expenses!$J$11:$J$2510))</f>
        <v>0</v>
      </c>
      <c r="J11" s="13">
        <f>IF(OR($B11="", J$9=""), "", SUMIF(Expenses!$Z$11:$Z$2510, _xlfn.CONCAT($B11, " - ", J$9), Expenses!$J$11:$J$2510))</f>
        <v>0</v>
      </c>
      <c r="K11" s="13">
        <f>IF(OR($B11="", K$9=""), "", SUMIF(Expenses!$Z$11:$Z$2510, _xlfn.CONCAT($B11, " - ", K$9), Expenses!$J$11:$J$2510))</f>
        <v>0</v>
      </c>
      <c r="L11" s="13">
        <f>IF(OR($B11="", L$9=""), "", SUMIF(Expenses!$Z$11:$Z$2510, _xlfn.CONCAT($B11, " - ", L$9), Expenses!$J$11:$J$2510))</f>
        <v>0</v>
      </c>
      <c r="M11" s="13">
        <f>IF(OR($B11="", M$9=""), "", SUMIF(Expenses!$Z$11:$Z$2510, _xlfn.CONCAT($B11, " - ", M$9), Expenses!$J$11:$J$2510))</f>
        <v>0</v>
      </c>
      <c r="N11" s="13">
        <f>IF(OR($B11="", N$9=""), "", SUMIF(Expenses!$Z$11:$Z$2510, _xlfn.CONCAT($B11, " - ", N$9), Expenses!$J$11:$J$2510))</f>
        <v>0</v>
      </c>
      <c r="O11" s="14">
        <f>IF(OR($B11="", O$9=""), "", SUMIF(Expenses!$Z$11:$Z$2510, _xlfn.CONCAT($B11, " - ", O$9), Expenses!$J$11:$J$2510))</f>
        <v>0</v>
      </c>
      <c r="P11" s="21"/>
      <c r="U11" s="24" t="str">
        <f>IF($B11="", "", IF(COUNTIF($B$11:$B$160, $B11)&gt;1, "X", ""))</f>
        <v/>
      </c>
    </row>
    <row r="12" spans="1:21" x14ac:dyDescent="0.25">
      <c r="A12" s="21"/>
      <c r="B12" s="11"/>
      <c r="C12" s="21"/>
      <c r="D12" s="15" t="str">
        <f>IF(OR($B12="", D$9=""), "", SUMIF(Expenses!$Z$11:$Z$2510, _xlfn.CONCAT($B12, " - ", D$9), Expenses!$J$11:$J$2510))</f>
        <v/>
      </c>
      <c r="E12" s="16" t="str">
        <f>IF(OR($B12="", E$9=""), "", SUMIF(Expenses!$Z$11:$Z$2510, _xlfn.CONCAT($B12, " - ", E$9), Expenses!$J$11:$J$2510))</f>
        <v/>
      </c>
      <c r="F12" s="16" t="str">
        <f>IF(OR($B12="", F$9=""), "", SUMIF(Expenses!$Z$11:$Z$2510, _xlfn.CONCAT($B12, " - ", F$9), Expenses!$J$11:$J$2510))</f>
        <v/>
      </c>
      <c r="G12" s="16" t="str">
        <f>IF(OR($B12="", G$9=""), "", SUMIF(Expenses!$Z$11:$Z$2510, _xlfn.CONCAT($B12, " - ", G$9), Expenses!$J$11:$J$2510))</f>
        <v/>
      </c>
      <c r="H12" s="16" t="str">
        <f>IF(OR($B12="", H$9=""), "", SUMIF(Expenses!$Z$11:$Z$2510, _xlfn.CONCAT($B12, " - ", H$9), Expenses!$J$11:$J$2510))</f>
        <v/>
      </c>
      <c r="I12" s="16" t="str">
        <f>IF(OR($B12="", I$9=""), "", SUMIF(Expenses!$Z$11:$Z$2510, _xlfn.CONCAT($B12, " - ", I$9), Expenses!$J$11:$J$2510))</f>
        <v/>
      </c>
      <c r="J12" s="16" t="str">
        <f>IF(OR($B12="", J$9=""), "", SUMIF(Expenses!$Z$11:$Z$2510, _xlfn.CONCAT($B12, " - ", J$9), Expenses!$J$11:$J$2510))</f>
        <v/>
      </c>
      <c r="K12" s="16" t="str">
        <f>IF(OR($B12="", K$9=""), "", SUMIF(Expenses!$Z$11:$Z$2510, _xlfn.CONCAT($B12, " - ", K$9), Expenses!$J$11:$J$2510))</f>
        <v/>
      </c>
      <c r="L12" s="16" t="str">
        <f>IF(OR($B12="", L$9=""), "", SUMIF(Expenses!$Z$11:$Z$2510, _xlfn.CONCAT($B12, " - ", L$9), Expenses!$J$11:$J$2510))</f>
        <v/>
      </c>
      <c r="M12" s="16" t="str">
        <f>IF(OR($B12="", M$9=""), "", SUMIF(Expenses!$Z$11:$Z$2510, _xlfn.CONCAT($B12, " - ", M$9), Expenses!$J$11:$J$2510))</f>
        <v/>
      </c>
      <c r="N12" s="16" t="str">
        <f>IF(OR($B12="", N$9=""), "", SUMIF(Expenses!$Z$11:$Z$2510, _xlfn.CONCAT($B12, " - ", N$9), Expenses!$J$11:$J$2510))</f>
        <v/>
      </c>
      <c r="O12" s="17" t="str">
        <f>IF(OR($B12="", O$9=""), "", SUMIF(Expenses!$Z$11:$Z$2510, _xlfn.CONCAT($B12, " - ", O$9), Expenses!$J$11:$J$2510))</f>
        <v/>
      </c>
      <c r="P12" s="21"/>
      <c r="U12" s="25" t="str">
        <f t="shared" ref="U12:U75" si="1">IF($B12="", "", IF(COUNTIF($B$11:$B$160, $B12)&gt;1, "X", ""))</f>
        <v/>
      </c>
    </row>
    <row r="13" spans="1:21" x14ac:dyDescent="0.25">
      <c r="A13" s="21"/>
      <c r="B13" s="11"/>
      <c r="C13" s="21"/>
      <c r="D13" s="15" t="str">
        <f>IF(OR($B13="", D$9=""), "", SUMIF(Expenses!$Z$11:$Z$2510, _xlfn.CONCAT($B13, " - ", D$9), Expenses!$J$11:$J$2510))</f>
        <v/>
      </c>
      <c r="E13" s="16" t="str">
        <f>IF(OR($B13="", E$9=""), "", SUMIF(Expenses!$Z$11:$Z$2510, _xlfn.CONCAT($B13, " - ", E$9), Expenses!$J$11:$J$2510))</f>
        <v/>
      </c>
      <c r="F13" s="16" t="str">
        <f>IF(OR($B13="", F$9=""), "", SUMIF(Expenses!$Z$11:$Z$2510, _xlfn.CONCAT($B13, " - ", F$9), Expenses!$J$11:$J$2510))</f>
        <v/>
      </c>
      <c r="G13" s="16" t="str">
        <f>IF(OR($B13="", G$9=""), "", SUMIF(Expenses!$Z$11:$Z$2510, _xlfn.CONCAT($B13, " - ", G$9), Expenses!$J$11:$J$2510))</f>
        <v/>
      </c>
      <c r="H13" s="16" t="str">
        <f>IF(OR($B13="", H$9=""), "", SUMIF(Expenses!$Z$11:$Z$2510, _xlfn.CONCAT($B13, " - ", H$9), Expenses!$J$11:$J$2510))</f>
        <v/>
      </c>
      <c r="I13" s="16" t="str">
        <f>IF(OR($B13="", I$9=""), "", SUMIF(Expenses!$Z$11:$Z$2510, _xlfn.CONCAT($B13, " - ", I$9), Expenses!$J$11:$J$2510))</f>
        <v/>
      </c>
      <c r="J13" s="16" t="str">
        <f>IF(OR($B13="", J$9=""), "", SUMIF(Expenses!$Z$11:$Z$2510, _xlfn.CONCAT($B13, " - ", J$9), Expenses!$J$11:$J$2510))</f>
        <v/>
      </c>
      <c r="K13" s="16" t="str">
        <f>IF(OR($B13="", K$9=""), "", SUMIF(Expenses!$Z$11:$Z$2510, _xlfn.CONCAT($B13, " - ", K$9), Expenses!$J$11:$J$2510))</f>
        <v/>
      </c>
      <c r="L13" s="16" t="str">
        <f>IF(OR($B13="", L$9=""), "", SUMIF(Expenses!$Z$11:$Z$2510, _xlfn.CONCAT($B13, " - ", L$9), Expenses!$J$11:$J$2510))</f>
        <v/>
      </c>
      <c r="M13" s="16" t="str">
        <f>IF(OR($B13="", M$9=""), "", SUMIF(Expenses!$Z$11:$Z$2510, _xlfn.CONCAT($B13, " - ", M$9), Expenses!$J$11:$J$2510))</f>
        <v/>
      </c>
      <c r="N13" s="16" t="str">
        <f>IF(OR($B13="", N$9=""), "", SUMIF(Expenses!$Z$11:$Z$2510, _xlfn.CONCAT($B13, " - ", N$9), Expenses!$J$11:$J$2510))</f>
        <v/>
      </c>
      <c r="O13" s="17" t="str">
        <f>IF(OR($B13="", O$9=""), "", SUMIF(Expenses!$Z$11:$Z$2510, _xlfn.CONCAT($B13, " - ", O$9), Expenses!$J$11:$J$2510))</f>
        <v/>
      </c>
      <c r="P13" s="21"/>
      <c r="U13" s="25" t="str">
        <f t="shared" si="1"/>
        <v/>
      </c>
    </row>
    <row r="14" spans="1:21" x14ac:dyDescent="0.25">
      <c r="A14" s="21"/>
      <c r="B14" s="11"/>
      <c r="C14" s="21"/>
      <c r="D14" s="15" t="str">
        <f>IF(OR($B14="", D$9=""), "", SUMIF(Expenses!$Z$11:$Z$2510, _xlfn.CONCAT($B14, " - ", D$9), Expenses!$J$11:$J$2510))</f>
        <v/>
      </c>
      <c r="E14" s="16" t="str">
        <f>IF(OR($B14="", E$9=""), "", SUMIF(Expenses!$Z$11:$Z$2510, _xlfn.CONCAT($B14, " - ", E$9), Expenses!$J$11:$J$2510))</f>
        <v/>
      </c>
      <c r="F14" s="16" t="str">
        <f>IF(OR($B14="", F$9=""), "", SUMIF(Expenses!$Z$11:$Z$2510, _xlfn.CONCAT($B14, " - ", F$9), Expenses!$J$11:$J$2510))</f>
        <v/>
      </c>
      <c r="G14" s="16" t="str">
        <f>IF(OR($B14="", G$9=""), "", SUMIF(Expenses!$Z$11:$Z$2510, _xlfn.CONCAT($B14, " - ", G$9), Expenses!$J$11:$J$2510))</f>
        <v/>
      </c>
      <c r="H14" s="16" t="str">
        <f>IF(OR($B14="", H$9=""), "", SUMIF(Expenses!$Z$11:$Z$2510, _xlfn.CONCAT($B14, " - ", H$9), Expenses!$J$11:$J$2510))</f>
        <v/>
      </c>
      <c r="I14" s="16" t="str">
        <f>IF(OR($B14="", I$9=""), "", SUMIF(Expenses!$Z$11:$Z$2510, _xlfn.CONCAT($B14, " - ", I$9), Expenses!$J$11:$J$2510))</f>
        <v/>
      </c>
      <c r="J14" s="16" t="str">
        <f>IF(OR($B14="", J$9=""), "", SUMIF(Expenses!$Z$11:$Z$2510, _xlfn.CONCAT($B14, " - ", J$9), Expenses!$J$11:$J$2510))</f>
        <v/>
      </c>
      <c r="K14" s="16" t="str">
        <f>IF(OR($B14="", K$9=""), "", SUMIF(Expenses!$Z$11:$Z$2510, _xlfn.CONCAT($B14, " - ", K$9), Expenses!$J$11:$J$2510))</f>
        <v/>
      </c>
      <c r="L14" s="16" t="str">
        <f>IF(OR($B14="", L$9=""), "", SUMIF(Expenses!$Z$11:$Z$2510, _xlfn.CONCAT($B14, " - ", L$9), Expenses!$J$11:$J$2510))</f>
        <v/>
      </c>
      <c r="M14" s="16" t="str">
        <f>IF(OR($B14="", M$9=""), "", SUMIF(Expenses!$Z$11:$Z$2510, _xlfn.CONCAT($B14, " - ", M$9), Expenses!$J$11:$J$2510))</f>
        <v/>
      </c>
      <c r="N14" s="16" t="str">
        <f>IF(OR($B14="", N$9=""), "", SUMIF(Expenses!$Z$11:$Z$2510, _xlfn.CONCAT($B14, " - ", N$9), Expenses!$J$11:$J$2510))</f>
        <v/>
      </c>
      <c r="O14" s="17" t="str">
        <f>IF(OR($B14="", O$9=""), "", SUMIF(Expenses!$Z$11:$Z$2510, _xlfn.CONCAT($B14, " - ", O$9), Expenses!$J$11:$J$2510))</f>
        <v/>
      </c>
      <c r="P14" s="21"/>
      <c r="U14" s="25" t="str">
        <f t="shared" si="1"/>
        <v/>
      </c>
    </row>
    <row r="15" spans="1:21" x14ac:dyDescent="0.25">
      <c r="A15" s="21"/>
      <c r="B15" s="11"/>
      <c r="C15" s="21"/>
      <c r="D15" s="15" t="str">
        <f>IF(OR($B15="", D$9=""), "", SUMIF(Expenses!$Z$11:$Z$2510, _xlfn.CONCAT($B15, " - ", D$9), Expenses!$J$11:$J$2510))</f>
        <v/>
      </c>
      <c r="E15" s="16" t="str">
        <f>IF(OR($B15="", E$9=""), "", SUMIF(Expenses!$Z$11:$Z$2510, _xlfn.CONCAT($B15, " - ", E$9), Expenses!$J$11:$J$2510))</f>
        <v/>
      </c>
      <c r="F15" s="16" t="str">
        <f>IF(OR($B15="", F$9=""), "", SUMIF(Expenses!$Z$11:$Z$2510, _xlfn.CONCAT($B15, " - ", F$9), Expenses!$J$11:$J$2510))</f>
        <v/>
      </c>
      <c r="G15" s="16" t="str">
        <f>IF(OR($B15="", G$9=""), "", SUMIF(Expenses!$Z$11:$Z$2510, _xlfn.CONCAT($B15, " - ", G$9), Expenses!$J$11:$J$2510))</f>
        <v/>
      </c>
      <c r="H15" s="16" t="str">
        <f>IF(OR($B15="", H$9=""), "", SUMIF(Expenses!$Z$11:$Z$2510, _xlfn.CONCAT($B15, " - ", H$9), Expenses!$J$11:$J$2510))</f>
        <v/>
      </c>
      <c r="I15" s="16" t="str">
        <f>IF(OR($B15="", I$9=""), "", SUMIF(Expenses!$Z$11:$Z$2510, _xlfn.CONCAT($B15, " - ", I$9), Expenses!$J$11:$J$2510))</f>
        <v/>
      </c>
      <c r="J15" s="16" t="str">
        <f>IF(OR($B15="", J$9=""), "", SUMIF(Expenses!$Z$11:$Z$2510, _xlfn.CONCAT($B15, " - ", J$9), Expenses!$J$11:$J$2510))</f>
        <v/>
      </c>
      <c r="K15" s="16" t="str">
        <f>IF(OR($B15="", K$9=""), "", SUMIF(Expenses!$Z$11:$Z$2510, _xlfn.CONCAT($B15, " - ", K$9), Expenses!$J$11:$J$2510))</f>
        <v/>
      </c>
      <c r="L15" s="16" t="str">
        <f>IF(OR($B15="", L$9=""), "", SUMIF(Expenses!$Z$11:$Z$2510, _xlfn.CONCAT($B15, " - ", L$9), Expenses!$J$11:$J$2510))</f>
        <v/>
      </c>
      <c r="M15" s="16" t="str">
        <f>IF(OR($B15="", M$9=""), "", SUMIF(Expenses!$Z$11:$Z$2510, _xlfn.CONCAT($B15, " - ", M$9), Expenses!$J$11:$J$2510))</f>
        <v/>
      </c>
      <c r="N15" s="16" t="str">
        <f>IF(OR($B15="", N$9=""), "", SUMIF(Expenses!$Z$11:$Z$2510, _xlfn.CONCAT($B15, " - ", N$9), Expenses!$J$11:$J$2510))</f>
        <v/>
      </c>
      <c r="O15" s="17" t="str">
        <f>IF(OR($B15="", O$9=""), "", SUMIF(Expenses!$Z$11:$Z$2510, _xlfn.CONCAT($B15, " - ", O$9), Expenses!$J$11:$J$2510))</f>
        <v/>
      </c>
      <c r="P15" s="21"/>
      <c r="U15" s="25" t="str">
        <f t="shared" si="1"/>
        <v/>
      </c>
    </row>
    <row r="16" spans="1:21" x14ac:dyDescent="0.25">
      <c r="A16" s="21"/>
      <c r="B16" s="92"/>
      <c r="C16" s="21"/>
      <c r="D16" s="15" t="str">
        <f>IF(OR($B16="", D$9=""), "", SUMIF(Expenses!$Z$11:$Z$2510, _xlfn.CONCAT($B16, " - ", D$9), Expenses!$J$11:$J$2510))</f>
        <v/>
      </c>
      <c r="E16" s="16" t="str">
        <f>IF(OR($B16="", E$9=""), "", SUMIF(Expenses!$Z$11:$Z$2510, _xlfn.CONCAT($B16, " - ", E$9), Expenses!$J$11:$J$2510))</f>
        <v/>
      </c>
      <c r="F16" s="16" t="str">
        <f>IF(OR($B16="", F$9=""), "", SUMIF(Expenses!$Z$11:$Z$2510, _xlfn.CONCAT($B16, " - ", F$9), Expenses!$J$11:$J$2510))</f>
        <v/>
      </c>
      <c r="G16" s="16" t="str">
        <f>IF(OR($B16="", G$9=""), "", SUMIF(Expenses!$Z$11:$Z$2510, _xlfn.CONCAT($B16, " - ", G$9), Expenses!$J$11:$J$2510))</f>
        <v/>
      </c>
      <c r="H16" s="16" t="str">
        <f>IF(OR($B16="", H$9=""), "", SUMIF(Expenses!$Z$11:$Z$2510, _xlfn.CONCAT($B16, " - ", H$9), Expenses!$J$11:$J$2510))</f>
        <v/>
      </c>
      <c r="I16" s="16" t="str">
        <f>IF(OR($B16="", I$9=""), "", SUMIF(Expenses!$Z$11:$Z$2510, _xlfn.CONCAT($B16, " - ", I$9), Expenses!$J$11:$J$2510))</f>
        <v/>
      </c>
      <c r="J16" s="16" t="str">
        <f>IF(OR($B16="", J$9=""), "", SUMIF(Expenses!$Z$11:$Z$2510, _xlfn.CONCAT($B16, " - ", J$9), Expenses!$J$11:$J$2510))</f>
        <v/>
      </c>
      <c r="K16" s="16" t="str">
        <f>IF(OR($B16="", K$9=""), "", SUMIF(Expenses!$Z$11:$Z$2510, _xlfn.CONCAT($B16, " - ", K$9), Expenses!$J$11:$J$2510))</f>
        <v/>
      </c>
      <c r="L16" s="16" t="str">
        <f>IF(OR($B16="", L$9=""), "", SUMIF(Expenses!$Z$11:$Z$2510, _xlfn.CONCAT($B16, " - ", L$9), Expenses!$J$11:$J$2510))</f>
        <v/>
      </c>
      <c r="M16" s="16" t="str">
        <f>IF(OR($B16="", M$9=""), "", SUMIF(Expenses!$Z$11:$Z$2510, _xlfn.CONCAT($B16, " - ", M$9), Expenses!$J$11:$J$2510))</f>
        <v/>
      </c>
      <c r="N16" s="16" t="str">
        <f>IF(OR($B16="", N$9=""), "", SUMIF(Expenses!$Z$11:$Z$2510, _xlfn.CONCAT($B16, " - ", N$9), Expenses!$J$11:$J$2510))</f>
        <v/>
      </c>
      <c r="O16" s="17" t="str">
        <f>IF(OR($B16="", O$9=""), "", SUMIF(Expenses!$Z$11:$Z$2510, _xlfn.CONCAT($B16, " - ", O$9), Expenses!$J$11:$J$2510))</f>
        <v/>
      </c>
      <c r="P16" s="21"/>
      <c r="U16" s="25" t="str">
        <f t="shared" si="1"/>
        <v/>
      </c>
    </row>
    <row r="17" spans="1:21" x14ac:dyDescent="0.25">
      <c r="A17" s="21"/>
      <c r="B17" s="93"/>
      <c r="C17" s="21"/>
      <c r="D17" s="15" t="str">
        <f>IF(OR($B17="", D$9=""), "", SUMIF(Expenses!$Z$11:$Z$2510, _xlfn.CONCAT($B17, " - ", D$9), Expenses!$J$11:$J$2510))</f>
        <v/>
      </c>
      <c r="E17" s="16" t="str">
        <f>IF(OR($B17="", E$9=""), "", SUMIF(Expenses!$Z$11:$Z$2510, _xlfn.CONCAT($B17, " - ", E$9), Expenses!$J$11:$J$2510))</f>
        <v/>
      </c>
      <c r="F17" s="16" t="str">
        <f>IF(OR($B17="", F$9=""), "", SUMIF(Expenses!$Z$11:$Z$2510, _xlfn.CONCAT($B17, " - ", F$9), Expenses!$J$11:$J$2510))</f>
        <v/>
      </c>
      <c r="G17" s="16" t="str">
        <f>IF(OR($B17="", G$9=""), "", SUMIF(Expenses!$Z$11:$Z$2510, _xlfn.CONCAT($B17, " - ", G$9), Expenses!$J$11:$J$2510))</f>
        <v/>
      </c>
      <c r="H17" s="16" t="str">
        <f>IF(OR($B17="", H$9=""), "", SUMIF(Expenses!$Z$11:$Z$2510, _xlfn.CONCAT($B17, " - ", H$9), Expenses!$J$11:$J$2510))</f>
        <v/>
      </c>
      <c r="I17" s="16" t="str">
        <f>IF(OR($B17="", I$9=""), "", SUMIF(Expenses!$Z$11:$Z$2510, _xlfn.CONCAT($B17, " - ", I$9), Expenses!$J$11:$J$2510))</f>
        <v/>
      </c>
      <c r="J17" s="16" t="str">
        <f>IF(OR($B17="", J$9=""), "", SUMIF(Expenses!$Z$11:$Z$2510, _xlfn.CONCAT($B17, " - ", J$9), Expenses!$J$11:$J$2510))</f>
        <v/>
      </c>
      <c r="K17" s="16" t="str">
        <f>IF(OR($B17="", K$9=""), "", SUMIF(Expenses!$Z$11:$Z$2510, _xlfn.CONCAT($B17, " - ", K$9), Expenses!$J$11:$J$2510))</f>
        <v/>
      </c>
      <c r="L17" s="16" t="str">
        <f>IF(OR($B17="", L$9=""), "", SUMIF(Expenses!$Z$11:$Z$2510, _xlfn.CONCAT($B17, " - ", L$9), Expenses!$J$11:$J$2510))</f>
        <v/>
      </c>
      <c r="M17" s="16" t="str">
        <f>IF(OR($B17="", M$9=""), "", SUMIF(Expenses!$Z$11:$Z$2510, _xlfn.CONCAT($B17, " - ", M$9), Expenses!$J$11:$J$2510))</f>
        <v/>
      </c>
      <c r="N17" s="16" t="str">
        <f>IF(OR($B17="", N$9=""), "", SUMIF(Expenses!$Z$11:$Z$2510, _xlfn.CONCAT($B17, " - ", N$9), Expenses!$J$11:$J$2510))</f>
        <v/>
      </c>
      <c r="O17" s="17" t="str">
        <f>IF(OR($B17="", O$9=""), "", SUMIF(Expenses!$Z$11:$Z$2510, _xlfn.CONCAT($B17, " - ", O$9), Expenses!$J$11:$J$2510))</f>
        <v/>
      </c>
      <c r="P17" s="21"/>
      <c r="U17" s="25" t="str">
        <f t="shared" si="1"/>
        <v/>
      </c>
    </row>
    <row r="18" spans="1:21" x14ac:dyDescent="0.25">
      <c r="A18" s="21"/>
      <c r="B18" s="93"/>
      <c r="C18" s="21"/>
      <c r="D18" s="15" t="str">
        <f>IF(OR($B18="", D$9=""), "", SUMIF(Expenses!$Z$11:$Z$2510, _xlfn.CONCAT($B18, " - ", D$9), Expenses!$J$11:$J$2510))</f>
        <v/>
      </c>
      <c r="E18" s="16" t="str">
        <f>IF(OR($B18="", E$9=""), "", SUMIF(Expenses!$Z$11:$Z$2510, _xlfn.CONCAT($B18, " - ", E$9), Expenses!$J$11:$J$2510))</f>
        <v/>
      </c>
      <c r="F18" s="16" t="str">
        <f>IF(OR($B18="", F$9=""), "", SUMIF(Expenses!$Z$11:$Z$2510, _xlfn.CONCAT($B18, " - ", F$9), Expenses!$J$11:$J$2510))</f>
        <v/>
      </c>
      <c r="G18" s="16" t="str">
        <f>IF(OR($B18="", G$9=""), "", SUMIF(Expenses!$Z$11:$Z$2510, _xlfn.CONCAT($B18, " - ", G$9), Expenses!$J$11:$J$2510))</f>
        <v/>
      </c>
      <c r="H18" s="16" t="str">
        <f>IF(OR($B18="", H$9=""), "", SUMIF(Expenses!$Z$11:$Z$2510, _xlfn.CONCAT($B18, " - ", H$9), Expenses!$J$11:$J$2510))</f>
        <v/>
      </c>
      <c r="I18" s="16" t="str">
        <f>IF(OR($B18="", I$9=""), "", SUMIF(Expenses!$Z$11:$Z$2510, _xlfn.CONCAT($B18, " - ", I$9), Expenses!$J$11:$J$2510))</f>
        <v/>
      </c>
      <c r="J18" s="16" t="str">
        <f>IF(OR($B18="", J$9=""), "", SUMIF(Expenses!$Z$11:$Z$2510, _xlfn.CONCAT($B18, " - ", J$9), Expenses!$J$11:$J$2510))</f>
        <v/>
      </c>
      <c r="K18" s="16" t="str">
        <f>IF(OR($B18="", K$9=""), "", SUMIF(Expenses!$Z$11:$Z$2510, _xlfn.CONCAT($B18, " - ", K$9), Expenses!$J$11:$J$2510))</f>
        <v/>
      </c>
      <c r="L18" s="16" t="str">
        <f>IF(OR($B18="", L$9=""), "", SUMIF(Expenses!$Z$11:$Z$2510, _xlfn.CONCAT($B18, " - ", L$9), Expenses!$J$11:$J$2510))</f>
        <v/>
      </c>
      <c r="M18" s="16" t="str">
        <f>IF(OR($B18="", M$9=""), "", SUMIF(Expenses!$Z$11:$Z$2510, _xlfn.CONCAT($B18, " - ", M$9), Expenses!$J$11:$J$2510))</f>
        <v/>
      </c>
      <c r="N18" s="16" t="str">
        <f>IF(OR($B18="", N$9=""), "", SUMIF(Expenses!$Z$11:$Z$2510, _xlfn.CONCAT($B18, " - ", N$9), Expenses!$J$11:$J$2510))</f>
        <v/>
      </c>
      <c r="O18" s="17" t="str">
        <f>IF(OR($B18="", O$9=""), "", SUMIF(Expenses!$Z$11:$Z$2510, _xlfn.CONCAT($B18, " - ", O$9), Expenses!$J$11:$J$2510))</f>
        <v/>
      </c>
      <c r="P18" s="21"/>
      <c r="U18" s="25" t="str">
        <f t="shared" si="1"/>
        <v/>
      </c>
    </row>
    <row r="19" spans="1:21" x14ac:dyDescent="0.25">
      <c r="A19" s="21"/>
      <c r="B19" s="93"/>
      <c r="C19" s="21"/>
      <c r="D19" s="15" t="str">
        <f>IF(OR($B19="", D$9=""), "", SUMIF(Expenses!$Z$11:$Z$2510, _xlfn.CONCAT($B19, " - ", D$9), Expenses!$J$11:$J$2510))</f>
        <v/>
      </c>
      <c r="E19" s="16" t="str">
        <f>IF(OR($B19="", E$9=""), "", SUMIF(Expenses!$Z$11:$Z$2510, _xlfn.CONCAT($B19, " - ", E$9), Expenses!$J$11:$J$2510))</f>
        <v/>
      </c>
      <c r="F19" s="16" t="str">
        <f>IF(OR($B19="", F$9=""), "", SUMIF(Expenses!$Z$11:$Z$2510, _xlfn.CONCAT($B19, " - ", F$9), Expenses!$J$11:$J$2510))</f>
        <v/>
      </c>
      <c r="G19" s="16" t="str">
        <f>IF(OR($B19="", G$9=""), "", SUMIF(Expenses!$Z$11:$Z$2510, _xlfn.CONCAT($B19, " - ", G$9), Expenses!$J$11:$J$2510))</f>
        <v/>
      </c>
      <c r="H19" s="16" t="str">
        <f>IF(OR($B19="", H$9=""), "", SUMIF(Expenses!$Z$11:$Z$2510, _xlfn.CONCAT($B19, " - ", H$9), Expenses!$J$11:$J$2510))</f>
        <v/>
      </c>
      <c r="I19" s="16" t="str">
        <f>IF(OR($B19="", I$9=""), "", SUMIF(Expenses!$Z$11:$Z$2510, _xlfn.CONCAT($B19, " - ", I$9), Expenses!$J$11:$J$2510))</f>
        <v/>
      </c>
      <c r="J19" s="16" t="str">
        <f>IF(OR($B19="", J$9=""), "", SUMIF(Expenses!$Z$11:$Z$2510, _xlfn.CONCAT($B19, " - ", J$9), Expenses!$J$11:$J$2510))</f>
        <v/>
      </c>
      <c r="K19" s="16" t="str">
        <f>IF(OR($B19="", K$9=""), "", SUMIF(Expenses!$Z$11:$Z$2510, _xlfn.CONCAT($B19, " - ", K$9), Expenses!$J$11:$J$2510))</f>
        <v/>
      </c>
      <c r="L19" s="16" t="str">
        <f>IF(OR($B19="", L$9=""), "", SUMIF(Expenses!$Z$11:$Z$2510, _xlfn.CONCAT($B19, " - ", L$9), Expenses!$J$11:$J$2510))</f>
        <v/>
      </c>
      <c r="M19" s="16" t="str">
        <f>IF(OR($B19="", M$9=""), "", SUMIF(Expenses!$Z$11:$Z$2510, _xlfn.CONCAT($B19, " - ", M$9), Expenses!$J$11:$J$2510))</f>
        <v/>
      </c>
      <c r="N19" s="16" t="str">
        <f>IF(OR($B19="", N$9=""), "", SUMIF(Expenses!$Z$11:$Z$2510, _xlfn.CONCAT($B19, " - ", N$9), Expenses!$J$11:$J$2510))</f>
        <v/>
      </c>
      <c r="O19" s="17" t="str">
        <f>IF(OR($B19="", O$9=""), "", SUMIF(Expenses!$Z$11:$Z$2510, _xlfn.CONCAT($B19, " - ", O$9), Expenses!$J$11:$J$2510))</f>
        <v/>
      </c>
      <c r="P19" s="21"/>
      <c r="U19" s="25" t="str">
        <f t="shared" si="1"/>
        <v/>
      </c>
    </row>
    <row r="20" spans="1:21" x14ac:dyDescent="0.25">
      <c r="A20" s="21"/>
      <c r="B20" s="93"/>
      <c r="C20" s="21"/>
      <c r="D20" s="15" t="str">
        <f>IF(OR($B20="", D$9=""), "", SUMIF(Expenses!$Z$11:$Z$2510, _xlfn.CONCAT($B20, " - ", D$9), Expenses!$J$11:$J$2510))</f>
        <v/>
      </c>
      <c r="E20" s="16" t="str">
        <f>IF(OR($B20="", E$9=""), "", SUMIF(Expenses!$Z$11:$Z$2510, _xlfn.CONCAT($B20, " - ", E$9), Expenses!$J$11:$J$2510))</f>
        <v/>
      </c>
      <c r="F20" s="16" t="str">
        <f>IF(OR($B20="", F$9=""), "", SUMIF(Expenses!$Z$11:$Z$2510, _xlfn.CONCAT($B20, " - ", F$9), Expenses!$J$11:$J$2510))</f>
        <v/>
      </c>
      <c r="G20" s="16" t="str">
        <f>IF(OR($B20="", G$9=""), "", SUMIF(Expenses!$Z$11:$Z$2510, _xlfn.CONCAT($B20, " - ", G$9), Expenses!$J$11:$J$2510))</f>
        <v/>
      </c>
      <c r="H20" s="16" t="str">
        <f>IF(OR($B20="", H$9=""), "", SUMIF(Expenses!$Z$11:$Z$2510, _xlfn.CONCAT($B20, " - ", H$9), Expenses!$J$11:$J$2510))</f>
        <v/>
      </c>
      <c r="I20" s="16" t="str">
        <f>IF(OR($B20="", I$9=""), "", SUMIF(Expenses!$Z$11:$Z$2510, _xlfn.CONCAT($B20, " - ", I$9), Expenses!$J$11:$J$2510))</f>
        <v/>
      </c>
      <c r="J20" s="16" t="str">
        <f>IF(OR($B20="", J$9=""), "", SUMIF(Expenses!$Z$11:$Z$2510, _xlfn.CONCAT($B20, " - ", J$9), Expenses!$J$11:$J$2510))</f>
        <v/>
      </c>
      <c r="K20" s="16" t="str">
        <f>IF(OR($B20="", K$9=""), "", SUMIF(Expenses!$Z$11:$Z$2510, _xlfn.CONCAT($B20, " - ", K$9), Expenses!$J$11:$J$2510))</f>
        <v/>
      </c>
      <c r="L20" s="16" t="str">
        <f>IF(OR($B20="", L$9=""), "", SUMIF(Expenses!$Z$11:$Z$2510, _xlfn.CONCAT($B20, " - ", L$9), Expenses!$J$11:$J$2510))</f>
        <v/>
      </c>
      <c r="M20" s="16" t="str">
        <f>IF(OR($B20="", M$9=""), "", SUMIF(Expenses!$Z$11:$Z$2510, _xlfn.CONCAT($B20, " - ", M$9), Expenses!$J$11:$J$2510))</f>
        <v/>
      </c>
      <c r="N20" s="16" t="str">
        <f>IF(OR($B20="", N$9=""), "", SUMIF(Expenses!$Z$11:$Z$2510, _xlfn.CONCAT($B20, " - ", N$9), Expenses!$J$11:$J$2510))</f>
        <v/>
      </c>
      <c r="O20" s="17" t="str">
        <f>IF(OR($B20="", O$9=""), "", SUMIF(Expenses!$Z$11:$Z$2510, _xlfn.CONCAT($B20, " - ", O$9), Expenses!$J$11:$J$2510))</f>
        <v/>
      </c>
      <c r="P20" s="21"/>
      <c r="U20" s="25" t="str">
        <f t="shared" si="1"/>
        <v/>
      </c>
    </row>
    <row r="21" spans="1:21" x14ac:dyDescent="0.25">
      <c r="A21" s="21"/>
      <c r="B21" s="93"/>
      <c r="C21" s="21"/>
      <c r="D21" s="15" t="str">
        <f>IF(OR($B21="", D$9=""), "", SUMIF(Expenses!$Z$11:$Z$2510, _xlfn.CONCAT($B21, " - ", D$9), Expenses!$J$11:$J$2510))</f>
        <v/>
      </c>
      <c r="E21" s="16" t="str">
        <f>IF(OR($B21="", E$9=""), "", SUMIF(Expenses!$Z$11:$Z$2510, _xlfn.CONCAT($B21, " - ", E$9), Expenses!$J$11:$J$2510))</f>
        <v/>
      </c>
      <c r="F21" s="16" t="str">
        <f>IF(OR($B21="", F$9=""), "", SUMIF(Expenses!$Z$11:$Z$2510, _xlfn.CONCAT($B21, " - ", F$9), Expenses!$J$11:$J$2510))</f>
        <v/>
      </c>
      <c r="G21" s="16" t="str">
        <f>IF(OR($B21="", G$9=""), "", SUMIF(Expenses!$Z$11:$Z$2510, _xlfn.CONCAT($B21, " - ", G$9), Expenses!$J$11:$J$2510))</f>
        <v/>
      </c>
      <c r="H21" s="16" t="str">
        <f>IF(OR($B21="", H$9=""), "", SUMIF(Expenses!$Z$11:$Z$2510, _xlfn.CONCAT($B21, " - ", H$9), Expenses!$J$11:$J$2510))</f>
        <v/>
      </c>
      <c r="I21" s="16" t="str">
        <f>IF(OR($B21="", I$9=""), "", SUMIF(Expenses!$Z$11:$Z$2510, _xlfn.CONCAT($B21, " - ", I$9), Expenses!$J$11:$J$2510))</f>
        <v/>
      </c>
      <c r="J21" s="16" t="str">
        <f>IF(OR($B21="", J$9=""), "", SUMIF(Expenses!$Z$11:$Z$2510, _xlfn.CONCAT($B21, " - ", J$9), Expenses!$J$11:$J$2510))</f>
        <v/>
      </c>
      <c r="K21" s="16" t="str">
        <f>IF(OR($B21="", K$9=""), "", SUMIF(Expenses!$Z$11:$Z$2510, _xlfn.CONCAT($B21, " - ", K$9), Expenses!$J$11:$J$2510))</f>
        <v/>
      </c>
      <c r="L21" s="16" t="str">
        <f>IF(OR($B21="", L$9=""), "", SUMIF(Expenses!$Z$11:$Z$2510, _xlfn.CONCAT($B21, " - ", L$9), Expenses!$J$11:$J$2510))</f>
        <v/>
      </c>
      <c r="M21" s="16" t="str">
        <f>IF(OR($B21="", M$9=""), "", SUMIF(Expenses!$Z$11:$Z$2510, _xlfn.CONCAT($B21, " - ", M$9), Expenses!$J$11:$J$2510))</f>
        <v/>
      </c>
      <c r="N21" s="16" t="str">
        <f>IF(OR($B21="", N$9=""), "", SUMIF(Expenses!$Z$11:$Z$2510, _xlfn.CONCAT($B21, " - ", N$9), Expenses!$J$11:$J$2510))</f>
        <v/>
      </c>
      <c r="O21" s="17" t="str">
        <f>IF(OR($B21="", O$9=""), "", SUMIF(Expenses!$Z$11:$Z$2510, _xlfn.CONCAT($B21, " - ", O$9), Expenses!$J$11:$J$2510))</f>
        <v/>
      </c>
      <c r="P21" s="21"/>
      <c r="U21" s="25" t="str">
        <f t="shared" si="1"/>
        <v/>
      </c>
    </row>
    <row r="22" spans="1:21" x14ac:dyDescent="0.25">
      <c r="A22" s="21"/>
      <c r="B22" s="93"/>
      <c r="C22" s="21"/>
      <c r="D22" s="15" t="str">
        <f>IF(OR($B22="", D$9=""), "", SUMIF(Expenses!$Z$11:$Z$2510, _xlfn.CONCAT($B22, " - ", D$9), Expenses!$J$11:$J$2510))</f>
        <v/>
      </c>
      <c r="E22" s="16" t="str">
        <f>IF(OR($B22="", E$9=""), "", SUMIF(Expenses!$Z$11:$Z$2510, _xlfn.CONCAT($B22, " - ", E$9), Expenses!$J$11:$J$2510))</f>
        <v/>
      </c>
      <c r="F22" s="16" t="str">
        <f>IF(OR($B22="", F$9=""), "", SUMIF(Expenses!$Z$11:$Z$2510, _xlfn.CONCAT($B22, " - ", F$9), Expenses!$J$11:$J$2510))</f>
        <v/>
      </c>
      <c r="G22" s="16" t="str">
        <f>IF(OR($B22="", G$9=""), "", SUMIF(Expenses!$Z$11:$Z$2510, _xlfn.CONCAT($B22, " - ", G$9), Expenses!$J$11:$J$2510))</f>
        <v/>
      </c>
      <c r="H22" s="16" t="str">
        <f>IF(OR($B22="", H$9=""), "", SUMIF(Expenses!$Z$11:$Z$2510, _xlfn.CONCAT($B22, " - ", H$9), Expenses!$J$11:$J$2510))</f>
        <v/>
      </c>
      <c r="I22" s="16" t="str">
        <f>IF(OR($B22="", I$9=""), "", SUMIF(Expenses!$Z$11:$Z$2510, _xlfn.CONCAT($B22, " - ", I$9), Expenses!$J$11:$J$2510))</f>
        <v/>
      </c>
      <c r="J22" s="16" t="str">
        <f>IF(OR($B22="", J$9=""), "", SUMIF(Expenses!$Z$11:$Z$2510, _xlfn.CONCAT($B22, " - ", J$9), Expenses!$J$11:$J$2510))</f>
        <v/>
      </c>
      <c r="K22" s="16" t="str">
        <f>IF(OR($B22="", K$9=""), "", SUMIF(Expenses!$Z$11:$Z$2510, _xlfn.CONCAT($B22, " - ", K$9), Expenses!$J$11:$J$2510))</f>
        <v/>
      </c>
      <c r="L22" s="16" t="str">
        <f>IF(OR($B22="", L$9=""), "", SUMIF(Expenses!$Z$11:$Z$2510, _xlfn.CONCAT($B22, " - ", L$9), Expenses!$J$11:$J$2510))</f>
        <v/>
      </c>
      <c r="M22" s="16" t="str">
        <f>IF(OR($B22="", M$9=""), "", SUMIF(Expenses!$Z$11:$Z$2510, _xlfn.CONCAT($B22, " - ", M$9), Expenses!$J$11:$J$2510))</f>
        <v/>
      </c>
      <c r="N22" s="16" t="str">
        <f>IF(OR($B22="", N$9=""), "", SUMIF(Expenses!$Z$11:$Z$2510, _xlfn.CONCAT($B22, " - ", N$9), Expenses!$J$11:$J$2510))</f>
        <v/>
      </c>
      <c r="O22" s="17" t="str">
        <f>IF(OR($B22="", O$9=""), "", SUMIF(Expenses!$Z$11:$Z$2510, _xlfn.CONCAT($B22, " - ", O$9), Expenses!$J$11:$J$2510))</f>
        <v/>
      </c>
      <c r="P22" s="21"/>
      <c r="U22" s="25" t="str">
        <f t="shared" si="1"/>
        <v/>
      </c>
    </row>
    <row r="23" spans="1:21" x14ac:dyDescent="0.25">
      <c r="A23" s="21"/>
      <c r="B23" s="93"/>
      <c r="C23" s="21"/>
      <c r="D23" s="15" t="str">
        <f>IF(OR($B23="", D$9=""), "", SUMIF(Expenses!$Z$11:$Z$2510, _xlfn.CONCAT($B23, " - ", D$9), Expenses!$J$11:$J$2510))</f>
        <v/>
      </c>
      <c r="E23" s="16" t="str">
        <f>IF(OR($B23="", E$9=""), "", SUMIF(Expenses!$Z$11:$Z$2510, _xlfn.CONCAT($B23, " - ", E$9), Expenses!$J$11:$J$2510))</f>
        <v/>
      </c>
      <c r="F23" s="16" t="str">
        <f>IF(OR($B23="", F$9=""), "", SUMIF(Expenses!$Z$11:$Z$2510, _xlfn.CONCAT($B23, " - ", F$9), Expenses!$J$11:$J$2510))</f>
        <v/>
      </c>
      <c r="G23" s="16" t="str">
        <f>IF(OR($B23="", G$9=""), "", SUMIF(Expenses!$Z$11:$Z$2510, _xlfn.CONCAT($B23, " - ", G$9), Expenses!$J$11:$J$2510))</f>
        <v/>
      </c>
      <c r="H23" s="16" t="str">
        <f>IF(OR($B23="", H$9=""), "", SUMIF(Expenses!$Z$11:$Z$2510, _xlfn.CONCAT($B23, " - ", H$9), Expenses!$J$11:$J$2510))</f>
        <v/>
      </c>
      <c r="I23" s="16" t="str">
        <f>IF(OR($B23="", I$9=""), "", SUMIF(Expenses!$Z$11:$Z$2510, _xlfn.CONCAT($B23, " - ", I$9), Expenses!$J$11:$J$2510))</f>
        <v/>
      </c>
      <c r="J23" s="16" t="str">
        <f>IF(OR($B23="", J$9=""), "", SUMIF(Expenses!$Z$11:$Z$2510, _xlfn.CONCAT($B23, " - ", J$9), Expenses!$J$11:$J$2510))</f>
        <v/>
      </c>
      <c r="K23" s="16" t="str">
        <f>IF(OR($B23="", K$9=""), "", SUMIF(Expenses!$Z$11:$Z$2510, _xlfn.CONCAT($B23, " - ", K$9), Expenses!$J$11:$J$2510))</f>
        <v/>
      </c>
      <c r="L23" s="16" t="str">
        <f>IF(OR($B23="", L$9=""), "", SUMIF(Expenses!$Z$11:$Z$2510, _xlfn.CONCAT($B23, " - ", L$9), Expenses!$J$11:$J$2510))</f>
        <v/>
      </c>
      <c r="M23" s="16" t="str">
        <f>IF(OR($B23="", M$9=""), "", SUMIF(Expenses!$Z$11:$Z$2510, _xlfn.CONCAT($B23, " - ", M$9), Expenses!$J$11:$J$2510))</f>
        <v/>
      </c>
      <c r="N23" s="16" t="str">
        <f>IF(OR($B23="", N$9=""), "", SUMIF(Expenses!$Z$11:$Z$2510, _xlfn.CONCAT($B23, " - ", N$9), Expenses!$J$11:$J$2510))</f>
        <v/>
      </c>
      <c r="O23" s="17" t="str">
        <f>IF(OR($B23="", O$9=""), "", SUMIF(Expenses!$Z$11:$Z$2510, _xlfn.CONCAT($B23, " - ", O$9), Expenses!$J$11:$J$2510))</f>
        <v/>
      </c>
      <c r="P23" s="21"/>
      <c r="U23" s="25" t="str">
        <f t="shared" si="1"/>
        <v/>
      </c>
    </row>
    <row r="24" spans="1:21" x14ac:dyDescent="0.25">
      <c r="A24" s="21"/>
      <c r="B24" s="93"/>
      <c r="C24" s="21"/>
      <c r="D24" s="15" t="str">
        <f>IF(OR($B24="", D$9=""), "", SUMIF(Expenses!$Z$11:$Z$2510, _xlfn.CONCAT($B24, " - ", D$9), Expenses!$J$11:$J$2510))</f>
        <v/>
      </c>
      <c r="E24" s="16" t="str">
        <f>IF(OR($B24="", E$9=""), "", SUMIF(Expenses!$Z$11:$Z$2510, _xlfn.CONCAT($B24, " - ", E$9), Expenses!$J$11:$J$2510))</f>
        <v/>
      </c>
      <c r="F24" s="16" t="str">
        <f>IF(OR($B24="", F$9=""), "", SUMIF(Expenses!$Z$11:$Z$2510, _xlfn.CONCAT($B24, " - ", F$9), Expenses!$J$11:$J$2510))</f>
        <v/>
      </c>
      <c r="G24" s="16" t="str">
        <f>IF(OR($B24="", G$9=""), "", SUMIF(Expenses!$Z$11:$Z$2510, _xlfn.CONCAT($B24, " - ", G$9), Expenses!$J$11:$J$2510))</f>
        <v/>
      </c>
      <c r="H24" s="16" t="str">
        <f>IF(OR($B24="", H$9=""), "", SUMIF(Expenses!$Z$11:$Z$2510, _xlfn.CONCAT($B24, " - ", H$9), Expenses!$J$11:$J$2510))</f>
        <v/>
      </c>
      <c r="I24" s="16" t="str">
        <f>IF(OR($B24="", I$9=""), "", SUMIF(Expenses!$Z$11:$Z$2510, _xlfn.CONCAT($B24, " - ", I$9), Expenses!$J$11:$J$2510))</f>
        <v/>
      </c>
      <c r="J24" s="16" t="str">
        <f>IF(OR($B24="", J$9=""), "", SUMIF(Expenses!$Z$11:$Z$2510, _xlfn.CONCAT($B24, " - ", J$9), Expenses!$J$11:$J$2510))</f>
        <v/>
      </c>
      <c r="K24" s="16" t="str">
        <f>IF(OR($B24="", K$9=""), "", SUMIF(Expenses!$Z$11:$Z$2510, _xlfn.CONCAT($B24, " - ", K$9), Expenses!$J$11:$J$2510))</f>
        <v/>
      </c>
      <c r="L24" s="16" t="str">
        <f>IF(OR($B24="", L$9=""), "", SUMIF(Expenses!$Z$11:$Z$2510, _xlfn.CONCAT($B24, " - ", L$9), Expenses!$J$11:$J$2510))</f>
        <v/>
      </c>
      <c r="M24" s="16" t="str">
        <f>IF(OR($B24="", M$9=""), "", SUMIF(Expenses!$Z$11:$Z$2510, _xlfn.CONCAT($B24, " - ", M$9), Expenses!$J$11:$J$2510))</f>
        <v/>
      </c>
      <c r="N24" s="16" t="str">
        <f>IF(OR($B24="", N$9=""), "", SUMIF(Expenses!$Z$11:$Z$2510, _xlfn.CONCAT($B24, " - ", N$9), Expenses!$J$11:$J$2510))</f>
        <v/>
      </c>
      <c r="O24" s="17" t="str">
        <f>IF(OR($B24="", O$9=""), "", SUMIF(Expenses!$Z$11:$Z$2510, _xlfn.CONCAT($B24, " - ", O$9), Expenses!$J$11:$J$2510))</f>
        <v/>
      </c>
      <c r="P24" s="21"/>
      <c r="U24" s="25" t="str">
        <f t="shared" si="1"/>
        <v/>
      </c>
    </row>
    <row r="25" spans="1:21" x14ac:dyDescent="0.25">
      <c r="A25" s="21"/>
      <c r="B25" s="93"/>
      <c r="C25" s="21"/>
      <c r="D25" s="15" t="str">
        <f>IF(OR($B25="", D$9=""), "", SUMIF(Expenses!$Z$11:$Z$2510, _xlfn.CONCAT($B25, " - ", D$9), Expenses!$J$11:$J$2510))</f>
        <v/>
      </c>
      <c r="E25" s="16" t="str">
        <f>IF(OR($B25="", E$9=""), "", SUMIF(Expenses!$Z$11:$Z$2510, _xlfn.CONCAT($B25, " - ", E$9), Expenses!$J$11:$J$2510))</f>
        <v/>
      </c>
      <c r="F25" s="16" t="str">
        <f>IF(OR($B25="", F$9=""), "", SUMIF(Expenses!$Z$11:$Z$2510, _xlfn.CONCAT($B25, " - ", F$9), Expenses!$J$11:$J$2510))</f>
        <v/>
      </c>
      <c r="G25" s="16" t="str">
        <f>IF(OR($B25="", G$9=""), "", SUMIF(Expenses!$Z$11:$Z$2510, _xlfn.CONCAT($B25, " - ", G$9), Expenses!$J$11:$J$2510))</f>
        <v/>
      </c>
      <c r="H25" s="16" t="str">
        <f>IF(OR($B25="", H$9=""), "", SUMIF(Expenses!$Z$11:$Z$2510, _xlfn.CONCAT($B25, " - ", H$9), Expenses!$J$11:$J$2510))</f>
        <v/>
      </c>
      <c r="I25" s="16" t="str">
        <f>IF(OR($B25="", I$9=""), "", SUMIF(Expenses!$Z$11:$Z$2510, _xlfn.CONCAT($B25, " - ", I$9), Expenses!$J$11:$J$2510))</f>
        <v/>
      </c>
      <c r="J25" s="16" t="str">
        <f>IF(OR($B25="", J$9=""), "", SUMIF(Expenses!$Z$11:$Z$2510, _xlfn.CONCAT($B25, " - ", J$9), Expenses!$J$11:$J$2510))</f>
        <v/>
      </c>
      <c r="K25" s="16" t="str">
        <f>IF(OR($B25="", K$9=""), "", SUMIF(Expenses!$Z$11:$Z$2510, _xlfn.CONCAT($B25, " - ", K$9), Expenses!$J$11:$J$2510))</f>
        <v/>
      </c>
      <c r="L25" s="16" t="str">
        <f>IF(OR($B25="", L$9=""), "", SUMIF(Expenses!$Z$11:$Z$2510, _xlfn.CONCAT($B25, " - ", L$9), Expenses!$J$11:$J$2510))</f>
        <v/>
      </c>
      <c r="M25" s="16" t="str">
        <f>IF(OR($B25="", M$9=""), "", SUMIF(Expenses!$Z$11:$Z$2510, _xlfn.CONCAT($B25, " - ", M$9), Expenses!$J$11:$J$2510))</f>
        <v/>
      </c>
      <c r="N25" s="16" t="str">
        <f>IF(OR($B25="", N$9=""), "", SUMIF(Expenses!$Z$11:$Z$2510, _xlfn.CONCAT($B25, " - ", N$9), Expenses!$J$11:$J$2510))</f>
        <v/>
      </c>
      <c r="O25" s="17" t="str">
        <f>IF(OR($B25="", O$9=""), "", SUMIF(Expenses!$Z$11:$Z$2510, _xlfn.CONCAT($B25, " - ", O$9), Expenses!$J$11:$J$2510))</f>
        <v/>
      </c>
      <c r="P25" s="21"/>
      <c r="U25" s="25" t="str">
        <f t="shared" si="1"/>
        <v/>
      </c>
    </row>
    <row r="26" spans="1:21" x14ac:dyDescent="0.25">
      <c r="A26" s="21"/>
      <c r="B26" s="93"/>
      <c r="C26" s="21"/>
      <c r="D26" s="15" t="str">
        <f>IF(OR($B26="", D$9=""), "", SUMIF(Expenses!$Z$11:$Z$2510, _xlfn.CONCAT($B26, " - ", D$9), Expenses!$J$11:$J$2510))</f>
        <v/>
      </c>
      <c r="E26" s="16" t="str">
        <f>IF(OR($B26="", E$9=""), "", SUMIF(Expenses!$Z$11:$Z$2510, _xlfn.CONCAT($B26, " - ", E$9), Expenses!$J$11:$J$2510))</f>
        <v/>
      </c>
      <c r="F26" s="16" t="str">
        <f>IF(OR($B26="", F$9=""), "", SUMIF(Expenses!$Z$11:$Z$2510, _xlfn.CONCAT($B26, " - ", F$9), Expenses!$J$11:$J$2510))</f>
        <v/>
      </c>
      <c r="G26" s="16" t="str">
        <f>IF(OR($B26="", G$9=""), "", SUMIF(Expenses!$Z$11:$Z$2510, _xlfn.CONCAT($B26, " - ", G$9), Expenses!$J$11:$J$2510))</f>
        <v/>
      </c>
      <c r="H26" s="16" t="str">
        <f>IF(OR($B26="", H$9=""), "", SUMIF(Expenses!$Z$11:$Z$2510, _xlfn.CONCAT($B26, " - ", H$9), Expenses!$J$11:$J$2510))</f>
        <v/>
      </c>
      <c r="I26" s="16" t="str">
        <f>IF(OR($B26="", I$9=""), "", SUMIF(Expenses!$Z$11:$Z$2510, _xlfn.CONCAT($B26, " - ", I$9), Expenses!$J$11:$J$2510))</f>
        <v/>
      </c>
      <c r="J26" s="16" t="str">
        <f>IF(OR($B26="", J$9=""), "", SUMIF(Expenses!$Z$11:$Z$2510, _xlfn.CONCAT($B26, " - ", J$9), Expenses!$J$11:$J$2510))</f>
        <v/>
      </c>
      <c r="K26" s="16" t="str">
        <f>IF(OR($B26="", K$9=""), "", SUMIF(Expenses!$Z$11:$Z$2510, _xlfn.CONCAT($B26, " - ", K$9), Expenses!$J$11:$J$2510))</f>
        <v/>
      </c>
      <c r="L26" s="16" t="str">
        <f>IF(OR($B26="", L$9=""), "", SUMIF(Expenses!$Z$11:$Z$2510, _xlfn.CONCAT($B26, " - ", L$9), Expenses!$J$11:$J$2510))</f>
        <v/>
      </c>
      <c r="M26" s="16" t="str">
        <f>IF(OR($B26="", M$9=""), "", SUMIF(Expenses!$Z$11:$Z$2510, _xlfn.CONCAT($B26, " - ", M$9), Expenses!$J$11:$J$2510))</f>
        <v/>
      </c>
      <c r="N26" s="16" t="str">
        <f>IF(OR($B26="", N$9=""), "", SUMIF(Expenses!$Z$11:$Z$2510, _xlfn.CONCAT($B26, " - ", N$9), Expenses!$J$11:$J$2510))</f>
        <v/>
      </c>
      <c r="O26" s="17" t="str">
        <f>IF(OR($B26="", O$9=""), "", SUMIF(Expenses!$Z$11:$Z$2510, _xlfn.CONCAT($B26, " - ", O$9), Expenses!$J$11:$J$2510))</f>
        <v/>
      </c>
      <c r="P26" s="21"/>
      <c r="U26" s="25" t="str">
        <f t="shared" si="1"/>
        <v/>
      </c>
    </row>
    <row r="27" spans="1:21" x14ac:dyDescent="0.25">
      <c r="A27" s="21"/>
      <c r="B27" s="93"/>
      <c r="C27" s="21"/>
      <c r="D27" s="15" t="str">
        <f>IF(OR($B27="", D$9=""), "", SUMIF(Expenses!$Z$11:$Z$2510, _xlfn.CONCAT($B27, " - ", D$9), Expenses!$J$11:$J$2510))</f>
        <v/>
      </c>
      <c r="E27" s="16" t="str">
        <f>IF(OR($B27="", E$9=""), "", SUMIF(Expenses!$Z$11:$Z$2510, _xlfn.CONCAT($B27, " - ", E$9), Expenses!$J$11:$J$2510))</f>
        <v/>
      </c>
      <c r="F27" s="16" t="str">
        <f>IF(OR($B27="", F$9=""), "", SUMIF(Expenses!$Z$11:$Z$2510, _xlfn.CONCAT($B27, " - ", F$9), Expenses!$J$11:$J$2510))</f>
        <v/>
      </c>
      <c r="G27" s="16" t="str">
        <f>IF(OR($B27="", G$9=""), "", SUMIF(Expenses!$Z$11:$Z$2510, _xlfn.CONCAT($B27, " - ", G$9), Expenses!$J$11:$J$2510))</f>
        <v/>
      </c>
      <c r="H27" s="16" t="str">
        <f>IF(OR($B27="", H$9=""), "", SUMIF(Expenses!$Z$11:$Z$2510, _xlfn.CONCAT($B27, " - ", H$9), Expenses!$J$11:$J$2510))</f>
        <v/>
      </c>
      <c r="I27" s="16" t="str">
        <f>IF(OR($B27="", I$9=""), "", SUMIF(Expenses!$Z$11:$Z$2510, _xlfn.CONCAT($B27, " - ", I$9), Expenses!$J$11:$J$2510))</f>
        <v/>
      </c>
      <c r="J27" s="16" t="str">
        <f>IF(OR($B27="", J$9=""), "", SUMIF(Expenses!$Z$11:$Z$2510, _xlfn.CONCAT($B27, " - ", J$9), Expenses!$J$11:$J$2510))</f>
        <v/>
      </c>
      <c r="K27" s="16" t="str">
        <f>IF(OR($B27="", K$9=""), "", SUMIF(Expenses!$Z$11:$Z$2510, _xlfn.CONCAT($B27, " - ", K$9), Expenses!$J$11:$J$2510))</f>
        <v/>
      </c>
      <c r="L27" s="16" t="str">
        <f>IF(OR($B27="", L$9=""), "", SUMIF(Expenses!$Z$11:$Z$2510, _xlfn.CONCAT($B27, " - ", L$9), Expenses!$J$11:$J$2510))</f>
        <v/>
      </c>
      <c r="M27" s="16" t="str">
        <f>IF(OR($B27="", M$9=""), "", SUMIF(Expenses!$Z$11:$Z$2510, _xlfn.CONCAT($B27, " - ", M$9), Expenses!$J$11:$J$2510))</f>
        <v/>
      </c>
      <c r="N27" s="16" t="str">
        <f>IF(OR($B27="", N$9=""), "", SUMIF(Expenses!$Z$11:$Z$2510, _xlfn.CONCAT($B27, " - ", N$9), Expenses!$J$11:$J$2510))</f>
        <v/>
      </c>
      <c r="O27" s="17" t="str">
        <f>IF(OR($B27="", O$9=""), "", SUMIF(Expenses!$Z$11:$Z$2510, _xlfn.CONCAT($B27, " - ", O$9), Expenses!$J$11:$J$2510))</f>
        <v/>
      </c>
      <c r="P27" s="21"/>
      <c r="U27" s="25" t="str">
        <f t="shared" si="1"/>
        <v/>
      </c>
    </row>
    <row r="28" spans="1:21" x14ac:dyDescent="0.25">
      <c r="A28" s="21"/>
      <c r="B28" s="93"/>
      <c r="C28" s="21"/>
      <c r="D28" s="15" t="str">
        <f>IF(OR($B28="", D$9=""), "", SUMIF(Expenses!$Z$11:$Z$2510, _xlfn.CONCAT($B28, " - ", D$9), Expenses!$J$11:$J$2510))</f>
        <v/>
      </c>
      <c r="E28" s="16" t="str">
        <f>IF(OR($B28="", E$9=""), "", SUMIF(Expenses!$Z$11:$Z$2510, _xlfn.CONCAT($B28, " - ", E$9), Expenses!$J$11:$J$2510))</f>
        <v/>
      </c>
      <c r="F28" s="16" t="str">
        <f>IF(OR($B28="", F$9=""), "", SUMIF(Expenses!$Z$11:$Z$2510, _xlfn.CONCAT($B28, " - ", F$9), Expenses!$J$11:$J$2510))</f>
        <v/>
      </c>
      <c r="G28" s="16" t="str">
        <f>IF(OR($B28="", G$9=""), "", SUMIF(Expenses!$Z$11:$Z$2510, _xlfn.CONCAT($B28, " - ", G$9), Expenses!$J$11:$J$2510))</f>
        <v/>
      </c>
      <c r="H28" s="16" t="str">
        <f>IF(OR($B28="", H$9=""), "", SUMIF(Expenses!$Z$11:$Z$2510, _xlfn.CONCAT($B28, " - ", H$9), Expenses!$J$11:$J$2510))</f>
        <v/>
      </c>
      <c r="I28" s="16" t="str">
        <f>IF(OR($B28="", I$9=""), "", SUMIF(Expenses!$Z$11:$Z$2510, _xlfn.CONCAT($B28, " - ", I$9), Expenses!$J$11:$J$2510))</f>
        <v/>
      </c>
      <c r="J28" s="16" t="str">
        <f>IF(OR($B28="", J$9=""), "", SUMIF(Expenses!$Z$11:$Z$2510, _xlfn.CONCAT($B28, " - ", J$9), Expenses!$J$11:$J$2510))</f>
        <v/>
      </c>
      <c r="K28" s="16" t="str">
        <f>IF(OR($B28="", K$9=""), "", SUMIF(Expenses!$Z$11:$Z$2510, _xlfn.CONCAT($B28, " - ", K$9), Expenses!$J$11:$J$2510))</f>
        <v/>
      </c>
      <c r="L28" s="16" t="str">
        <f>IF(OR($B28="", L$9=""), "", SUMIF(Expenses!$Z$11:$Z$2510, _xlfn.CONCAT($B28, " - ", L$9), Expenses!$J$11:$J$2510))</f>
        <v/>
      </c>
      <c r="M28" s="16" t="str">
        <f>IF(OR($B28="", M$9=""), "", SUMIF(Expenses!$Z$11:$Z$2510, _xlfn.CONCAT($B28, " - ", M$9), Expenses!$J$11:$J$2510))</f>
        <v/>
      </c>
      <c r="N28" s="16" t="str">
        <f>IF(OR($B28="", N$9=""), "", SUMIF(Expenses!$Z$11:$Z$2510, _xlfn.CONCAT($B28, " - ", N$9), Expenses!$J$11:$J$2510))</f>
        <v/>
      </c>
      <c r="O28" s="17" t="str">
        <f>IF(OR($B28="", O$9=""), "", SUMIF(Expenses!$Z$11:$Z$2510, _xlfn.CONCAT($B28, " - ", O$9), Expenses!$J$11:$J$2510))</f>
        <v/>
      </c>
      <c r="P28" s="21"/>
      <c r="U28" s="25" t="str">
        <f t="shared" si="1"/>
        <v/>
      </c>
    </row>
    <row r="29" spans="1:21" x14ac:dyDescent="0.25">
      <c r="A29" s="21"/>
      <c r="B29" s="93"/>
      <c r="C29" s="21"/>
      <c r="D29" s="15" t="str">
        <f>IF(OR($B29="", D$9=""), "", SUMIF(Expenses!$Z$11:$Z$2510, _xlfn.CONCAT($B29, " - ", D$9), Expenses!$J$11:$J$2510))</f>
        <v/>
      </c>
      <c r="E29" s="16" t="str">
        <f>IF(OR($B29="", E$9=""), "", SUMIF(Expenses!$Z$11:$Z$2510, _xlfn.CONCAT($B29, " - ", E$9), Expenses!$J$11:$J$2510))</f>
        <v/>
      </c>
      <c r="F29" s="16" t="str">
        <f>IF(OR($B29="", F$9=""), "", SUMIF(Expenses!$Z$11:$Z$2510, _xlfn.CONCAT($B29, " - ", F$9), Expenses!$J$11:$J$2510))</f>
        <v/>
      </c>
      <c r="G29" s="16" t="str">
        <f>IF(OR($B29="", G$9=""), "", SUMIF(Expenses!$Z$11:$Z$2510, _xlfn.CONCAT($B29, " - ", G$9), Expenses!$J$11:$J$2510))</f>
        <v/>
      </c>
      <c r="H29" s="16" t="str">
        <f>IF(OR($B29="", H$9=""), "", SUMIF(Expenses!$Z$11:$Z$2510, _xlfn.CONCAT($B29, " - ", H$9), Expenses!$J$11:$J$2510))</f>
        <v/>
      </c>
      <c r="I29" s="16" t="str">
        <f>IF(OR($B29="", I$9=""), "", SUMIF(Expenses!$Z$11:$Z$2510, _xlfn.CONCAT($B29, " - ", I$9), Expenses!$J$11:$J$2510))</f>
        <v/>
      </c>
      <c r="J29" s="16" t="str">
        <f>IF(OR($B29="", J$9=""), "", SUMIF(Expenses!$Z$11:$Z$2510, _xlfn.CONCAT($B29, " - ", J$9), Expenses!$J$11:$J$2510))</f>
        <v/>
      </c>
      <c r="K29" s="16" t="str">
        <f>IF(OR($B29="", K$9=""), "", SUMIF(Expenses!$Z$11:$Z$2510, _xlfn.CONCAT($B29, " - ", K$9), Expenses!$J$11:$J$2510))</f>
        <v/>
      </c>
      <c r="L29" s="16" t="str">
        <f>IF(OR($B29="", L$9=""), "", SUMIF(Expenses!$Z$11:$Z$2510, _xlfn.CONCAT($B29, " - ", L$9), Expenses!$J$11:$J$2510))</f>
        <v/>
      </c>
      <c r="M29" s="16" t="str">
        <f>IF(OR($B29="", M$9=""), "", SUMIF(Expenses!$Z$11:$Z$2510, _xlfn.CONCAT($B29, " - ", M$9), Expenses!$J$11:$J$2510))</f>
        <v/>
      </c>
      <c r="N29" s="16" t="str">
        <f>IF(OR($B29="", N$9=""), "", SUMIF(Expenses!$Z$11:$Z$2510, _xlfn.CONCAT($B29, " - ", N$9), Expenses!$J$11:$J$2510))</f>
        <v/>
      </c>
      <c r="O29" s="17" t="str">
        <f>IF(OR($B29="", O$9=""), "", SUMIF(Expenses!$Z$11:$Z$2510, _xlfn.CONCAT($B29, " - ", O$9), Expenses!$J$11:$J$2510))</f>
        <v/>
      </c>
      <c r="P29" s="21"/>
      <c r="U29" s="25" t="str">
        <f t="shared" si="1"/>
        <v/>
      </c>
    </row>
    <row r="30" spans="1:21" x14ac:dyDescent="0.25">
      <c r="A30" s="21"/>
      <c r="B30" s="93"/>
      <c r="C30" s="21"/>
      <c r="D30" s="15" t="str">
        <f>IF(OR($B30="", D$9=""), "", SUMIF(Expenses!$Z$11:$Z$2510, _xlfn.CONCAT($B30, " - ", D$9), Expenses!$J$11:$J$2510))</f>
        <v/>
      </c>
      <c r="E30" s="16" t="str">
        <f>IF(OR($B30="", E$9=""), "", SUMIF(Expenses!$Z$11:$Z$2510, _xlfn.CONCAT($B30, " - ", E$9), Expenses!$J$11:$J$2510))</f>
        <v/>
      </c>
      <c r="F30" s="16" t="str">
        <f>IF(OR($B30="", F$9=""), "", SUMIF(Expenses!$Z$11:$Z$2510, _xlfn.CONCAT($B30, " - ", F$9), Expenses!$J$11:$J$2510))</f>
        <v/>
      </c>
      <c r="G30" s="16" t="str">
        <f>IF(OR($B30="", G$9=""), "", SUMIF(Expenses!$Z$11:$Z$2510, _xlfn.CONCAT($B30, " - ", G$9), Expenses!$J$11:$J$2510))</f>
        <v/>
      </c>
      <c r="H30" s="16" t="str">
        <f>IF(OR($B30="", H$9=""), "", SUMIF(Expenses!$Z$11:$Z$2510, _xlfn.CONCAT($B30, " - ", H$9), Expenses!$J$11:$J$2510))</f>
        <v/>
      </c>
      <c r="I30" s="16" t="str">
        <f>IF(OR($B30="", I$9=""), "", SUMIF(Expenses!$Z$11:$Z$2510, _xlfn.CONCAT($B30, " - ", I$9), Expenses!$J$11:$J$2510))</f>
        <v/>
      </c>
      <c r="J30" s="16" t="str">
        <f>IF(OR($B30="", J$9=""), "", SUMIF(Expenses!$Z$11:$Z$2510, _xlfn.CONCAT($B30, " - ", J$9), Expenses!$J$11:$J$2510))</f>
        <v/>
      </c>
      <c r="K30" s="16" t="str">
        <f>IF(OR($B30="", K$9=""), "", SUMIF(Expenses!$Z$11:$Z$2510, _xlfn.CONCAT($B30, " - ", K$9), Expenses!$J$11:$J$2510))</f>
        <v/>
      </c>
      <c r="L30" s="16" t="str">
        <f>IF(OR($B30="", L$9=""), "", SUMIF(Expenses!$Z$11:$Z$2510, _xlfn.CONCAT($B30, " - ", L$9), Expenses!$J$11:$J$2510))</f>
        <v/>
      </c>
      <c r="M30" s="16" t="str">
        <f>IF(OR($B30="", M$9=""), "", SUMIF(Expenses!$Z$11:$Z$2510, _xlfn.CONCAT($B30, " - ", M$9), Expenses!$J$11:$J$2510))</f>
        <v/>
      </c>
      <c r="N30" s="16" t="str">
        <f>IF(OR($B30="", N$9=""), "", SUMIF(Expenses!$Z$11:$Z$2510, _xlfn.CONCAT($B30, " - ", N$9), Expenses!$J$11:$J$2510))</f>
        <v/>
      </c>
      <c r="O30" s="17" t="str">
        <f>IF(OR($B30="", O$9=""), "", SUMIF(Expenses!$Z$11:$Z$2510, _xlfn.CONCAT($B30, " - ", O$9), Expenses!$J$11:$J$2510))</f>
        <v/>
      </c>
      <c r="P30" s="21"/>
      <c r="U30" s="25" t="str">
        <f t="shared" si="1"/>
        <v/>
      </c>
    </row>
    <row r="31" spans="1:21" x14ac:dyDescent="0.25">
      <c r="A31" s="21"/>
      <c r="B31" s="93"/>
      <c r="C31" s="21"/>
      <c r="D31" s="15" t="str">
        <f>IF(OR($B31="", D$9=""), "", SUMIF(Expenses!$Z$11:$Z$2510, _xlfn.CONCAT($B31, " - ", D$9), Expenses!$J$11:$J$2510))</f>
        <v/>
      </c>
      <c r="E31" s="16" t="str">
        <f>IF(OR($B31="", E$9=""), "", SUMIF(Expenses!$Z$11:$Z$2510, _xlfn.CONCAT($B31, " - ", E$9), Expenses!$J$11:$J$2510))</f>
        <v/>
      </c>
      <c r="F31" s="16" t="str">
        <f>IF(OR($B31="", F$9=""), "", SUMIF(Expenses!$Z$11:$Z$2510, _xlfn.CONCAT($B31, " - ", F$9), Expenses!$J$11:$J$2510))</f>
        <v/>
      </c>
      <c r="G31" s="16" t="str">
        <f>IF(OR($B31="", G$9=""), "", SUMIF(Expenses!$Z$11:$Z$2510, _xlfn.CONCAT($B31, " - ", G$9), Expenses!$J$11:$J$2510))</f>
        <v/>
      </c>
      <c r="H31" s="16" t="str">
        <f>IF(OR($B31="", H$9=""), "", SUMIF(Expenses!$Z$11:$Z$2510, _xlfn.CONCAT($B31, " - ", H$9), Expenses!$J$11:$J$2510))</f>
        <v/>
      </c>
      <c r="I31" s="16" t="str">
        <f>IF(OR($B31="", I$9=""), "", SUMIF(Expenses!$Z$11:$Z$2510, _xlfn.CONCAT($B31, " - ", I$9), Expenses!$J$11:$J$2510))</f>
        <v/>
      </c>
      <c r="J31" s="16" t="str">
        <f>IF(OR($B31="", J$9=""), "", SUMIF(Expenses!$Z$11:$Z$2510, _xlfn.CONCAT($B31, " - ", J$9), Expenses!$J$11:$J$2510))</f>
        <v/>
      </c>
      <c r="K31" s="16" t="str">
        <f>IF(OR($B31="", K$9=""), "", SUMIF(Expenses!$Z$11:$Z$2510, _xlfn.CONCAT($B31, " - ", K$9), Expenses!$J$11:$J$2510))</f>
        <v/>
      </c>
      <c r="L31" s="16" t="str">
        <f>IF(OR($B31="", L$9=""), "", SUMIF(Expenses!$Z$11:$Z$2510, _xlfn.CONCAT($B31, " - ", L$9), Expenses!$J$11:$J$2510))</f>
        <v/>
      </c>
      <c r="M31" s="16" t="str">
        <f>IF(OR($B31="", M$9=""), "", SUMIF(Expenses!$Z$11:$Z$2510, _xlfn.CONCAT($B31, " - ", M$9), Expenses!$J$11:$J$2510))</f>
        <v/>
      </c>
      <c r="N31" s="16" t="str">
        <f>IF(OR($B31="", N$9=""), "", SUMIF(Expenses!$Z$11:$Z$2510, _xlfn.CONCAT($B31, " - ", N$9), Expenses!$J$11:$J$2510))</f>
        <v/>
      </c>
      <c r="O31" s="17" t="str">
        <f>IF(OR($B31="", O$9=""), "", SUMIF(Expenses!$Z$11:$Z$2510, _xlfn.CONCAT($B31, " - ", O$9), Expenses!$J$11:$J$2510))</f>
        <v/>
      </c>
      <c r="P31" s="21"/>
      <c r="U31" s="25" t="str">
        <f t="shared" si="1"/>
        <v/>
      </c>
    </row>
    <row r="32" spans="1:21" x14ac:dyDescent="0.25">
      <c r="A32" s="21"/>
      <c r="B32" s="93"/>
      <c r="C32" s="21"/>
      <c r="D32" s="15" t="str">
        <f>IF(OR($B32="", D$9=""), "", SUMIF(Expenses!$Z$11:$Z$2510, _xlfn.CONCAT($B32, " - ", D$9), Expenses!$J$11:$J$2510))</f>
        <v/>
      </c>
      <c r="E32" s="16" t="str">
        <f>IF(OR($B32="", E$9=""), "", SUMIF(Expenses!$Z$11:$Z$2510, _xlfn.CONCAT($B32, " - ", E$9), Expenses!$J$11:$J$2510))</f>
        <v/>
      </c>
      <c r="F32" s="16" t="str">
        <f>IF(OR($B32="", F$9=""), "", SUMIF(Expenses!$Z$11:$Z$2510, _xlfn.CONCAT($B32, " - ", F$9), Expenses!$J$11:$J$2510))</f>
        <v/>
      </c>
      <c r="G32" s="16" t="str">
        <f>IF(OR($B32="", G$9=""), "", SUMIF(Expenses!$Z$11:$Z$2510, _xlfn.CONCAT($B32, " - ", G$9), Expenses!$J$11:$J$2510))</f>
        <v/>
      </c>
      <c r="H32" s="16" t="str">
        <f>IF(OR($B32="", H$9=""), "", SUMIF(Expenses!$Z$11:$Z$2510, _xlfn.CONCAT($B32, " - ", H$9), Expenses!$J$11:$J$2510))</f>
        <v/>
      </c>
      <c r="I32" s="16" t="str">
        <f>IF(OR($B32="", I$9=""), "", SUMIF(Expenses!$Z$11:$Z$2510, _xlfn.CONCAT($B32, " - ", I$9), Expenses!$J$11:$J$2510))</f>
        <v/>
      </c>
      <c r="J32" s="16" t="str">
        <f>IF(OR($B32="", J$9=""), "", SUMIF(Expenses!$Z$11:$Z$2510, _xlfn.CONCAT($B32, " - ", J$9), Expenses!$J$11:$J$2510))</f>
        <v/>
      </c>
      <c r="K32" s="16" t="str">
        <f>IF(OR($B32="", K$9=""), "", SUMIF(Expenses!$Z$11:$Z$2510, _xlfn.CONCAT($B32, " - ", K$9), Expenses!$J$11:$J$2510))</f>
        <v/>
      </c>
      <c r="L32" s="16" t="str">
        <f>IF(OR($B32="", L$9=""), "", SUMIF(Expenses!$Z$11:$Z$2510, _xlfn.CONCAT($B32, " - ", L$9), Expenses!$J$11:$J$2510))</f>
        <v/>
      </c>
      <c r="M32" s="16" t="str">
        <f>IF(OR($B32="", M$9=""), "", SUMIF(Expenses!$Z$11:$Z$2510, _xlfn.CONCAT($B32, " - ", M$9), Expenses!$J$11:$J$2510))</f>
        <v/>
      </c>
      <c r="N32" s="16" t="str">
        <f>IF(OR($B32="", N$9=""), "", SUMIF(Expenses!$Z$11:$Z$2510, _xlfn.CONCAT($B32, " - ", N$9), Expenses!$J$11:$J$2510))</f>
        <v/>
      </c>
      <c r="O32" s="17" t="str">
        <f>IF(OR($B32="", O$9=""), "", SUMIF(Expenses!$Z$11:$Z$2510, _xlfn.CONCAT($B32, " - ", O$9), Expenses!$J$11:$J$2510))</f>
        <v/>
      </c>
      <c r="P32" s="21"/>
      <c r="U32" s="25" t="str">
        <f t="shared" si="1"/>
        <v/>
      </c>
    </row>
    <row r="33" spans="1:21" x14ac:dyDescent="0.25">
      <c r="A33" s="21"/>
      <c r="B33" s="93"/>
      <c r="C33" s="21"/>
      <c r="D33" s="15" t="str">
        <f>IF(OR($B33="", D$9=""), "", SUMIF(Expenses!$Z$11:$Z$2510, _xlfn.CONCAT($B33, " - ", D$9), Expenses!$J$11:$J$2510))</f>
        <v/>
      </c>
      <c r="E33" s="16" t="str">
        <f>IF(OR($B33="", E$9=""), "", SUMIF(Expenses!$Z$11:$Z$2510, _xlfn.CONCAT($B33, " - ", E$9), Expenses!$J$11:$J$2510))</f>
        <v/>
      </c>
      <c r="F33" s="16" t="str">
        <f>IF(OR($B33="", F$9=""), "", SUMIF(Expenses!$Z$11:$Z$2510, _xlfn.CONCAT($B33, " - ", F$9), Expenses!$J$11:$J$2510))</f>
        <v/>
      </c>
      <c r="G33" s="16" t="str">
        <f>IF(OR($B33="", G$9=""), "", SUMIF(Expenses!$Z$11:$Z$2510, _xlfn.CONCAT($B33, " - ", G$9), Expenses!$J$11:$J$2510))</f>
        <v/>
      </c>
      <c r="H33" s="16" t="str">
        <f>IF(OR($B33="", H$9=""), "", SUMIF(Expenses!$Z$11:$Z$2510, _xlfn.CONCAT($B33, " - ", H$9), Expenses!$J$11:$J$2510))</f>
        <v/>
      </c>
      <c r="I33" s="16" t="str">
        <f>IF(OR($B33="", I$9=""), "", SUMIF(Expenses!$Z$11:$Z$2510, _xlfn.CONCAT($B33, " - ", I$9), Expenses!$J$11:$J$2510))</f>
        <v/>
      </c>
      <c r="J33" s="16" t="str">
        <f>IF(OR($B33="", J$9=""), "", SUMIF(Expenses!$Z$11:$Z$2510, _xlfn.CONCAT($B33, " - ", J$9), Expenses!$J$11:$J$2510))</f>
        <v/>
      </c>
      <c r="K33" s="16" t="str">
        <f>IF(OR($B33="", K$9=""), "", SUMIF(Expenses!$Z$11:$Z$2510, _xlfn.CONCAT($B33, " - ", K$9), Expenses!$J$11:$J$2510))</f>
        <v/>
      </c>
      <c r="L33" s="16" t="str">
        <f>IF(OR($B33="", L$9=""), "", SUMIF(Expenses!$Z$11:$Z$2510, _xlfn.CONCAT($B33, " - ", L$9), Expenses!$J$11:$J$2510))</f>
        <v/>
      </c>
      <c r="M33" s="16" t="str">
        <f>IF(OR($B33="", M$9=""), "", SUMIF(Expenses!$Z$11:$Z$2510, _xlfn.CONCAT($B33, " - ", M$9), Expenses!$J$11:$J$2510))</f>
        <v/>
      </c>
      <c r="N33" s="16" t="str">
        <f>IF(OR($B33="", N$9=""), "", SUMIF(Expenses!$Z$11:$Z$2510, _xlfn.CONCAT($B33, " - ", N$9), Expenses!$J$11:$J$2510))</f>
        <v/>
      </c>
      <c r="O33" s="17" t="str">
        <f>IF(OR($B33="", O$9=""), "", SUMIF(Expenses!$Z$11:$Z$2510, _xlfn.CONCAT($B33, " - ", O$9), Expenses!$J$11:$J$2510))</f>
        <v/>
      </c>
      <c r="P33" s="21"/>
      <c r="U33" s="25" t="str">
        <f t="shared" si="1"/>
        <v/>
      </c>
    </row>
    <row r="34" spans="1:21" x14ac:dyDescent="0.25">
      <c r="A34" s="21"/>
      <c r="B34" s="93"/>
      <c r="C34" s="21"/>
      <c r="D34" s="15" t="str">
        <f>IF(OR($B34="", D$9=""), "", SUMIF(Expenses!$Z$11:$Z$2510, _xlfn.CONCAT($B34, " - ", D$9), Expenses!$J$11:$J$2510))</f>
        <v/>
      </c>
      <c r="E34" s="16" t="str">
        <f>IF(OR($B34="", E$9=""), "", SUMIF(Expenses!$Z$11:$Z$2510, _xlfn.CONCAT($B34, " - ", E$9), Expenses!$J$11:$J$2510))</f>
        <v/>
      </c>
      <c r="F34" s="16" t="str">
        <f>IF(OR($B34="", F$9=""), "", SUMIF(Expenses!$Z$11:$Z$2510, _xlfn.CONCAT($B34, " - ", F$9), Expenses!$J$11:$J$2510))</f>
        <v/>
      </c>
      <c r="G34" s="16" t="str">
        <f>IF(OR($B34="", G$9=""), "", SUMIF(Expenses!$Z$11:$Z$2510, _xlfn.CONCAT($B34, " - ", G$9), Expenses!$J$11:$J$2510))</f>
        <v/>
      </c>
      <c r="H34" s="16" t="str">
        <f>IF(OR($B34="", H$9=""), "", SUMIF(Expenses!$Z$11:$Z$2510, _xlfn.CONCAT($B34, " - ", H$9), Expenses!$J$11:$J$2510))</f>
        <v/>
      </c>
      <c r="I34" s="16" t="str">
        <f>IF(OR($B34="", I$9=""), "", SUMIF(Expenses!$Z$11:$Z$2510, _xlfn.CONCAT($B34, " - ", I$9), Expenses!$J$11:$J$2510))</f>
        <v/>
      </c>
      <c r="J34" s="16" t="str">
        <f>IF(OR($B34="", J$9=""), "", SUMIF(Expenses!$Z$11:$Z$2510, _xlfn.CONCAT($B34, " - ", J$9), Expenses!$J$11:$J$2510))</f>
        <v/>
      </c>
      <c r="K34" s="16" t="str">
        <f>IF(OR($B34="", K$9=""), "", SUMIF(Expenses!$Z$11:$Z$2510, _xlfn.CONCAT($B34, " - ", K$9), Expenses!$J$11:$J$2510))</f>
        <v/>
      </c>
      <c r="L34" s="16" t="str">
        <f>IF(OR($B34="", L$9=""), "", SUMIF(Expenses!$Z$11:$Z$2510, _xlfn.CONCAT($B34, " - ", L$9), Expenses!$J$11:$J$2510))</f>
        <v/>
      </c>
      <c r="M34" s="16" t="str">
        <f>IF(OR($B34="", M$9=""), "", SUMIF(Expenses!$Z$11:$Z$2510, _xlfn.CONCAT($B34, " - ", M$9), Expenses!$J$11:$J$2510))</f>
        <v/>
      </c>
      <c r="N34" s="16" t="str">
        <f>IF(OR($B34="", N$9=""), "", SUMIF(Expenses!$Z$11:$Z$2510, _xlfn.CONCAT($B34, " - ", N$9), Expenses!$J$11:$J$2510))</f>
        <v/>
      </c>
      <c r="O34" s="17" t="str">
        <f>IF(OR($B34="", O$9=""), "", SUMIF(Expenses!$Z$11:$Z$2510, _xlfn.CONCAT($B34, " - ", O$9), Expenses!$J$11:$J$2510))</f>
        <v/>
      </c>
      <c r="P34" s="21"/>
      <c r="U34" s="25" t="str">
        <f t="shared" si="1"/>
        <v/>
      </c>
    </row>
    <row r="35" spans="1:21" x14ac:dyDescent="0.25">
      <c r="A35" s="21"/>
      <c r="B35" s="93"/>
      <c r="C35" s="21"/>
      <c r="D35" s="15" t="str">
        <f>IF(OR($B35="", D$9=""), "", SUMIF(Expenses!$Z$11:$Z$2510, _xlfn.CONCAT($B35, " - ", D$9), Expenses!$J$11:$J$2510))</f>
        <v/>
      </c>
      <c r="E35" s="16" t="str">
        <f>IF(OR($B35="", E$9=""), "", SUMIF(Expenses!$Z$11:$Z$2510, _xlfn.CONCAT($B35, " - ", E$9), Expenses!$J$11:$J$2510))</f>
        <v/>
      </c>
      <c r="F35" s="16" t="str">
        <f>IF(OR($B35="", F$9=""), "", SUMIF(Expenses!$Z$11:$Z$2510, _xlfn.CONCAT($B35, " - ", F$9), Expenses!$J$11:$J$2510))</f>
        <v/>
      </c>
      <c r="G35" s="16" t="str">
        <f>IF(OR($B35="", G$9=""), "", SUMIF(Expenses!$Z$11:$Z$2510, _xlfn.CONCAT($B35, " - ", G$9), Expenses!$J$11:$J$2510))</f>
        <v/>
      </c>
      <c r="H35" s="16" t="str">
        <f>IF(OR($B35="", H$9=""), "", SUMIF(Expenses!$Z$11:$Z$2510, _xlfn.CONCAT($B35, " - ", H$9), Expenses!$J$11:$J$2510))</f>
        <v/>
      </c>
      <c r="I35" s="16" t="str">
        <f>IF(OR($B35="", I$9=""), "", SUMIF(Expenses!$Z$11:$Z$2510, _xlfn.CONCAT($B35, " - ", I$9), Expenses!$J$11:$J$2510))</f>
        <v/>
      </c>
      <c r="J35" s="16" t="str">
        <f>IF(OR($B35="", J$9=""), "", SUMIF(Expenses!$Z$11:$Z$2510, _xlfn.CONCAT($B35, " - ", J$9), Expenses!$J$11:$J$2510))</f>
        <v/>
      </c>
      <c r="K35" s="16" t="str">
        <f>IF(OR($B35="", K$9=""), "", SUMIF(Expenses!$Z$11:$Z$2510, _xlfn.CONCAT($B35, " - ", K$9), Expenses!$J$11:$J$2510))</f>
        <v/>
      </c>
      <c r="L35" s="16" t="str">
        <f>IF(OR($B35="", L$9=""), "", SUMIF(Expenses!$Z$11:$Z$2510, _xlfn.CONCAT($B35, " - ", L$9), Expenses!$J$11:$J$2510))</f>
        <v/>
      </c>
      <c r="M35" s="16" t="str">
        <f>IF(OR($B35="", M$9=""), "", SUMIF(Expenses!$Z$11:$Z$2510, _xlfn.CONCAT($B35, " - ", M$9), Expenses!$J$11:$J$2510))</f>
        <v/>
      </c>
      <c r="N35" s="16" t="str">
        <f>IF(OR($B35="", N$9=""), "", SUMIF(Expenses!$Z$11:$Z$2510, _xlfn.CONCAT($B35, " - ", N$9), Expenses!$J$11:$J$2510))</f>
        <v/>
      </c>
      <c r="O35" s="17" t="str">
        <f>IF(OR($B35="", O$9=""), "", SUMIF(Expenses!$Z$11:$Z$2510, _xlfn.CONCAT($B35, " - ", O$9), Expenses!$J$11:$J$2510))</f>
        <v/>
      </c>
      <c r="P35" s="21"/>
      <c r="U35" s="25" t="str">
        <f t="shared" si="1"/>
        <v/>
      </c>
    </row>
    <row r="36" spans="1:21" x14ac:dyDescent="0.25">
      <c r="A36" s="21"/>
      <c r="B36" s="93"/>
      <c r="C36" s="21"/>
      <c r="D36" s="15" t="str">
        <f>IF(OR($B36="", D$9=""), "", SUMIF(Expenses!$Z$11:$Z$2510, _xlfn.CONCAT($B36, " - ", D$9), Expenses!$J$11:$J$2510))</f>
        <v/>
      </c>
      <c r="E36" s="16" t="str">
        <f>IF(OR($B36="", E$9=""), "", SUMIF(Expenses!$Z$11:$Z$2510, _xlfn.CONCAT($B36, " - ", E$9), Expenses!$J$11:$J$2510))</f>
        <v/>
      </c>
      <c r="F36" s="16" t="str">
        <f>IF(OR($B36="", F$9=""), "", SUMIF(Expenses!$Z$11:$Z$2510, _xlfn.CONCAT($B36, " - ", F$9), Expenses!$J$11:$J$2510))</f>
        <v/>
      </c>
      <c r="G36" s="16" t="str">
        <f>IF(OR($B36="", G$9=""), "", SUMIF(Expenses!$Z$11:$Z$2510, _xlfn.CONCAT($B36, " - ", G$9), Expenses!$J$11:$J$2510))</f>
        <v/>
      </c>
      <c r="H36" s="16" t="str">
        <f>IF(OR($B36="", H$9=""), "", SUMIF(Expenses!$Z$11:$Z$2510, _xlfn.CONCAT($B36, " - ", H$9), Expenses!$J$11:$J$2510))</f>
        <v/>
      </c>
      <c r="I36" s="16" t="str">
        <f>IF(OR($B36="", I$9=""), "", SUMIF(Expenses!$Z$11:$Z$2510, _xlfn.CONCAT($B36, " - ", I$9), Expenses!$J$11:$J$2510))</f>
        <v/>
      </c>
      <c r="J36" s="16" t="str">
        <f>IF(OR($B36="", J$9=""), "", SUMIF(Expenses!$Z$11:$Z$2510, _xlfn.CONCAT($B36, " - ", J$9), Expenses!$J$11:$J$2510))</f>
        <v/>
      </c>
      <c r="K36" s="16" t="str">
        <f>IF(OR($B36="", K$9=""), "", SUMIF(Expenses!$Z$11:$Z$2510, _xlfn.CONCAT($B36, " - ", K$9), Expenses!$J$11:$J$2510))</f>
        <v/>
      </c>
      <c r="L36" s="16" t="str">
        <f>IF(OR($B36="", L$9=""), "", SUMIF(Expenses!$Z$11:$Z$2510, _xlfn.CONCAT($B36, " - ", L$9), Expenses!$J$11:$J$2510))</f>
        <v/>
      </c>
      <c r="M36" s="16" t="str">
        <f>IF(OR($B36="", M$9=""), "", SUMIF(Expenses!$Z$11:$Z$2510, _xlfn.CONCAT($B36, " - ", M$9), Expenses!$J$11:$J$2510))</f>
        <v/>
      </c>
      <c r="N36" s="16" t="str">
        <f>IF(OR($B36="", N$9=""), "", SUMIF(Expenses!$Z$11:$Z$2510, _xlfn.CONCAT($B36, " - ", N$9), Expenses!$J$11:$J$2510))</f>
        <v/>
      </c>
      <c r="O36" s="17" t="str">
        <f>IF(OR($B36="", O$9=""), "", SUMIF(Expenses!$Z$11:$Z$2510, _xlfn.CONCAT($B36, " - ", O$9), Expenses!$J$11:$J$2510))</f>
        <v/>
      </c>
      <c r="P36" s="21"/>
      <c r="U36" s="25" t="str">
        <f t="shared" si="1"/>
        <v/>
      </c>
    </row>
    <row r="37" spans="1:21" x14ac:dyDescent="0.25">
      <c r="A37" s="21"/>
      <c r="B37" s="93"/>
      <c r="C37" s="21"/>
      <c r="D37" s="15" t="str">
        <f>IF(OR($B37="", D$9=""), "", SUMIF(Expenses!$Z$11:$Z$2510, _xlfn.CONCAT($B37, " - ", D$9), Expenses!$J$11:$J$2510))</f>
        <v/>
      </c>
      <c r="E37" s="16" t="str">
        <f>IF(OR($B37="", E$9=""), "", SUMIF(Expenses!$Z$11:$Z$2510, _xlfn.CONCAT($B37, " - ", E$9), Expenses!$J$11:$J$2510))</f>
        <v/>
      </c>
      <c r="F37" s="16" t="str">
        <f>IF(OR($B37="", F$9=""), "", SUMIF(Expenses!$Z$11:$Z$2510, _xlfn.CONCAT($B37, " - ", F$9), Expenses!$J$11:$J$2510))</f>
        <v/>
      </c>
      <c r="G37" s="16" t="str">
        <f>IF(OR($B37="", G$9=""), "", SUMIF(Expenses!$Z$11:$Z$2510, _xlfn.CONCAT($B37, " - ", G$9), Expenses!$J$11:$J$2510))</f>
        <v/>
      </c>
      <c r="H37" s="16" t="str">
        <f>IF(OR($B37="", H$9=""), "", SUMIF(Expenses!$Z$11:$Z$2510, _xlfn.CONCAT($B37, " - ", H$9), Expenses!$J$11:$J$2510))</f>
        <v/>
      </c>
      <c r="I37" s="16" t="str">
        <f>IF(OR($B37="", I$9=""), "", SUMIF(Expenses!$Z$11:$Z$2510, _xlfn.CONCAT($B37, " - ", I$9), Expenses!$J$11:$J$2510))</f>
        <v/>
      </c>
      <c r="J37" s="16" t="str">
        <f>IF(OR($B37="", J$9=""), "", SUMIF(Expenses!$Z$11:$Z$2510, _xlfn.CONCAT($B37, " - ", J$9), Expenses!$J$11:$J$2510))</f>
        <v/>
      </c>
      <c r="K37" s="16" t="str">
        <f>IF(OR($B37="", K$9=""), "", SUMIF(Expenses!$Z$11:$Z$2510, _xlfn.CONCAT($B37, " - ", K$9), Expenses!$J$11:$J$2510))</f>
        <v/>
      </c>
      <c r="L37" s="16" t="str">
        <f>IF(OR($B37="", L$9=""), "", SUMIF(Expenses!$Z$11:$Z$2510, _xlfn.CONCAT($B37, " - ", L$9), Expenses!$J$11:$J$2510))</f>
        <v/>
      </c>
      <c r="M37" s="16" t="str">
        <f>IF(OR($B37="", M$9=""), "", SUMIF(Expenses!$Z$11:$Z$2510, _xlfn.CONCAT($B37, " - ", M$9), Expenses!$J$11:$J$2510))</f>
        <v/>
      </c>
      <c r="N37" s="16" t="str">
        <f>IF(OR($B37="", N$9=""), "", SUMIF(Expenses!$Z$11:$Z$2510, _xlfn.CONCAT($B37, " - ", N$9), Expenses!$J$11:$J$2510))</f>
        <v/>
      </c>
      <c r="O37" s="17" t="str">
        <f>IF(OR($B37="", O$9=""), "", SUMIF(Expenses!$Z$11:$Z$2510, _xlfn.CONCAT($B37, " - ", O$9), Expenses!$J$11:$J$2510))</f>
        <v/>
      </c>
      <c r="P37" s="21"/>
      <c r="U37" s="25" t="str">
        <f t="shared" si="1"/>
        <v/>
      </c>
    </row>
    <row r="38" spans="1:21" x14ac:dyDescent="0.25">
      <c r="A38" s="21"/>
      <c r="B38" s="93"/>
      <c r="C38" s="21"/>
      <c r="D38" s="15" t="str">
        <f>IF(OR($B38="", D$9=""), "", SUMIF(Expenses!$Z$11:$Z$2510, _xlfn.CONCAT($B38, " - ", D$9), Expenses!$J$11:$J$2510))</f>
        <v/>
      </c>
      <c r="E38" s="16" t="str">
        <f>IF(OR($B38="", E$9=""), "", SUMIF(Expenses!$Z$11:$Z$2510, _xlfn.CONCAT($B38, " - ", E$9), Expenses!$J$11:$J$2510))</f>
        <v/>
      </c>
      <c r="F38" s="16" t="str">
        <f>IF(OR($B38="", F$9=""), "", SUMIF(Expenses!$Z$11:$Z$2510, _xlfn.CONCAT($B38, " - ", F$9), Expenses!$J$11:$J$2510))</f>
        <v/>
      </c>
      <c r="G38" s="16" t="str">
        <f>IF(OR($B38="", G$9=""), "", SUMIF(Expenses!$Z$11:$Z$2510, _xlfn.CONCAT($B38, " - ", G$9), Expenses!$J$11:$J$2510))</f>
        <v/>
      </c>
      <c r="H38" s="16" t="str">
        <f>IF(OR($B38="", H$9=""), "", SUMIF(Expenses!$Z$11:$Z$2510, _xlfn.CONCAT($B38, " - ", H$9), Expenses!$J$11:$J$2510))</f>
        <v/>
      </c>
      <c r="I38" s="16" t="str">
        <f>IF(OR($B38="", I$9=""), "", SUMIF(Expenses!$Z$11:$Z$2510, _xlfn.CONCAT($B38, " - ", I$9), Expenses!$J$11:$J$2510))</f>
        <v/>
      </c>
      <c r="J38" s="16" t="str">
        <f>IF(OR($B38="", J$9=""), "", SUMIF(Expenses!$Z$11:$Z$2510, _xlfn.CONCAT($B38, " - ", J$9), Expenses!$J$11:$J$2510))</f>
        <v/>
      </c>
      <c r="K38" s="16" t="str">
        <f>IF(OR($B38="", K$9=""), "", SUMIF(Expenses!$Z$11:$Z$2510, _xlfn.CONCAT($B38, " - ", K$9), Expenses!$J$11:$J$2510))</f>
        <v/>
      </c>
      <c r="L38" s="16" t="str">
        <f>IF(OR($B38="", L$9=""), "", SUMIF(Expenses!$Z$11:$Z$2510, _xlfn.CONCAT($B38, " - ", L$9), Expenses!$J$11:$J$2510))</f>
        <v/>
      </c>
      <c r="M38" s="16" t="str">
        <f>IF(OR($B38="", M$9=""), "", SUMIF(Expenses!$Z$11:$Z$2510, _xlfn.CONCAT($B38, " - ", M$9), Expenses!$J$11:$J$2510))</f>
        <v/>
      </c>
      <c r="N38" s="16" t="str">
        <f>IF(OR($B38="", N$9=""), "", SUMIF(Expenses!$Z$11:$Z$2510, _xlfn.CONCAT($B38, " - ", N$9), Expenses!$J$11:$J$2510))</f>
        <v/>
      </c>
      <c r="O38" s="17" t="str">
        <f>IF(OR($B38="", O$9=""), "", SUMIF(Expenses!$Z$11:$Z$2510, _xlfn.CONCAT($B38, " - ", O$9), Expenses!$J$11:$J$2510))</f>
        <v/>
      </c>
      <c r="P38" s="21"/>
      <c r="U38" s="25" t="str">
        <f t="shared" si="1"/>
        <v/>
      </c>
    </row>
    <row r="39" spans="1:21" x14ac:dyDescent="0.25">
      <c r="A39" s="21"/>
      <c r="B39" s="93"/>
      <c r="C39" s="21"/>
      <c r="D39" s="15" t="str">
        <f>IF(OR($B39="", D$9=""), "", SUMIF(Expenses!$Z$11:$Z$2510, _xlfn.CONCAT($B39, " - ", D$9), Expenses!$J$11:$J$2510))</f>
        <v/>
      </c>
      <c r="E39" s="16" t="str">
        <f>IF(OR($B39="", E$9=""), "", SUMIF(Expenses!$Z$11:$Z$2510, _xlfn.CONCAT($B39, " - ", E$9), Expenses!$J$11:$J$2510))</f>
        <v/>
      </c>
      <c r="F39" s="16" t="str">
        <f>IF(OR($B39="", F$9=""), "", SUMIF(Expenses!$Z$11:$Z$2510, _xlfn.CONCAT($B39, " - ", F$9), Expenses!$J$11:$J$2510))</f>
        <v/>
      </c>
      <c r="G39" s="16" t="str">
        <f>IF(OR($B39="", G$9=""), "", SUMIF(Expenses!$Z$11:$Z$2510, _xlfn.CONCAT($B39, " - ", G$9), Expenses!$J$11:$J$2510))</f>
        <v/>
      </c>
      <c r="H39" s="16" t="str">
        <f>IF(OR($B39="", H$9=""), "", SUMIF(Expenses!$Z$11:$Z$2510, _xlfn.CONCAT($B39, " - ", H$9), Expenses!$J$11:$J$2510))</f>
        <v/>
      </c>
      <c r="I39" s="16" t="str">
        <f>IF(OR($B39="", I$9=""), "", SUMIF(Expenses!$Z$11:$Z$2510, _xlfn.CONCAT($B39, " - ", I$9), Expenses!$J$11:$J$2510))</f>
        <v/>
      </c>
      <c r="J39" s="16" t="str">
        <f>IF(OR($B39="", J$9=""), "", SUMIF(Expenses!$Z$11:$Z$2510, _xlfn.CONCAT($B39, " - ", J$9), Expenses!$J$11:$J$2510))</f>
        <v/>
      </c>
      <c r="K39" s="16" t="str">
        <f>IF(OR($B39="", K$9=""), "", SUMIF(Expenses!$Z$11:$Z$2510, _xlfn.CONCAT($B39, " - ", K$9), Expenses!$J$11:$J$2510))</f>
        <v/>
      </c>
      <c r="L39" s="16" t="str">
        <f>IF(OR($B39="", L$9=""), "", SUMIF(Expenses!$Z$11:$Z$2510, _xlfn.CONCAT($B39, " - ", L$9), Expenses!$J$11:$J$2510))</f>
        <v/>
      </c>
      <c r="M39" s="16" t="str">
        <f>IF(OR($B39="", M$9=""), "", SUMIF(Expenses!$Z$11:$Z$2510, _xlfn.CONCAT($B39, " - ", M$9), Expenses!$J$11:$J$2510))</f>
        <v/>
      </c>
      <c r="N39" s="16" t="str">
        <f>IF(OR($B39="", N$9=""), "", SUMIF(Expenses!$Z$11:$Z$2510, _xlfn.CONCAT($B39, " - ", N$9), Expenses!$J$11:$J$2510))</f>
        <v/>
      </c>
      <c r="O39" s="17" t="str">
        <f>IF(OR($B39="", O$9=""), "", SUMIF(Expenses!$Z$11:$Z$2510, _xlfn.CONCAT($B39, " - ", O$9), Expenses!$J$11:$J$2510))</f>
        <v/>
      </c>
      <c r="P39" s="21"/>
      <c r="U39" s="25" t="str">
        <f t="shared" si="1"/>
        <v/>
      </c>
    </row>
    <row r="40" spans="1:21" x14ac:dyDescent="0.25">
      <c r="A40" s="21"/>
      <c r="B40" s="93"/>
      <c r="C40" s="21"/>
      <c r="D40" s="15" t="str">
        <f>IF(OR($B40="", D$9=""), "", SUMIF(Expenses!$Z$11:$Z$2510, _xlfn.CONCAT($B40, " - ", D$9), Expenses!$J$11:$J$2510))</f>
        <v/>
      </c>
      <c r="E40" s="16" t="str">
        <f>IF(OR($B40="", E$9=""), "", SUMIF(Expenses!$Z$11:$Z$2510, _xlfn.CONCAT($B40, " - ", E$9), Expenses!$J$11:$J$2510))</f>
        <v/>
      </c>
      <c r="F40" s="16" t="str">
        <f>IF(OR($B40="", F$9=""), "", SUMIF(Expenses!$Z$11:$Z$2510, _xlfn.CONCAT($B40, " - ", F$9), Expenses!$J$11:$J$2510))</f>
        <v/>
      </c>
      <c r="G40" s="16" t="str">
        <f>IF(OR($B40="", G$9=""), "", SUMIF(Expenses!$Z$11:$Z$2510, _xlfn.CONCAT($B40, " - ", G$9), Expenses!$J$11:$J$2510))</f>
        <v/>
      </c>
      <c r="H40" s="16" t="str">
        <f>IF(OR($B40="", H$9=""), "", SUMIF(Expenses!$Z$11:$Z$2510, _xlfn.CONCAT($B40, " - ", H$9), Expenses!$J$11:$J$2510))</f>
        <v/>
      </c>
      <c r="I40" s="16" t="str">
        <f>IF(OR($B40="", I$9=""), "", SUMIF(Expenses!$Z$11:$Z$2510, _xlfn.CONCAT($B40, " - ", I$9), Expenses!$J$11:$J$2510))</f>
        <v/>
      </c>
      <c r="J40" s="16" t="str">
        <f>IF(OR($B40="", J$9=""), "", SUMIF(Expenses!$Z$11:$Z$2510, _xlfn.CONCAT($B40, " - ", J$9), Expenses!$J$11:$J$2510))</f>
        <v/>
      </c>
      <c r="K40" s="16" t="str">
        <f>IF(OR($B40="", K$9=""), "", SUMIF(Expenses!$Z$11:$Z$2510, _xlfn.CONCAT($B40, " - ", K$9), Expenses!$J$11:$J$2510))</f>
        <v/>
      </c>
      <c r="L40" s="16" t="str">
        <f>IF(OR($B40="", L$9=""), "", SUMIF(Expenses!$Z$11:$Z$2510, _xlfn.CONCAT($B40, " - ", L$9), Expenses!$J$11:$J$2510))</f>
        <v/>
      </c>
      <c r="M40" s="16" t="str">
        <f>IF(OR($B40="", M$9=""), "", SUMIF(Expenses!$Z$11:$Z$2510, _xlfn.CONCAT($B40, " - ", M$9), Expenses!$J$11:$J$2510))</f>
        <v/>
      </c>
      <c r="N40" s="16" t="str">
        <f>IF(OR($B40="", N$9=""), "", SUMIF(Expenses!$Z$11:$Z$2510, _xlfn.CONCAT($B40, " - ", N$9), Expenses!$J$11:$J$2510))</f>
        <v/>
      </c>
      <c r="O40" s="17" t="str">
        <f>IF(OR($B40="", O$9=""), "", SUMIF(Expenses!$Z$11:$Z$2510, _xlfn.CONCAT($B40, " - ", O$9), Expenses!$J$11:$J$2510))</f>
        <v/>
      </c>
      <c r="P40" s="21"/>
      <c r="U40" s="25" t="str">
        <f t="shared" si="1"/>
        <v/>
      </c>
    </row>
    <row r="41" spans="1:21" x14ac:dyDescent="0.25">
      <c r="A41" s="21"/>
      <c r="B41" s="93"/>
      <c r="C41" s="21"/>
      <c r="D41" s="15" t="str">
        <f>IF(OR($B41="", D$9=""), "", SUMIF(Expenses!$Z$11:$Z$2510, _xlfn.CONCAT($B41, " - ", D$9), Expenses!$J$11:$J$2510))</f>
        <v/>
      </c>
      <c r="E41" s="16" t="str">
        <f>IF(OR($B41="", E$9=""), "", SUMIF(Expenses!$Z$11:$Z$2510, _xlfn.CONCAT($B41, " - ", E$9), Expenses!$J$11:$J$2510))</f>
        <v/>
      </c>
      <c r="F41" s="16" t="str">
        <f>IF(OR($B41="", F$9=""), "", SUMIF(Expenses!$Z$11:$Z$2510, _xlfn.CONCAT($B41, " - ", F$9), Expenses!$J$11:$J$2510))</f>
        <v/>
      </c>
      <c r="G41" s="16" t="str">
        <f>IF(OR($B41="", G$9=""), "", SUMIF(Expenses!$Z$11:$Z$2510, _xlfn.CONCAT($B41, " - ", G$9), Expenses!$J$11:$J$2510))</f>
        <v/>
      </c>
      <c r="H41" s="16" t="str">
        <f>IF(OR($B41="", H$9=""), "", SUMIF(Expenses!$Z$11:$Z$2510, _xlfn.CONCAT($B41, " - ", H$9), Expenses!$J$11:$J$2510))</f>
        <v/>
      </c>
      <c r="I41" s="16" t="str">
        <f>IF(OR($B41="", I$9=""), "", SUMIF(Expenses!$Z$11:$Z$2510, _xlfn.CONCAT($B41, " - ", I$9), Expenses!$J$11:$J$2510))</f>
        <v/>
      </c>
      <c r="J41" s="16" t="str">
        <f>IF(OR($B41="", J$9=""), "", SUMIF(Expenses!$Z$11:$Z$2510, _xlfn.CONCAT($B41, " - ", J$9), Expenses!$J$11:$J$2510))</f>
        <v/>
      </c>
      <c r="K41" s="16" t="str">
        <f>IF(OR($B41="", K$9=""), "", SUMIF(Expenses!$Z$11:$Z$2510, _xlfn.CONCAT($B41, " - ", K$9), Expenses!$J$11:$J$2510))</f>
        <v/>
      </c>
      <c r="L41" s="16" t="str">
        <f>IF(OR($B41="", L$9=""), "", SUMIF(Expenses!$Z$11:$Z$2510, _xlfn.CONCAT($B41, " - ", L$9), Expenses!$J$11:$J$2510))</f>
        <v/>
      </c>
      <c r="M41" s="16" t="str">
        <f>IF(OR($B41="", M$9=""), "", SUMIF(Expenses!$Z$11:$Z$2510, _xlfn.CONCAT($B41, " - ", M$9), Expenses!$J$11:$J$2510))</f>
        <v/>
      </c>
      <c r="N41" s="16" t="str">
        <f>IF(OR($B41="", N$9=""), "", SUMIF(Expenses!$Z$11:$Z$2510, _xlfn.CONCAT($B41, " - ", N$9), Expenses!$J$11:$J$2510))</f>
        <v/>
      </c>
      <c r="O41" s="17" t="str">
        <f>IF(OR($B41="", O$9=""), "", SUMIF(Expenses!$Z$11:$Z$2510, _xlfn.CONCAT($B41, " - ", O$9), Expenses!$J$11:$J$2510))</f>
        <v/>
      </c>
      <c r="P41" s="21"/>
      <c r="U41" s="25" t="str">
        <f t="shared" si="1"/>
        <v/>
      </c>
    </row>
    <row r="42" spans="1:21" x14ac:dyDescent="0.25">
      <c r="A42" s="21"/>
      <c r="B42" s="93"/>
      <c r="C42" s="21"/>
      <c r="D42" s="15" t="str">
        <f>IF(OR($B42="", D$9=""), "", SUMIF(Expenses!$Z$11:$Z$2510, _xlfn.CONCAT($B42, " - ", D$9), Expenses!$J$11:$J$2510))</f>
        <v/>
      </c>
      <c r="E42" s="16" t="str">
        <f>IF(OR($B42="", E$9=""), "", SUMIF(Expenses!$Z$11:$Z$2510, _xlfn.CONCAT($B42, " - ", E$9), Expenses!$J$11:$J$2510))</f>
        <v/>
      </c>
      <c r="F42" s="16" t="str">
        <f>IF(OR($B42="", F$9=""), "", SUMIF(Expenses!$Z$11:$Z$2510, _xlfn.CONCAT($B42, " - ", F$9), Expenses!$J$11:$J$2510))</f>
        <v/>
      </c>
      <c r="G42" s="16" t="str">
        <f>IF(OR($B42="", G$9=""), "", SUMIF(Expenses!$Z$11:$Z$2510, _xlfn.CONCAT($B42, " - ", G$9), Expenses!$J$11:$J$2510))</f>
        <v/>
      </c>
      <c r="H42" s="16" t="str">
        <f>IF(OR($B42="", H$9=""), "", SUMIF(Expenses!$Z$11:$Z$2510, _xlfn.CONCAT($B42, " - ", H$9), Expenses!$J$11:$J$2510))</f>
        <v/>
      </c>
      <c r="I42" s="16" t="str">
        <f>IF(OR($B42="", I$9=""), "", SUMIF(Expenses!$Z$11:$Z$2510, _xlfn.CONCAT($B42, " - ", I$9), Expenses!$J$11:$J$2510))</f>
        <v/>
      </c>
      <c r="J42" s="16" t="str">
        <f>IF(OR($B42="", J$9=""), "", SUMIF(Expenses!$Z$11:$Z$2510, _xlfn.CONCAT($B42, " - ", J$9), Expenses!$J$11:$J$2510))</f>
        <v/>
      </c>
      <c r="K42" s="16" t="str">
        <f>IF(OR($B42="", K$9=""), "", SUMIF(Expenses!$Z$11:$Z$2510, _xlfn.CONCAT($B42, " - ", K$9), Expenses!$J$11:$J$2510))</f>
        <v/>
      </c>
      <c r="L42" s="16" t="str">
        <f>IF(OR($B42="", L$9=""), "", SUMIF(Expenses!$Z$11:$Z$2510, _xlfn.CONCAT($B42, " - ", L$9), Expenses!$J$11:$J$2510))</f>
        <v/>
      </c>
      <c r="M42" s="16" t="str">
        <f>IF(OR($B42="", M$9=""), "", SUMIF(Expenses!$Z$11:$Z$2510, _xlfn.CONCAT($B42, " - ", M$9), Expenses!$J$11:$J$2510))</f>
        <v/>
      </c>
      <c r="N42" s="16" t="str">
        <f>IF(OR($B42="", N$9=""), "", SUMIF(Expenses!$Z$11:$Z$2510, _xlfn.CONCAT($B42, " - ", N$9), Expenses!$J$11:$J$2510))</f>
        <v/>
      </c>
      <c r="O42" s="17" t="str">
        <f>IF(OR($B42="", O$9=""), "", SUMIF(Expenses!$Z$11:$Z$2510, _xlfn.CONCAT($B42, " - ", O$9), Expenses!$J$11:$J$2510))</f>
        <v/>
      </c>
      <c r="P42" s="21"/>
      <c r="U42" s="25" t="str">
        <f t="shared" si="1"/>
        <v/>
      </c>
    </row>
    <row r="43" spans="1:21" x14ac:dyDescent="0.25">
      <c r="A43" s="21"/>
      <c r="B43" s="93"/>
      <c r="C43" s="21"/>
      <c r="D43" s="15" t="str">
        <f>IF(OR($B43="", D$9=""), "", SUMIF(Expenses!$Z$11:$Z$2510, _xlfn.CONCAT($B43, " - ", D$9), Expenses!$J$11:$J$2510))</f>
        <v/>
      </c>
      <c r="E43" s="16" t="str">
        <f>IF(OR($B43="", E$9=""), "", SUMIF(Expenses!$Z$11:$Z$2510, _xlfn.CONCAT($B43, " - ", E$9), Expenses!$J$11:$J$2510))</f>
        <v/>
      </c>
      <c r="F43" s="16" t="str">
        <f>IF(OR($B43="", F$9=""), "", SUMIF(Expenses!$Z$11:$Z$2510, _xlfn.CONCAT($B43, " - ", F$9), Expenses!$J$11:$J$2510))</f>
        <v/>
      </c>
      <c r="G43" s="16" t="str">
        <f>IF(OR($B43="", G$9=""), "", SUMIF(Expenses!$Z$11:$Z$2510, _xlfn.CONCAT($B43, " - ", G$9), Expenses!$J$11:$J$2510))</f>
        <v/>
      </c>
      <c r="H43" s="16" t="str">
        <f>IF(OR($B43="", H$9=""), "", SUMIF(Expenses!$Z$11:$Z$2510, _xlfn.CONCAT($B43, " - ", H$9), Expenses!$J$11:$J$2510))</f>
        <v/>
      </c>
      <c r="I43" s="16" t="str">
        <f>IF(OR($B43="", I$9=""), "", SUMIF(Expenses!$Z$11:$Z$2510, _xlfn.CONCAT($B43, " - ", I$9), Expenses!$J$11:$J$2510))</f>
        <v/>
      </c>
      <c r="J43" s="16" t="str">
        <f>IF(OR($B43="", J$9=""), "", SUMIF(Expenses!$Z$11:$Z$2510, _xlfn.CONCAT($B43, " - ", J$9), Expenses!$J$11:$J$2510))</f>
        <v/>
      </c>
      <c r="K43" s="16" t="str">
        <f>IF(OR($B43="", K$9=""), "", SUMIF(Expenses!$Z$11:$Z$2510, _xlfn.CONCAT($B43, " - ", K$9), Expenses!$J$11:$J$2510))</f>
        <v/>
      </c>
      <c r="L43" s="16" t="str">
        <f>IF(OR($B43="", L$9=""), "", SUMIF(Expenses!$Z$11:$Z$2510, _xlfn.CONCAT($B43, " - ", L$9), Expenses!$J$11:$J$2510))</f>
        <v/>
      </c>
      <c r="M43" s="16" t="str">
        <f>IF(OR($B43="", M$9=""), "", SUMIF(Expenses!$Z$11:$Z$2510, _xlfn.CONCAT($B43, " - ", M$9), Expenses!$J$11:$J$2510))</f>
        <v/>
      </c>
      <c r="N43" s="16" t="str">
        <f>IF(OR($B43="", N$9=""), "", SUMIF(Expenses!$Z$11:$Z$2510, _xlfn.CONCAT($B43, " - ", N$9), Expenses!$J$11:$J$2510))</f>
        <v/>
      </c>
      <c r="O43" s="17" t="str">
        <f>IF(OR($B43="", O$9=""), "", SUMIF(Expenses!$Z$11:$Z$2510, _xlfn.CONCAT($B43, " - ", O$9), Expenses!$J$11:$J$2510))</f>
        <v/>
      </c>
      <c r="P43" s="21"/>
      <c r="U43" s="25" t="str">
        <f t="shared" si="1"/>
        <v/>
      </c>
    </row>
    <row r="44" spans="1:21" x14ac:dyDescent="0.25">
      <c r="A44" s="21"/>
      <c r="B44" s="93"/>
      <c r="C44" s="21"/>
      <c r="D44" s="15" t="str">
        <f>IF(OR($B44="", D$9=""), "", SUMIF(Expenses!$Z$11:$Z$2510, _xlfn.CONCAT($B44, " - ", D$9), Expenses!$J$11:$J$2510))</f>
        <v/>
      </c>
      <c r="E44" s="16" t="str">
        <f>IF(OR($B44="", E$9=""), "", SUMIF(Expenses!$Z$11:$Z$2510, _xlfn.CONCAT($B44, " - ", E$9), Expenses!$J$11:$J$2510))</f>
        <v/>
      </c>
      <c r="F44" s="16" t="str">
        <f>IF(OR($B44="", F$9=""), "", SUMIF(Expenses!$Z$11:$Z$2510, _xlfn.CONCAT($B44, " - ", F$9), Expenses!$J$11:$J$2510))</f>
        <v/>
      </c>
      <c r="G44" s="16" t="str">
        <f>IF(OR($B44="", G$9=""), "", SUMIF(Expenses!$Z$11:$Z$2510, _xlfn.CONCAT($B44, " - ", G$9), Expenses!$J$11:$J$2510))</f>
        <v/>
      </c>
      <c r="H44" s="16" t="str">
        <f>IF(OR($B44="", H$9=""), "", SUMIF(Expenses!$Z$11:$Z$2510, _xlfn.CONCAT($B44, " - ", H$9), Expenses!$J$11:$J$2510))</f>
        <v/>
      </c>
      <c r="I44" s="16" t="str">
        <f>IF(OR($B44="", I$9=""), "", SUMIF(Expenses!$Z$11:$Z$2510, _xlfn.CONCAT($B44, " - ", I$9), Expenses!$J$11:$J$2510))</f>
        <v/>
      </c>
      <c r="J44" s="16" t="str">
        <f>IF(OR($B44="", J$9=""), "", SUMIF(Expenses!$Z$11:$Z$2510, _xlfn.CONCAT($B44, " - ", J$9), Expenses!$J$11:$J$2510))</f>
        <v/>
      </c>
      <c r="K44" s="16" t="str">
        <f>IF(OR($B44="", K$9=""), "", SUMIF(Expenses!$Z$11:$Z$2510, _xlfn.CONCAT($B44, " - ", K$9), Expenses!$J$11:$J$2510))</f>
        <v/>
      </c>
      <c r="L44" s="16" t="str">
        <f>IF(OR($B44="", L$9=""), "", SUMIF(Expenses!$Z$11:$Z$2510, _xlfn.CONCAT($B44, " - ", L$9), Expenses!$J$11:$J$2510))</f>
        <v/>
      </c>
      <c r="M44" s="16" t="str">
        <f>IF(OR($B44="", M$9=""), "", SUMIF(Expenses!$Z$11:$Z$2510, _xlfn.CONCAT($B44, " - ", M$9), Expenses!$J$11:$J$2510))</f>
        <v/>
      </c>
      <c r="N44" s="16" t="str">
        <f>IF(OR($B44="", N$9=""), "", SUMIF(Expenses!$Z$11:$Z$2510, _xlfn.CONCAT($B44, " - ", N$9), Expenses!$J$11:$J$2510))</f>
        <v/>
      </c>
      <c r="O44" s="17" t="str">
        <f>IF(OR($B44="", O$9=""), "", SUMIF(Expenses!$Z$11:$Z$2510, _xlfn.CONCAT($B44, " - ", O$9), Expenses!$J$11:$J$2510))</f>
        <v/>
      </c>
      <c r="P44" s="21"/>
      <c r="U44" s="25" t="str">
        <f t="shared" si="1"/>
        <v/>
      </c>
    </row>
    <row r="45" spans="1:21" x14ac:dyDescent="0.25">
      <c r="A45" s="21"/>
      <c r="B45" s="93"/>
      <c r="C45" s="21"/>
      <c r="D45" s="15" t="str">
        <f>IF(OR($B45="", D$9=""), "", SUMIF(Expenses!$Z$11:$Z$2510, _xlfn.CONCAT($B45, " - ", D$9), Expenses!$J$11:$J$2510))</f>
        <v/>
      </c>
      <c r="E45" s="16" t="str">
        <f>IF(OR($B45="", E$9=""), "", SUMIF(Expenses!$Z$11:$Z$2510, _xlfn.CONCAT($B45, " - ", E$9), Expenses!$J$11:$J$2510))</f>
        <v/>
      </c>
      <c r="F45" s="16" t="str">
        <f>IF(OR($B45="", F$9=""), "", SUMIF(Expenses!$Z$11:$Z$2510, _xlfn.CONCAT($B45, " - ", F$9), Expenses!$J$11:$J$2510))</f>
        <v/>
      </c>
      <c r="G45" s="16" t="str">
        <f>IF(OR($B45="", G$9=""), "", SUMIF(Expenses!$Z$11:$Z$2510, _xlfn.CONCAT($B45, " - ", G$9), Expenses!$J$11:$J$2510))</f>
        <v/>
      </c>
      <c r="H45" s="16" t="str">
        <f>IF(OR($B45="", H$9=""), "", SUMIF(Expenses!$Z$11:$Z$2510, _xlfn.CONCAT($B45, " - ", H$9), Expenses!$J$11:$J$2510))</f>
        <v/>
      </c>
      <c r="I45" s="16" t="str">
        <f>IF(OR($B45="", I$9=""), "", SUMIF(Expenses!$Z$11:$Z$2510, _xlfn.CONCAT($B45, " - ", I$9), Expenses!$J$11:$J$2510))</f>
        <v/>
      </c>
      <c r="J45" s="16" t="str">
        <f>IF(OR($B45="", J$9=""), "", SUMIF(Expenses!$Z$11:$Z$2510, _xlfn.CONCAT($B45, " - ", J$9), Expenses!$J$11:$J$2510))</f>
        <v/>
      </c>
      <c r="K45" s="16" t="str">
        <f>IF(OR($B45="", K$9=""), "", SUMIF(Expenses!$Z$11:$Z$2510, _xlfn.CONCAT($B45, " - ", K$9), Expenses!$J$11:$J$2510))</f>
        <v/>
      </c>
      <c r="L45" s="16" t="str">
        <f>IF(OR($B45="", L$9=""), "", SUMIF(Expenses!$Z$11:$Z$2510, _xlfn.CONCAT($B45, " - ", L$9), Expenses!$J$11:$J$2510))</f>
        <v/>
      </c>
      <c r="M45" s="16" t="str">
        <f>IF(OR($B45="", M$9=""), "", SUMIF(Expenses!$Z$11:$Z$2510, _xlfn.CONCAT($B45, " - ", M$9), Expenses!$J$11:$J$2510))</f>
        <v/>
      </c>
      <c r="N45" s="16" t="str">
        <f>IF(OR($B45="", N$9=""), "", SUMIF(Expenses!$Z$11:$Z$2510, _xlfn.CONCAT($B45, " - ", N$9), Expenses!$J$11:$J$2510))</f>
        <v/>
      </c>
      <c r="O45" s="17" t="str">
        <f>IF(OR($B45="", O$9=""), "", SUMIF(Expenses!$Z$11:$Z$2510, _xlfn.CONCAT($B45, " - ", O$9), Expenses!$J$11:$J$2510))</f>
        <v/>
      </c>
      <c r="P45" s="21"/>
      <c r="U45" s="25" t="str">
        <f t="shared" si="1"/>
        <v/>
      </c>
    </row>
    <row r="46" spans="1:21" x14ac:dyDescent="0.25">
      <c r="A46" s="21"/>
      <c r="B46" s="93"/>
      <c r="C46" s="21"/>
      <c r="D46" s="15" t="str">
        <f>IF(OR($B46="", D$9=""), "", SUMIF(Expenses!$Z$11:$Z$2510, _xlfn.CONCAT($B46, " - ", D$9), Expenses!$J$11:$J$2510))</f>
        <v/>
      </c>
      <c r="E46" s="16" t="str">
        <f>IF(OR($B46="", E$9=""), "", SUMIF(Expenses!$Z$11:$Z$2510, _xlfn.CONCAT($B46, " - ", E$9), Expenses!$J$11:$J$2510))</f>
        <v/>
      </c>
      <c r="F46" s="16" t="str">
        <f>IF(OR($B46="", F$9=""), "", SUMIF(Expenses!$Z$11:$Z$2510, _xlfn.CONCAT($B46, " - ", F$9), Expenses!$J$11:$J$2510))</f>
        <v/>
      </c>
      <c r="G46" s="16" t="str">
        <f>IF(OR($B46="", G$9=""), "", SUMIF(Expenses!$Z$11:$Z$2510, _xlfn.CONCAT($B46, " - ", G$9), Expenses!$J$11:$J$2510))</f>
        <v/>
      </c>
      <c r="H46" s="16" t="str">
        <f>IF(OR($B46="", H$9=""), "", SUMIF(Expenses!$Z$11:$Z$2510, _xlfn.CONCAT($B46, " - ", H$9), Expenses!$J$11:$J$2510))</f>
        <v/>
      </c>
      <c r="I46" s="16" t="str">
        <f>IF(OR($B46="", I$9=""), "", SUMIF(Expenses!$Z$11:$Z$2510, _xlfn.CONCAT($B46, " - ", I$9), Expenses!$J$11:$J$2510))</f>
        <v/>
      </c>
      <c r="J46" s="16" t="str">
        <f>IF(OR($B46="", J$9=""), "", SUMIF(Expenses!$Z$11:$Z$2510, _xlfn.CONCAT($B46, " - ", J$9), Expenses!$J$11:$J$2510))</f>
        <v/>
      </c>
      <c r="K46" s="16" t="str">
        <f>IF(OR($B46="", K$9=""), "", SUMIF(Expenses!$Z$11:$Z$2510, _xlfn.CONCAT($B46, " - ", K$9), Expenses!$J$11:$J$2510))</f>
        <v/>
      </c>
      <c r="L46" s="16" t="str">
        <f>IF(OR($B46="", L$9=""), "", SUMIF(Expenses!$Z$11:$Z$2510, _xlfn.CONCAT($B46, " - ", L$9), Expenses!$J$11:$J$2510))</f>
        <v/>
      </c>
      <c r="M46" s="16" t="str">
        <f>IF(OR($B46="", M$9=""), "", SUMIF(Expenses!$Z$11:$Z$2510, _xlfn.CONCAT($B46, " - ", M$9), Expenses!$J$11:$J$2510))</f>
        <v/>
      </c>
      <c r="N46" s="16" t="str">
        <f>IF(OR($B46="", N$9=""), "", SUMIF(Expenses!$Z$11:$Z$2510, _xlfn.CONCAT($B46, " - ", N$9), Expenses!$J$11:$J$2510))</f>
        <v/>
      </c>
      <c r="O46" s="17" t="str">
        <f>IF(OR($B46="", O$9=""), "", SUMIF(Expenses!$Z$11:$Z$2510, _xlfn.CONCAT($B46, " - ", O$9), Expenses!$J$11:$J$2510))</f>
        <v/>
      </c>
      <c r="P46" s="21"/>
      <c r="U46" s="25" t="str">
        <f t="shared" si="1"/>
        <v/>
      </c>
    </row>
    <row r="47" spans="1:21" x14ac:dyDescent="0.25">
      <c r="A47" s="21"/>
      <c r="B47" s="93"/>
      <c r="C47" s="21"/>
      <c r="D47" s="15" t="str">
        <f>IF(OR($B47="", D$9=""), "", SUMIF(Expenses!$Z$11:$Z$2510, _xlfn.CONCAT($B47, " - ", D$9), Expenses!$J$11:$J$2510))</f>
        <v/>
      </c>
      <c r="E47" s="16" t="str">
        <f>IF(OR($B47="", E$9=""), "", SUMIF(Expenses!$Z$11:$Z$2510, _xlfn.CONCAT($B47, " - ", E$9), Expenses!$J$11:$J$2510))</f>
        <v/>
      </c>
      <c r="F47" s="16" t="str">
        <f>IF(OR($B47="", F$9=""), "", SUMIF(Expenses!$Z$11:$Z$2510, _xlfn.CONCAT($B47, " - ", F$9), Expenses!$J$11:$J$2510))</f>
        <v/>
      </c>
      <c r="G47" s="16" t="str">
        <f>IF(OR($B47="", G$9=""), "", SUMIF(Expenses!$Z$11:$Z$2510, _xlfn.CONCAT($B47, " - ", G$9), Expenses!$J$11:$J$2510))</f>
        <v/>
      </c>
      <c r="H47" s="16" t="str">
        <f>IF(OR($B47="", H$9=""), "", SUMIF(Expenses!$Z$11:$Z$2510, _xlfn.CONCAT($B47, " - ", H$9), Expenses!$J$11:$J$2510))</f>
        <v/>
      </c>
      <c r="I47" s="16" t="str">
        <f>IF(OR($B47="", I$9=""), "", SUMIF(Expenses!$Z$11:$Z$2510, _xlfn.CONCAT($B47, " - ", I$9), Expenses!$J$11:$J$2510))</f>
        <v/>
      </c>
      <c r="J47" s="16" t="str">
        <f>IF(OR($B47="", J$9=""), "", SUMIF(Expenses!$Z$11:$Z$2510, _xlfn.CONCAT($B47, " - ", J$9), Expenses!$J$11:$J$2510))</f>
        <v/>
      </c>
      <c r="K47" s="16" t="str">
        <f>IF(OR($B47="", K$9=""), "", SUMIF(Expenses!$Z$11:$Z$2510, _xlfn.CONCAT($B47, " - ", K$9), Expenses!$J$11:$J$2510))</f>
        <v/>
      </c>
      <c r="L47" s="16" t="str">
        <f>IF(OR($B47="", L$9=""), "", SUMIF(Expenses!$Z$11:$Z$2510, _xlfn.CONCAT($B47, " - ", L$9), Expenses!$J$11:$J$2510))</f>
        <v/>
      </c>
      <c r="M47" s="16" t="str">
        <f>IF(OR($B47="", M$9=""), "", SUMIF(Expenses!$Z$11:$Z$2510, _xlfn.CONCAT($B47, " - ", M$9), Expenses!$J$11:$J$2510))</f>
        <v/>
      </c>
      <c r="N47" s="16" t="str">
        <f>IF(OR($B47="", N$9=""), "", SUMIF(Expenses!$Z$11:$Z$2510, _xlfn.CONCAT($B47, " - ", N$9), Expenses!$J$11:$J$2510))</f>
        <v/>
      </c>
      <c r="O47" s="17" t="str">
        <f>IF(OR($B47="", O$9=""), "", SUMIF(Expenses!$Z$11:$Z$2510, _xlfn.CONCAT($B47, " - ", O$9), Expenses!$J$11:$J$2510))</f>
        <v/>
      </c>
      <c r="P47" s="21"/>
      <c r="U47" s="25" t="str">
        <f t="shared" si="1"/>
        <v/>
      </c>
    </row>
    <row r="48" spans="1:21" x14ac:dyDescent="0.25">
      <c r="A48" s="21"/>
      <c r="B48" s="93"/>
      <c r="C48" s="21"/>
      <c r="D48" s="15" t="str">
        <f>IF(OR($B48="", D$9=""), "", SUMIF(Expenses!$Z$11:$Z$2510, _xlfn.CONCAT($B48, " - ", D$9), Expenses!$J$11:$J$2510))</f>
        <v/>
      </c>
      <c r="E48" s="16" t="str">
        <f>IF(OR($B48="", E$9=""), "", SUMIF(Expenses!$Z$11:$Z$2510, _xlfn.CONCAT($B48, " - ", E$9), Expenses!$J$11:$J$2510))</f>
        <v/>
      </c>
      <c r="F48" s="16" t="str">
        <f>IF(OR($B48="", F$9=""), "", SUMIF(Expenses!$Z$11:$Z$2510, _xlfn.CONCAT($B48, " - ", F$9), Expenses!$J$11:$J$2510))</f>
        <v/>
      </c>
      <c r="G48" s="16" t="str">
        <f>IF(OR($B48="", G$9=""), "", SUMIF(Expenses!$Z$11:$Z$2510, _xlfn.CONCAT($B48, " - ", G$9), Expenses!$J$11:$J$2510))</f>
        <v/>
      </c>
      <c r="H48" s="16" t="str">
        <f>IF(OR($B48="", H$9=""), "", SUMIF(Expenses!$Z$11:$Z$2510, _xlfn.CONCAT($B48, " - ", H$9), Expenses!$J$11:$J$2510))</f>
        <v/>
      </c>
      <c r="I48" s="16" t="str">
        <f>IF(OR($B48="", I$9=""), "", SUMIF(Expenses!$Z$11:$Z$2510, _xlfn.CONCAT($B48, " - ", I$9), Expenses!$J$11:$J$2510))</f>
        <v/>
      </c>
      <c r="J48" s="16" t="str">
        <f>IF(OR($B48="", J$9=""), "", SUMIF(Expenses!$Z$11:$Z$2510, _xlfn.CONCAT($B48, " - ", J$9), Expenses!$J$11:$J$2510))</f>
        <v/>
      </c>
      <c r="K48" s="16" t="str">
        <f>IF(OR($B48="", K$9=""), "", SUMIF(Expenses!$Z$11:$Z$2510, _xlfn.CONCAT($B48, " - ", K$9), Expenses!$J$11:$J$2510))</f>
        <v/>
      </c>
      <c r="L48" s="16" t="str">
        <f>IF(OR($B48="", L$9=""), "", SUMIF(Expenses!$Z$11:$Z$2510, _xlfn.CONCAT($B48, " - ", L$9), Expenses!$J$11:$J$2510))</f>
        <v/>
      </c>
      <c r="M48" s="16" t="str">
        <f>IF(OR($B48="", M$9=""), "", SUMIF(Expenses!$Z$11:$Z$2510, _xlfn.CONCAT($B48, " - ", M$9), Expenses!$J$11:$J$2510))</f>
        <v/>
      </c>
      <c r="N48" s="16" t="str">
        <f>IF(OR($B48="", N$9=""), "", SUMIF(Expenses!$Z$11:$Z$2510, _xlfn.CONCAT($B48, " - ", N$9), Expenses!$J$11:$J$2510))</f>
        <v/>
      </c>
      <c r="O48" s="17" t="str">
        <f>IF(OR($B48="", O$9=""), "", SUMIF(Expenses!$Z$11:$Z$2510, _xlfn.CONCAT($B48, " - ", O$9), Expenses!$J$11:$J$2510))</f>
        <v/>
      </c>
      <c r="P48" s="21"/>
      <c r="U48" s="25" t="str">
        <f t="shared" si="1"/>
        <v/>
      </c>
    </row>
    <row r="49" spans="1:21" x14ac:dyDescent="0.25">
      <c r="A49" s="21"/>
      <c r="B49" s="93"/>
      <c r="C49" s="21"/>
      <c r="D49" s="15" t="str">
        <f>IF(OR($B49="", D$9=""), "", SUMIF(Expenses!$Z$11:$Z$2510, _xlfn.CONCAT($B49, " - ", D$9), Expenses!$J$11:$J$2510))</f>
        <v/>
      </c>
      <c r="E49" s="16" t="str">
        <f>IF(OR($B49="", E$9=""), "", SUMIF(Expenses!$Z$11:$Z$2510, _xlfn.CONCAT($B49, " - ", E$9), Expenses!$J$11:$J$2510))</f>
        <v/>
      </c>
      <c r="F49" s="16" t="str">
        <f>IF(OR($B49="", F$9=""), "", SUMIF(Expenses!$Z$11:$Z$2510, _xlfn.CONCAT($B49, " - ", F$9), Expenses!$J$11:$J$2510))</f>
        <v/>
      </c>
      <c r="G49" s="16" t="str">
        <f>IF(OR($B49="", G$9=""), "", SUMIF(Expenses!$Z$11:$Z$2510, _xlfn.CONCAT($B49, " - ", G$9), Expenses!$J$11:$J$2510))</f>
        <v/>
      </c>
      <c r="H49" s="16" t="str">
        <f>IF(OR($B49="", H$9=""), "", SUMIF(Expenses!$Z$11:$Z$2510, _xlfn.CONCAT($B49, " - ", H$9), Expenses!$J$11:$J$2510))</f>
        <v/>
      </c>
      <c r="I49" s="16" t="str">
        <f>IF(OR($B49="", I$9=""), "", SUMIF(Expenses!$Z$11:$Z$2510, _xlfn.CONCAT($B49, " - ", I$9), Expenses!$J$11:$J$2510))</f>
        <v/>
      </c>
      <c r="J49" s="16" t="str">
        <f>IF(OR($B49="", J$9=""), "", SUMIF(Expenses!$Z$11:$Z$2510, _xlfn.CONCAT($B49, " - ", J$9), Expenses!$J$11:$J$2510))</f>
        <v/>
      </c>
      <c r="K49" s="16" t="str">
        <f>IF(OR($B49="", K$9=""), "", SUMIF(Expenses!$Z$11:$Z$2510, _xlfn.CONCAT($B49, " - ", K$9), Expenses!$J$11:$J$2510))</f>
        <v/>
      </c>
      <c r="L49" s="16" t="str">
        <f>IF(OR($B49="", L$9=""), "", SUMIF(Expenses!$Z$11:$Z$2510, _xlfn.CONCAT($B49, " - ", L$9), Expenses!$J$11:$J$2510))</f>
        <v/>
      </c>
      <c r="M49" s="16" t="str">
        <f>IF(OR($B49="", M$9=""), "", SUMIF(Expenses!$Z$11:$Z$2510, _xlfn.CONCAT($B49, " - ", M$9), Expenses!$J$11:$J$2510))</f>
        <v/>
      </c>
      <c r="N49" s="16" t="str">
        <f>IF(OR($B49="", N$9=""), "", SUMIF(Expenses!$Z$11:$Z$2510, _xlfn.CONCAT($B49, " - ", N$9), Expenses!$J$11:$J$2510))</f>
        <v/>
      </c>
      <c r="O49" s="17" t="str">
        <f>IF(OR($B49="", O$9=""), "", SUMIF(Expenses!$Z$11:$Z$2510, _xlfn.CONCAT($B49, " - ", O$9), Expenses!$J$11:$J$2510))</f>
        <v/>
      </c>
      <c r="P49" s="21"/>
      <c r="U49" s="25" t="str">
        <f t="shared" si="1"/>
        <v/>
      </c>
    </row>
    <row r="50" spans="1:21" x14ac:dyDescent="0.25">
      <c r="A50" s="21"/>
      <c r="B50" s="93"/>
      <c r="C50" s="21"/>
      <c r="D50" s="15" t="str">
        <f>IF(OR($B50="", D$9=""), "", SUMIF(Expenses!$Z$11:$Z$2510, _xlfn.CONCAT($B50, " - ", D$9), Expenses!$J$11:$J$2510))</f>
        <v/>
      </c>
      <c r="E50" s="16" t="str">
        <f>IF(OR($B50="", E$9=""), "", SUMIF(Expenses!$Z$11:$Z$2510, _xlfn.CONCAT($B50, " - ", E$9), Expenses!$J$11:$J$2510))</f>
        <v/>
      </c>
      <c r="F50" s="16" t="str">
        <f>IF(OR($B50="", F$9=""), "", SUMIF(Expenses!$Z$11:$Z$2510, _xlfn.CONCAT($B50, " - ", F$9), Expenses!$J$11:$J$2510))</f>
        <v/>
      </c>
      <c r="G50" s="16" t="str">
        <f>IF(OR($B50="", G$9=""), "", SUMIF(Expenses!$Z$11:$Z$2510, _xlfn.CONCAT($B50, " - ", G$9), Expenses!$J$11:$J$2510))</f>
        <v/>
      </c>
      <c r="H50" s="16" t="str">
        <f>IF(OR($B50="", H$9=""), "", SUMIF(Expenses!$Z$11:$Z$2510, _xlfn.CONCAT($B50, " - ", H$9), Expenses!$J$11:$J$2510))</f>
        <v/>
      </c>
      <c r="I50" s="16" t="str">
        <f>IF(OR($B50="", I$9=""), "", SUMIF(Expenses!$Z$11:$Z$2510, _xlfn.CONCAT($B50, " - ", I$9), Expenses!$J$11:$J$2510))</f>
        <v/>
      </c>
      <c r="J50" s="16" t="str">
        <f>IF(OR($B50="", J$9=""), "", SUMIF(Expenses!$Z$11:$Z$2510, _xlfn.CONCAT($B50, " - ", J$9), Expenses!$J$11:$J$2510))</f>
        <v/>
      </c>
      <c r="K50" s="16" t="str">
        <f>IF(OR($B50="", K$9=""), "", SUMIF(Expenses!$Z$11:$Z$2510, _xlfn.CONCAT($B50, " - ", K$9), Expenses!$J$11:$J$2510))</f>
        <v/>
      </c>
      <c r="L50" s="16" t="str">
        <f>IF(OR($B50="", L$9=""), "", SUMIF(Expenses!$Z$11:$Z$2510, _xlfn.CONCAT($B50, " - ", L$9), Expenses!$J$11:$J$2510))</f>
        <v/>
      </c>
      <c r="M50" s="16" t="str">
        <f>IF(OR($B50="", M$9=""), "", SUMIF(Expenses!$Z$11:$Z$2510, _xlfn.CONCAT($B50, " - ", M$9), Expenses!$J$11:$J$2510))</f>
        <v/>
      </c>
      <c r="N50" s="16" t="str">
        <f>IF(OR($B50="", N$9=""), "", SUMIF(Expenses!$Z$11:$Z$2510, _xlfn.CONCAT($B50, " - ", N$9), Expenses!$J$11:$J$2510))</f>
        <v/>
      </c>
      <c r="O50" s="17" t="str">
        <f>IF(OR($B50="", O$9=""), "", SUMIF(Expenses!$Z$11:$Z$2510, _xlfn.CONCAT($B50, " - ", O$9), Expenses!$J$11:$J$2510))</f>
        <v/>
      </c>
      <c r="P50" s="21"/>
      <c r="U50" s="25" t="str">
        <f t="shared" si="1"/>
        <v/>
      </c>
    </row>
    <row r="51" spans="1:21" x14ac:dyDescent="0.25">
      <c r="A51" s="21"/>
      <c r="B51" s="93"/>
      <c r="C51" s="21"/>
      <c r="D51" s="15" t="str">
        <f>IF(OR($B51="", D$9=""), "", SUMIF(Expenses!$Z$11:$Z$2510, _xlfn.CONCAT($B51, " - ", D$9), Expenses!$J$11:$J$2510))</f>
        <v/>
      </c>
      <c r="E51" s="16" t="str">
        <f>IF(OR($B51="", E$9=""), "", SUMIF(Expenses!$Z$11:$Z$2510, _xlfn.CONCAT($B51, " - ", E$9), Expenses!$J$11:$J$2510))</f>
        <v/>
      </c>
      <c r="F51" s="16" t="str">
        <f>IF(OR($B51="", F$9=""), "", SUMIF(Expenses!$Z$11:$Z$2510, _xlfn.CONCAT($B51, " - ", F$9), Expenses!$J$11:$J$2510))</f>
        <v/>
      </c>
      <c r="G51" s="16" t="str">
        <f>IF(OR($B51="", G$9=""), "", SUMIF(Expenses!$Z$11:$Z$2510, _xlfn.CONCAT($B51, " - ", G$9), Expenses!$J$11:$J$2510))</f>
        <v/>
      </c>
      <c r="H51" s="16" t="str">
        <f>IF(OR($B51="", H$9=""), "", SUMIF(Expenses!$Z$11:$Z$2510, _xlfn.CONCAT($B51, " - ", H$9), Expenses!$J$11:$J$2510))</f>
        <v/>
      </c>
      <c r="I51" s="16" t="str">
        <f>IF(OR($B51="", I$9=""), "", SUMIF(Expenses!$Z$11:$Z$2510, _xlfn.CONCAT($B51, " - ", I$9), Expenses!$J$11:$J$2510))</f>
        <v/>
      </c>
      <c r="J51" s="16" t="str">
        <f>IF(OR($B51="", J$9=""), "", SUMIF(Expenses!$Z$11:$Z$2510, _xlfn.CONCAT($B51, " - ", J$9), Expenses!$J$11:$J$2510))</f>
        <v/>
      </c>
      <c r="K51" s="16" t="str">
        <f>IF(OR($B51="", K$9=""), "", SUMIF(Expenses!$Z$11:$Z$2510, _xlfn.CONCAT($B51, " - ", K$9), Expenses!$J$11:$J$2510))</f>
        <v/>
      </c>
      <c r="L51" s="16" t="str">
        <f>IF(OR($B51="", L$9=""), "", SUMIF(Expenses!$Z$11:$Z$2510, _xlfn.CONCAT($B51, " - ", L$9), Expenses!$J$11:$J$2510))</f>
        <v/>
      </c>
      <c r="M51" s="16" t="str">
        <f>IF(OR($B51="", M$9=""), "", SUMIF(Expenses!$Z$11:$Z$2510, _xlfn.CONCAT($B51, " - ", M$9), Expenses!$J$11:$J$2510))</f>
        <v/>
      </c>
      <c r="N51" s="16" t="str">
        <f>IF(OR($B51="", N$9=""), "", SUMIF(Expenses!$Z$11:$Z$2510, _xlfn.CONCAT($B51, " - ", N$9), Expenses!$J$11:$J$2510))</f>
        <v/>
      </c>
      <c r="O51" s="17" t="str">
        <f>IF(OR($B51="", O$9=""), "", SUMIF(Expenses!$Z$11:$Z$2510, _xlfn.CONCAT($B51, " - ", O$9), Expenses!$J$11:$J$2510))</f>
        <v/>
      </c>
      <c r="P51" s="21"/>
      <c r="U51" s="25" t="str">
        <f t="shared" si="1"/>
        <v/>
      </c>
    </row>
    <row r="52" spans="1:21" x14ac:dyDescent="0.25">
      <c r="A52" s="21"/>
      <c r="B52" s="93"/>
      <c r="C52" s="21"/>
      <c r="D52" s="15" t="str">
        <f>IF(OR($B52="", D$9=""), "", SUMIF(Expenses!$Z$11:$Z$2510, _xlfn.CONCAT($B52, " - ", D$9), Expenses!$J$11:$J$2510))</f>
        <v/>
      </c>
      <c r="E52" s="16" t="str">
        <f>IF(OR($B52="", E$9=""), "", SUMIF(Expenses!$Z$11:$Z$2510, _xlfn.CONCAT($B52, " - ", E$9), Expenses!$J$11:$J$2510))</f>
        <v/>
      </c>
      <c r="F52" s="16" t="str">
        <f>IF(OR($B52="", F$9=""), "", SUMIF(Expenses!$Z$11:$Z$2510, _xlfn.CONCAT($B52, " - ", F$9), Expenses!$J$11:$J$2510))</f>
        <v/>
      </c>
      <c r="G52" s="16" t="str">
        <f>IF(OR($B52="", G$9=""), "", SUMIF(Expenses!$Z$11:$Z$2510, _xlfn.CONCAT($B52, " - ", G$9), Expenses!$J$11:$J$2510))</f>
        <v/>
      </c>
      <c r="H52" s="16" t="str">
        <f>IF(OR($B52="", H$9=""), "", SUMIF(Expenses!$Z$11:$Z$2510, _xlfn.CONCAT($B52, " - ", H$9), Expenses!$J$11:$J$2510))</f>
        <v/>
      </c>
      <c r="I52" s="16" t="str">
        <f>IF(OR($B52="", I$9=""), "", SUMIF(Expenses!$Z$11:$Z$2510, _xlfn.CONCAT($B52, " - ", I$9), Expenses!$J$11:$J$2510))</f>
        <v/>
      </c>
      <c r="J52" s="16" t="str">
        <f>IF(OR($B52="", J$9=""), "", SUMIF(Expenses!$Z$11:$Z$2510, _xlfn.CONCAT($B52, " - ", J$9), Expenses!$J$11:$J$2510))</f>
        <v/>
      </c>
      <c r="K52" s="16" t="str">
        <f>IF(OR($B52="", K$9=""), "", SUMIF(Expenses!$Z$11:$Z$2510, _xlfn.CONCAT($B52, " - ", K$9), Expenses!$J$11:$J$2510))</f>
        <v/>
      </c>
      <c r="L52" s="16" t="str">
        <f>IF(OR($B52="", L$9=""), "", SUMIF(Expenses!$Z$11:$Z$2510, _xlfn.CONCAT($B52, " - ", L$9), Expenses!$J$11:$J$2510))</f>
        <v/>
      </c>
      <c r="M52" s="16" t="str">
        <f>IF(OR($B52="", M$9=""), "", SUMIF(Expenses!$Z$11:$Z$2510, _xlfn.CONCAT($B52, " - ", M$9), Expenses!$J$11:$J$2510))</f>
        <v/>
      </c>
      <c r="N52" s="16" t="str">
        <f>IF(OR($B52="", N$9=""), "", SUMIF(Expenses!$Z$11:$Z$2510, _xlfn.CONCAT($B52, " - ", N$9), Expenses!$J$11:$J$2510))</f>
        <v/>
      </c>
      <c r="O52" s="17" t="str">
        <f>IF(OR($B52="", O$9=""), "", SUMIF(Expenses!$Z$11:$Z$2510, _xlfn.CONCAT($B52, " - ", O$9), Expenses!$J$11:$J$2510))</f>
        <v/>
      </c>
      <c r="P52" s="21"/>
      <c r="U52" s="25" t="str">
        <f t="shared" si="1"/>
        <v/>
      </c>
    </row>
    <row r="53" spans="1:21" x14ac:dyDescent="0.25">
      <c r="A53" s="21"/>
      <c r="B53" s="93"/>
      <c r="C53" s="21"/>
      <c r="D53" s="15" t="str">
        <f>IF(OR($B53="", D$9=""), "", SUMIF(Expenses!$Z$11:$Z$2510, _xlfn.CONCAT($B53, " - ", D$9), Expenses!$J$11:$J$2510))</f>
        <v/>
      </c>
      <c r="E53" s="16" t="str">
        <f>IF(OR($B53="", E$9=""), "", SUMIF(Expenses!$Z$11:$Z$2510, _xlfn.CONCAT($B53, " - ", E$9), Expenses!$J$11:$J$2510))</f>
        <v/>
      </c>
      <c r="F53" s="16" t="str">
        <f>IF(OR($B53="", F$9=""), "", SUMIF(Expenses!$Z$11:$Z$2510, _xlfn.CONCAT($B53, " - ", F$9), Expenses!$J$11:$J$2510))</f>
        <v/>
      </c>
      <c r="G53" s="16" t="str">
        <f>IF(OR($B53="", G$9=""), "", SUMIF(Expenses!$Z$11:$Z$2510, _xlfn.CONCAT($B53, " - ", G$9), Expenses!$J$11:$J$2510))</f>
        <v/>
      </c>
      <c r="H53" s="16" t="str">
        <f>IF(OR($B53="", H$9=""), "", SUMIF(Expenses!$Z$11:$Z$2510, _xlfn.CONCAT($B53, " - ", H$9), Expenses!$J$11:$J$2510))</f>
        <v/>
      </c>
      <c r="I53" s="16" t="str">
        <f>IF(OR($B53="", I$9=""), "", SUMIF(Expenses!$Z$11:$Z$2510, _xlfn.CONCAT($B53, " - ", I$9), Expenses!$J$11:$J$2510))</f>
        <v/>
      </c>
      <c r="J53" s="16" t="str">
        <f>IF(OR($B53="", J$9=""), "", SUMIF(Expenses!$Z$11:$Z$2510, _xlfn.CONCAT($B53, " - ", J$9), Expenses!$J$11:$J$2510))</f>
        <v/>
      </c>
      <c r="K53" s="16" t="str">
        <f>IF(OR($B53="", K$9=""), "", SUMIF(Expenses!$Z$11:$Z$2510, _xlfn.CONCAT($B53, " - ", K$9), Expenses!$J$11:$J$2510))</f>
        <v/>
      </c>
      <c r="L53" s="16" t="str">
        <f>IF(OR($B53="", L$9=""), "", SUMIF(Expenses!$Z$11:$Z$2510, _xlfn.CONCAT($B53, " - ", L$9), Expenses!$J$11:$J$2510))</f>
        <v/>
      </c>
      <c r="M53" s="16" t="str">
        <f>IF(OR($B53="", M$9=""), "", SUMIF(Expenses!$Z$11:$Z$2510, _xlfn.CONCAT($B53, " - ", M$9), Expenses!$J$11:$J$2510))</f>
        <v/>
      </c>
      <c r="N53" s="16" t="str">
        <f>IF(OR($B53="", N$9=""), "", SUMIF(Expenses!$Z$11:$Z$2510, _xlfn.CONCAT($B53, " - ", N$9), Expenses!$J$11:$J$2510))</f>
        <v/>
      </c>
      <c r="O53" s="17" t="str">
        <f>IF(OR($B53="", O$9=""), "", SUMIF(Expenses!$Z$11:$Z$2510, _xlfn.CONCAT($B53, " - ", O$9), Expenses!$J$11:$J$2510))</f>
        <v/>
      </c>
      <c r="P53" s="21"/>
      <c r="U53" s="25" t="str">
        <f t="shared" si="1"/>
        <v/>
      </c>
    </row>
    <row r="54" spans="1:21" x14ac:dyDescent="0.25">
      <c r="A54" s="21"/>
      <c r="B54" s="93"/>
      <c r="C54" s="21"/>
      <c r="D54" s="15" t="str">
        <f>IF(OR($B54="", D$9=""), "", SUMIF(Expenses!$Z$11:$Z$2510, _xlfn.CONCAT($B54, " - ", D$9), Expenses!$J$11:$J$2510))</f>
        <v/>
      </c>
      <c r="E54" s="16" t="str">
        <f>IF(OR($B54="", E$9=""), "", SUMIF(Expenses!$Z$11:$Z$2510, _xlfn.CONCAT($B54, " - ", E$9), Expenses!$J$11:$J$2510))</f>
        <v/>
      </c>
      <c r="F54" s="16" t="str">
        <f>IF(OR($B54="", F$9=""), "", SUMIF(Expenses!$Z$11:$Z$2510, _xlfn.CONCAT($B54, " - ", F$9), Expenses!$J$11:$J$2510))</f>
        <v/>
      </c>
      <c r="G54" s="16" t="str">
        <f>IF(OR($B54="", G$9=""), "", SUMIF(Expenses!$Z$11:$Z$2510, _xlfn.CONCAT($B54, " - ", G$9), Expenses!$J$11:$J$2510))</f>
        <v/>
      </c>
      <c r="H54" s="16" t="str">
        <f>IF(OR($B54="", H$9=""), "", SUMIF(Expenses!$Z$11:$Z$2510, _xlfn.CONCAT($B54, " - ", H$9), Expenses!$J$11:$J$2510))</f>
        <v/>
      </c>
      <c r="I54" s="16" t="str">
        <f>IF(OR($B54="", I$9=""), "", SUMIF(Expenses!$Z$11:$Z$2510, _xlfn.CONCAT($B54, " - ", I$9), Expenses!$J$11:$J$2510))</f>
        <v/>
      </c>
      <c r="J54" s="16" t="str">
        <f>IF(OR($B54="", J$9=""), "", SUMIF(Expenses!$Z$11:$Z$2510, _xlfn.CONCAT($B54, " - ", J$9), Expenses!$J$11:$J$2510))</f>
        <v/>
      </c>
      <c r="K54" s="16" t="str">
        <f>IF(OR($B54="", K$9=""), "", SUMIF(Expenses!$Z$11:$Z$2510, _xlfn.CONCAT($B54, " - ", K$9), Expenses!$J$11:$J$2510))</f>
        <v/>
      </c>
      <c r="L54" s="16" t="str">
        <f>IF(OR($B54="", L$9=""), "", SUMIF(Expenses!$Z$11:$Z$2510, _xlfn.CONCAT($B54, " - ", L$9), Expenses!$J$11:$J$2510))</f>
        <v/>
      </c>
      <c r="M54" s="16" t="str">
        <f>IF(OR($B54="", M$9=""), "", SUMIF(Expenses!$Z$11:$Z$2510, _xlfn.CONCAT($B54, " - ", M$9), Expenses!$J$11:$J$2510))</f>
        <v/>
      </c>
      <c r="N54" s="16" t="str">
        <f>IF(OR($B54="", N$9=""), "", SUMIF(Expenses!$Z$11:$Z$2510, _xlfn.CONCAT($B54, " - ", N$9), Expenses!$J$11:$J$2510))</f>
        <v/>
      </c>
      <c r="O54" s="17" t="str">
        <f>IF(OR($B54="", O$9=""), "", SUMIF(Expenses!$Z$11:$Z$2510, _xlfn.CONCAT($B54, " - ", O$9), Expenses!$J$11:$J$2510))</f>
        <v/>
      </c>
      <c r="P54" s="21"/>
      <c r="U54" s="25" t="str">
        <f t="shared" si="1"/>
        <v/>
      </c>
    </row>
    <row r="55" spans="1:21" x14ac:dyDescent="0.25">
      <c r="A55" s="21"/>
      <c r="B55" s="93"/>
      <c r="C55" s="21"/>
      <c r="D55" s="15" t="str">
        <f>IF(OR($B55="", D$9=""), "", SUMIF(Expenses!$Z$11:$Z$2510, _xlfn.CONCAT($B55, " - ", D$9), Expenses!$J$11:$J$2510))</f>
        <v/>
      </c>
      <c r="E55" s="16" t="str">
        <f>IF(OR($B55="", E$9=""), "", SUMIF(Expenses!$Z$11:$Z$2510, _xlfn.CONCAT($B55, " - ", E$9), Expenses!$J$11:$J$2510))</f>
        <v/>
      </c>
      <c r="F55" s="16" t="str">
        <f>IF(OR($B55="", F$9=""), "", SUMIF(Expenses!$Z$11:$Z$2510, _xlfn.CONCAT($B55, " - ", F$9), Expenses!$J$11:$J$2510))</f>
        <v/>
      </c>
      <c r="G55" s="16" t="str">
        <f>IF(OR($B55="", G$9=""), "", SUMIF(Expenses!$Z$11:$Z$2510, _xlfn.CONCAT($B55, " - ", G$9), Expenses!$J$11:$J$2510))</f>
        <v/>
      </c>
      <c r="H55" s="16" t="str">
        <f>IF(OR($B55="", H$9=""), "", SUMIF(Expenses!$Z$11:$Z$2510, _xlfn.CONCAT($B55, " - ", H$9), Expenses!$J$11:$J$2510))</f>
        <v/>
      </c>
      <c r="I55" s="16" t="str">
        <f>IF(OR($B55="", I$9=""), "", SUMIF(Expenses!$Z$11:$Z$2510, _xlfn.CONCAT($B55, " - ", I$9), Expenses!$J$11:$J$2510))</f>
        <v/>
      </c>
      <c r="J55" s="16" t="str">
        <f>IF(OR($B55="", J$9=""), "", SUMIF(Expenses!$Z$11:$Z$2510, _xlfn.CONCAT($B55, " - ", J$9), Expenses!$J$11:$J$2510))</f>
        <v/>
      </c>
      <c r="K55" s="16" t="str">
        <f>IF(OR($B55="", K$9=""), "", SUMIF(Expenses!$Z$11:$Z$2510, _xlfn.CONCAT($B55, " - ", K$9), Expenses!$J$11:$J$2510))</f>
        <v/>
      </c>
      <c r="L55" s="16" t="str">
        <f>IF(OR($B55="", L$9=""), "", SUMIF(Expenses!$Z$11:$Z$2510, _xlfn.CONCAT($B55, " - ", L$9), Expenses!$J$11:$J$2510))</f>
        <v/>
      </c>
      <c r="M55" s="16" t="str">
        <f>IF(OR($B55="", M$9=""), "", SUMIF(Expenses!$Z$11:$Z$2510, _xlfn.CONCAT($B55, " - ", M$9), Expenses!$J$11:$J$2510))</f>
        <v/>
      </c>
      <c r="N55" s="16" t="str">
        <f>IF(OR($B55="", N$9=""), "", SUMIF(Expenses!$Z$11:$Z$2510, _xlfn.CONCAT($B55, " - ", N$9), Expenses!$J$11:$J$2510))</f>
        <v/>
      </c>
      <c r="O55" s="17" t="str">
        <f>IF(OR($B55="", O$9=""), "", SUMIF(Expenses!$Z$11:$Z$2510, _xlfn.CONCAT($B55, " - ", O$9), Expenses!$J$11:$J$2510))</f>
        <v/>
      </c>
      <c r="P55" s="21"/>
      <c r="U55" s="25" t="str">
        <f t="shared" si="1"/>
        <v/>
      </c>
    </row>
    <row r="56" spans="1:21" x14ac:dyDescent="0.25">
      <c r="A56" s="21"/>
      <c r="B56" s="93"/>
      <c r="C56" s="21"/>
      <c r="D56" s="15" t="str">
        <f>IF(OR($B56="", D$9=""), "", SUMIF(Expenses!$Z$11:$Z$2510, _xlfn.CONCAT($B56, " - ", D$9), Expenses!$J$11:$J$2510))</f>
        <v/>
      </c>
      <c r="E56" s="16" t="str">
        <f>IF(OR($B56="", E$9=""), "", SUMIF(Expenses!$Z$11:$Z$2510, _xlfn.CONCAT($B56, " - ", E$9), Expenses!$J$11:$J$2510))</f>
        <v/>
      </c>
      <c r="F56" s="16" t="str">
        <f>IF(OR($B56="", F$9=""), "", SUMIF(Expenses!$Z$11:$Z$2510, _xlfn.CONCAT($B56, " - ", F$9), Expenses!$J$11:$J$2510))</f>
        <v/>
      </c>
      <c r="G56" s="16" t="str">
        <f>IF(OR($B56="", G$9=""), "", SUMIF(Expenses!$Z$11:$Z$2510, _xlfn.CONCAT($B56, " - ", G$9), Expenses!$J$11:$J$2510))</f>
        <v/>
      </c>
      <c r="H56" s="16" t="str">
        <f>IF(OR($B56="", H$9=""), "", SUMIF(Expenses!$Z$11:$Z$2510, _xlfn.CONCAT($B56, " - ", H$9), Expenses!$J$11:$J$2510))</f>
        <v/>
      </c>
      <c r="I56" s="16" t="str">
        <f>IF(OR($B56="", I$9=""), "", SUMIF(Expenses!$Z$11:$Z$2510, _xlfn.CONCAT($B56, " - ", I$9), Expenses!$J$11:$J$2510))</f>
        <v/>
      </c>
      <c r="J56" s="16" t="str">
        <f>IF(OR($B56="", J$9=""), "", SUMIF(Expenses!$Z$11:$Z$2510, _xlfn.CONCAT($B56, " - ", J$9), Expenses!$J$11:$J$2510))</f>
        <v/>
      </c>
      <c r="K56" s="16" t="str">
        <f>IF(OR($B56="", K$9=""), "", SUMIF(Expenses!$Z$11:$Z$2510, _xlfn.CONCAT($B56, " - ", K$9), Expenses!$J$11:$J$2510))</f>
        <v/>
      </c>
      <c r="L56" s="16" t="str">
        <f>IF(OR($B56="", L$9=""), "", SUMIF(Expenses!$Z$11:$Z$2510, _xlfn.CONCAT($B56, " - ", L$9), Expenses!$J$11:$J$2510))</f>
        <v/>
      </c>
      <c r="M56" s="16" t="str">
        <f>IF(OR($B56="", M$9=""), "", SUMIF(Expenses!$Z$11:$Z$2510, _xlfn.CONCAT($B56, " - ", M$9), Expenses!$J$11:$J$2510))</f>
        <v/>
      </c>
      <c r="N56" s="16" t="str">
        <f>IF(OR($B56="", N$9=""), "", SUMIF(Expenses!$Z$11:$Z$2510, _xlfn.CONCAT($B56, " - ", N$9), Expenses!$J$11:$J$2510))</f>
        <v/>
      </c>
      <c r="O56" s="17" t="str">
        <f>IF(OR($B56="", O$9=""), "", SUMIF(Expenses!$Z$11:$Z$2510, _xlfn.CONCAT($B56, " - ", O$9), Expenses!$J$11:$J$2510))</f>
        <v/>
      </c>
      <c r="P56" s="21"/>
      <c r="U56" s="25" t="str">
        <f t="shared" si="1"/>
        <v/>
      </c>
    </row>
    <row r="57" spans="1:21" x14ac:dyDescent="0.25">
      <c r="A57" s="21"/>
      <c r="B57" s="93"/>
      <c r="C57" s="21"/>
      <c r="D57" s="15" t="str">
        <f>IF(OR($B57="", D$9=""), "", SUMIF(Expenses!$Z$11:$Z$2510, _xlfn.CONCAT($B57, " - ", D$9), Expenses!$J$11:$J$2510))</f>
        <v/>
      </c>
      <c r="E57" s="16" t="str">
        <f>IF(OR($B57="", E$9=""), "", SUMIF(Expenses!$Z$11:$Z$2510, _xlfn.CONCAT($B57, " - ", E$9), Expenses!$J$11:$J$2510))</f>
        <v/>
      </c>
      <c r="F57" s="16" t="str">
        <f>IF(OR($B57="", F$9=""), "", SUMIF(Expenses!$Z$11:$Z$2510, _xlfn.CONCAT($B57, " - ", F$9), Expenses!$J$11:$J$2510))</f>
        <v/>
      </c>
      <c r="G57" s="16" t="str">
        <f>IF(OR($B57="", G$9=""), "", SUMIF(Expenses!$Z$11:$Z$2510, _xlfn.CONCAT($B57, " - ", G$9), Expenses!$J$11:$J$2510))</f>
        <v/>
      </c>
      <c r="H57" s="16" t="str">
        <f>IF(OR($B57="", H$9=""), "", SUMIF(Expenses!$Z$11:$Z$2510, _xlfn.CONCAT($B57, " - ", H$9), Expenses!$J$11:$J$2510))</f>
        <v/>
      </c>
      <c r="I57" s="16" t="str">
        <f>IF(OR($B57="", I$9=""), "", SUMIF(Expenses!$Z$11:$Z$2510, _xlfn.CONCAT($B57, " - ", I$9), Expenses!$J$11:$J$2510))</f>
        <v/>
      </c>
      <c r="J57" s="16" t="str">
        <f>IF(OR($B57="", J$9=""), "", SUMIF(Expenses!$Z$11:$Z$2510, _xlfn.CONCAT($B57, " - ", J$9), Expenses!$J$11:$J$2510))</f>
        <v/>
      </c>
      <c r="K57" s="16" t="str">
        <f>IF(OR($B57="", K$9=""), "", SUMIF(Expenses!$Z$11:$Z$2510, _xlfn.CONCAT($B57, " - ", K$9), Expenses!$J$11:$J$2510))</f>
        <v/>
      </c>
      <c r="L57" s="16" t="str">
        <f>IF(OR($B57="", L$9=""), "", SUMIF(Expenses!$Z$11:$Z$2510, _xlfn.CONCAT($B57, " - ", L$9), Expenses!$J$11:$J$2510))</f>
        <v/>
      </c>
      <c r="M57" s="16" t="str">
        <f>IF(OR($B57="", M$9=""), "", SUMIF(Expenses!$Z$11:$Z$2510, _xlfn.CONCAT($B57, " - ", M$9), Expenses!$J$11:$J$2510))</f>
        <v/>
      </c>
      <c r="N57" s="16" t="str">
        <f>IF(OR($B57="", N$9=""), "", SUMIF(Expenses!$Z$11:$Z$2510, _xlfn.CONCAT($B57, " - ", N$9), Expenses!$J$11:$J$2510))</f>
        <v/>
      </c>
      <c r="O57" s="17" t="str">
        <f>IF(OR($B57="", O$9=""), "", SUMIF(Expenses!$Z$11:$Z$2510, _xlfn.CONCAT($B57, " - ", O$9), Expenses!$J$11:$J$2510))</f>
        <v/>
      </c>
      <c r="P57" s="21"/>
      <c r="U57" s="25" t="str">
        <f t="shared" si="1"/>
        <v/>
      </c>
    </row>
    <row r="58" spans="1:21" x14ac:dyDescent="0.25">
      <c r="A58" s="21"/>
      <c r="B58" s="93"/>
      <c r="C58" s="21"/>
      <c r="D58" s="15" t="str">
        <f>IF(OR($B58="", D$9=""), "", SUMIF(Expenses!$Z$11:$Z$2510, _xlfn.CONCAT($B58, " - ", D$9), Expenses!$J$11:$J$2510))</f>
        <v/>
      </c>
      <c r="E58" s="16" t="str">
        <f>IF(OR($B58="", E$9=""), "", SUMIF(Expenses!$Z$11:$Z$2510, _xlfn.CONCAT($B58, " - ", E$9), Expenses!$J$11:$J$2510))</f>
        <v/>
      </c>
      <c r="F58" s="16" t="str">
        <f>IF(OR($B58="", F$9=""), "", SUMIF(Expenses!$Z$11:$Z$2510, _xlfn.CONCAT($B58, " - ", F$9), Expenses!$J$11:$J$2510))</f>
        <v/>
      </c>
      <c r="G58" s="16" t="str">
        <f>IF(OR($B58="", G$9=""), "", SUMIF(Expenses!$Z$11:$Z$2510, _xlfn.CONCAT($B58, " - ", G$9), Expenses!$J$11:$J$2510))</f>
        <v/>
      </c>
      <c r="H58" s="16" t="str">
        <f>IF(OR($B58="", H$9=""), "", SUMIF(Expenses!$Z$11:$Z$2510, _xlfn.CONCAT($B58, " - ", H$9), Expenses!$J$11:$J$2510))</f>
        <v/>
      </c>
      <c r="I58" s="16" t="str">
        <f>IF(OR($B58="", I$9=""), "", SUMIF(Expenses!$Z$11:$Z$2510, _xlfn.CONCAT($B58, " - ", I$9), Expenses!$J$11:$J$2510))</f>
        <v/>
      </c>
      <c r="J58" s="16" t="str">
        <f>IF(OR($B58="", J$9=""), "", SUMIF(Expenses!$Z$11:$Z$2510, _xlfn.CONCAT($B58, " - ", J$9), Expenses!$J$11:$J$2510))</f>
        <v/>
      </c>
      <c r="K58" s="16" t="str">
        <f>IF(OR($B58="", K$9=""), "", SUMIF(Expenses!$Z$11:$Z$2510, _xlfn.CONCAT($B58, " - ", K$9), Expenses!$J$11:$J$2510))</f>
        <v/>
      </c>
      <c r="L58" s="16" t="str">
        <f>IF(OR($B58="", L$9=""), "", SUMIF(Expenses!$Z$11:$Z$2510, _xlfn.CONCAT($B58, " - ", L$9), Expenses!$J$11:$J$2510))</f>
        <v/>
      </c>
      <c r="M58" s="16" t="str">
        <f>IF(OR($B58="", M$9=""), "", SUMIF(Expenses!$Z$11:$Z$2510, _xlfn.CONCAT($B58, " - ", M$9), Expenses!$J$11:$J$2510))</f>
        <v/>
      </c>
      <c r="N58" s="16" t="str">
        <f>IF(OR($B58="", N$9=""), "", SUMIF(Expenses!$Z$11:$Z$2510, _xlfn.CONCAT($B58, " - ", N$9), Expenses!$J$11:$J$2510))</f>
        <v/>
      </c>
      <c r="O58" s="17" t="str">
        <f>IF(OR($B58="", O$9=""), "", SUMIF(Expenses!$Z$11:$Z$2510, _xlfn.CONCAT($B58, " - ", O$9), Expenses!$J$11:$J$2510))</f>
        <v/>
      </c>
      <c r="P58" s="21"/>
      <c r="U58" s="25" t="str">
        <f t="shared" si="1"/>
        <v/>
      </c>
    </row>
    <row r="59" spans="1:21" x14ac:dyDescent="0.25">
      <c r="A59" s="21"/>
      <c r="B59" s="93"/>
      <c r="C59" s="21"/>
      <c r="D59" s="15" t="str">
        <f>IF(OR($B59="", D$9=""), "", SUMIF(Expenses!$Z$11:$Z$2510, _xlfn.CONCAT($B59, " - ", D$9), Expenses!$J$11:$J$2510))</f>
        <v/>
      </c>
      <c r="E59" s="16" t="str">
        <f>IF(OR($B59="", E$9=""), "", SUMIF(Expenses!$Z$11:$Z$2510, _xlfn.CONCAT($B59, " - ", E$9), Expenses!$J$11:$J$2510))</f>
        <v/>
      </c>
      <c r="F59" s="16" t="str">
        <f>IF(OR($B59="", F$9=""), "", SUMIF(Expenses!$Z$11:$Z$2510, _xlfn.CONCAT($B59, " - ", F$9), Expenses!$J$11:$J$2510))</f>
        <v/>
      </c>
      <c r="G59" s="16" t="str">
        <f>IF(OR($B59="", G$9=""), "", SUMIF(Expenses!$Z$11:$Z$2510, _xlfn.CONCAT($B59, " - ", G$9), Expenses!$J$11:$J$2510))</f>
        <v/>
      </c>
      <c r="H59" s="16" t="str">
        <f>IF(OR($B59="", H$9=""), "", SUMIF(Expenses!$Z$11:$Z$2510, _xlfn.CONCAT($B59, " - ", H$9), Expenses!$J$11:$J$2510))</f>
        <v/>
      </c>
      <c r="I59" s="16" t="str">
        <f>IF(OR($B59="", I$9=""), "", SUMIF(Expenses!$Z$11:$Z$2510, _xlfn.CONCAT($B59, " - ", I$9), Expenses!$J$11:$J$2510))</f>
        <v/>
      </c>
      <c r="J59" s="16" t="str">
        <f>IF(OR($B59="", J$9=""), "", SUMIF(Expenses!$Z$11:$Z$2510, _xlfn.CONCAT($B59, " - ", J$9), Expenses!$J$11:$J$2510))</f>
        <v/>
      </c>
      <c r="K59" s="16" t="str">
        <f>IF(OR($B59="", K$9=""), "", SUMIF(Expenses!$Z$11:$Z$2510, _xlfn.CONCAT($B59, " - ", K$9), Expenses!$J$11:$J$2510))</f>
        <v/>
      </c>
      <c r="L59" s="16" t="str">
        <f>IF(OR($B59="", L$9=""), "", SUMIF(Expenses!$Z$11:$Z$2510, _xlfn.CONCAT($B59, " - ", L$9), Expenses!$J$11:$J$2510))</f>
        <v/>
      </c>
      <c r="M59" s="16" t="str">
        <f>IF(OR($B59="", M$9=""), "", SUMIF(Expenses!$Z$11:$Z$2510, _xlfn.CONCAT($B59, " - ", M$9), Expenses!$J$11:$J$2510))</f>
        <v/>
      </c>
      <c r="N59" s="16" t="str">
        <f>IF(OR($B59="", N$9=""), "", SUMIF(Expenses!$Z$11:$Z$2510, _xlfn.CONCAT($B59, " - ", N$9), Expenses!$J$11:$J$2510))</f>
        <v/>
      </c>
      <c r="O59" s="17" t="str">
        <f>IF(OR($B59="", O$9=""), "", SUMIF(Expenses!$Z$11:$Z$2510, _xlfn.CONCAT($B59, " - ", O$9), Expenses!$J$11:$J$2510))</f>
        <v/>
      </c>
      <c r="P59" s="21"/>
      <c r="U59" s="25" t="str">
        <f t="shared" si="1"/>
        <v/>
      </c>
    </row>
    <row r="60" spans="1:21" x14ac:dyDescent="0.25">
      <c r="A60" s="21"/>
      <c r="B60" s="93"/>
      <c r="C60" s="21"/>
      <c r="D60" s="15" t="str">
        <f>IF(OR($B60="", D$9=""), "", SUMIF(Expenses!$Z$11:$Z$2510, _xlfn.CONCAT($B60, " - ", D$9), Expenses!$J$11:$J$2510))</f>
        <v/>
      </c>
      <c r="E60" s="16" t="str">
        <f>IF(OR($B60="", E$9=""), "", SUMIF(Expenses!$Z$11:$Z$2510, _xlfn.CONCAT($B60, " - ", E$9), Expenses!$J$11:$J$2510))</f>
        <v/>
      </c>
      <c r="F60" s="16" t="str">
        <f>IF(OR($B60="", F$9=""), "", SUMIF(Expenses!$Z$11:$Z$2510, _xlfn.CONCAT($B60, " - ", F$9), Expenses!$J$11:$J$2510))</f>
        <v/>
      </c>
      <c r="G60" s="16" t="str">
        <f>IF(OR($B60="", G$9=""), "", SUMIF(Expenses!$Z$11:$Z$2510, _xlfn.CONCAT($B60, " - ", G$9), Expenses!$J$11:$J$2510))</f>
        <v/>
      </c>
      <c r="H60" s="16" t="str">
        <f>IF(OR($B60="", H$9=""), "", SUMIF(Expenses!$Z$11:$Z$2510, _xlfn.CONCAT($B60, " - ", H$9), Expenses!$J$11:$J$2510))</f>
        <v/>
      </c>
      <c r="I60" s="16" t="str">
        <f>IF(OR($B60="", I$9=""), "", SUMIF(Expenses!$Z$11:$Z$2510, _xlfn.CONCAT($B60, " - ", I$9), Expenses!$J$11:$J$2510))</f>
        <v/>
      </c>
      <c r="J60" s="16" t="str">
        <f>IF(OR($B60="", J$9=""), "", SUMIF(Expenses!$Z$11:$Z$2510, _xlfn.CONCAT($B60, " - ", J$9), Expenses!$J$11:$J$2510))</f>
        <v/>
      </c>
      <c r="K60" s="16" t="str">
        <f>IF(OR($B60="", K$9=""), "", SUMIF(Expenses!$Z$11:$Z$2510, _xlfn.CONCAT($B60, " - ", K$9), Expenses!$J$11:$J$2510))</f>
        <v/>
      </c>
      <c r="L60" s="16" t="str">
        <f>IF(OR($B60="", L$9=""), "", SUMIF(Expenses!$Z$11:$Z$2510, _xlfn.CONCAT($B60, " - ", L$9), Expenses!$J$11:$J$2510))</f>
        <v/>
      </c>
      <c r="M60" s="16" t="str">
        <f>IF(OR($B60="", M$9=""), "", SUMIF(Expenses!$Z$11:$Z$2510, _xlfn.CONCAT($B60, " - ", M$9), Expenses!$J$11:$J$2510))</f>
        <v/>
      </c>
      <c r="N60" s="16" t="str">
        <f>IF(OR($B60="", N$9=""), "", SUMIF(Expenses!$Z$11:$Z$2510, _xlfn.CONCAT($B60, " - ", N$9), Expenses!$J$11:$J$2510))</f>
        <v/>
      </c>
      <c r="O60" s="17" t="str">
        <f>IF(OR($B60="", O$9=""), "", SUMIF(Expenses!$Z$11:$Z$2510, _xlfn.CONCAT($B60, " - ", O$9), Expenses!$J$11:$J$2510))</f>
        <v/>
      </c>
      <c r="P60" s="21"/>
      <c r="U60" s="25" t="str">
        <f t="shared" si="1"/>
        <v/>
      </c>
    </row>
    <row r="61" spans="1:21" x14ac:dyDescent="0.25">
      <c r="A61" s="21"/>
      <c r="B61" s="93"/>
      <c r="C61" s="21"/>
      <c r="D61" s="15" t="str">
        <f>IF(OR($B61="", D$9=""), "", SUMIF(Expenses!$Z$11:$Z$2510, _xlfn.CONCAT($B61, " - ", D$9), Expenses!$J$11:$J$2510))</f>
        <v/>
      </c>
      <c r="E61" s="16" t="str">
        <f>IF(OR($B61="", E$9=""), "", SUMIF(Expenses!$Z$11:$Z$2510, _xlfn.CONCAT($B61, " - ", E$9), Expenses!$J$11:$J$2510))</f>
        <v/>
      </c>
      <c r="F61" s="16" t="str">
        <f>IF(OR($B61="", F$9=""), "", SUMIF(Expenses!$Z$11:$Z$2510, _xlfn.CONCAT($B61, " - ", F$9), Expenses!$J$11:$J$2510))</f>
        <v/>
      </c>
      <c r="G61" s="16" t="str">
        <f>IF(OR($B61="", G$9=""), "", SUMIF(Expenses!$Z$11:$Z$2510, _xlfn.CONCAT($B61, " - ", G$9), Expenses!$J$11:$J$2510))</f>
        <v/>
      </c>
      <c r="H61" s="16" t="str">
        <f>IF(OR($B61="", H$9=""), "", SUMIF(Expenses!$Z$11:$Z$2510, _xlfn.CONCAT($B61, " - ", H$9), Expenses!$J$11:$J$2510))</f>
        <v/>
      </c>
      <c r="I61" s="16" t="str">
        <f>IF(OR($B61="", I$9=""), "", SUMIF(Expenses!$Z$11:$Z$2510, _xlfn.CONCAT($B61, " - ", I$9), Expenses!$J$11:$J$2510))</f>
        <v/>
      </c>
      <c r="J61" s="16" t="str">
        <f>IF(OR($B61="", J$9=""), "", SUMIF(Expenses!$Z$11:$Z$2510, _xlfn.CONCAT($B61, " - ", J$9), Expenses!$J$11:$J$2510))</f>
        <v/>
      </c>
      <c r="K61" s="16" t="str">
        <f>IF(OR($B61="", K$9=""), "", SUMIF(Expenses!$Z$11:$Z$2510, _xlfn.CONCAT($B61, " - ", K$9), Expenses!$J$11:$J$2510))</f>
        <v/>
      </c>
      <c r="L61" s="16" t="str">
        <f>IF(OR($B61="", L$9=""), "", SUMIF(Expenses!$Z$11:$Z$2510, _xlfn.CONCAT($B61, " - ", L$9), Expenses!$J$11:$J$2510))</f>
        <v/>
      </c>
      <c r="M61" s="16" t="str">
        <f>IF(OR($B61="", M$9=""), "", SUMIF(Expenses!$Z$11:$Z$2510, _xlfn.CONCAT($B61, " - ", M$9), Expenses!$J$11:$J$2510))</f>
        <v/>
      </c>
      <c r="N61" s="16" t="str">
        <f>IF(OR($B61="", N$9=""), "", SUMIF(Expenses!$Z$11:$Z$2510, _xlfn.CONCAT($B61, " - ", N$9), Expenses!$J$11:$J$2510))</f>
        <v/>
      </c>
      <c r="O61" s="17" t="str">
        <f>IF(OR($B61="", O$9=""), "", SUMIF(Expenses!$Z$11:$Z$2510, _xlfn.CONCAT($B61, " - ", O$9), Expenses!$J$11:$J$2510))</f>
        <v/>
      </c>
      <c r="P61" s="21"/>
      <c r="U61" s="25" t="str">
        <f t="shared" si="1"/>
        <v/>
      </c>
    </row>
    <row r="62" spans="1:21" x14ac:dyDescent="0.25">
      <c r="A62" s="21"/>
      <c r="B62" s="93"/>
      <c r="C62" s="21"/>
      <c r="D62" s="15" t="str">
        <f>IF(OR($B62="", D$9=""), "", SUMIF(Expenses!$Z$11:$Z$2510, _xlfn.CONCAT($B62, " - ", D$9), Expenses!$J$11:$J$2510))</f>
        <v/>
      </c>
      <c r="E62" s="16" t="str">
        <f>IF(OR($B62="", E$9=""), "", SUMIF(Expenses!$Z$11:$Z$2510, _xlfn.CONCAT($B62, " - ", E$9), Expenses!$J$11:$J$2510))</f>
        <v/>
      </c>
      <c r="F62" s="16" t="str">
        <f>IF(OR($B62="", F$9=""), "", SUMIF(Expenses!$Z$11:$Z$2510, _xlfn.CONCAT($B62, " - ", F$9), Expenses!$J$11:$J$2510))</f>
        <v/>
      </c>
      <c r="G62" s="16" t="str">
        <f>IF(OR($B62="", G$9=""), "", SUMIF(Expenses!$Z$11:$Z$2510, _xlfn.CONCAT($B62, " - ", G$9), Expenses!$J$11:$J$2510))</f>
        <v/>
      </c>
      <c r="H62" s="16" t="str">
        <f>IF(OR($B62="", H$9=""), "", SUMIF(Expenses!$Z$11:$Z$2510, _xlfn.CONCAT($B62, " - ", H$9), Expenses!$J$11:$J$2510))</f>
        <v/>
      </c>
      <c r="I62" s="16" t="str">
        <f>IF(OR($B62="", I$9=""), "", SUMIF(Expenses!$Z$11:$Z$2510, _xlfn.CONCAT($B62, " - ", I$9), Expenses!$J$11:$J$2510))</f>
        <v/>
      </c>
      <c r="J62" s="16" t="str">
        <f>IF(OR($B62="", J$9=""), "", SUMIF(Expenses!$Z$11:$Z$2510, _xlfn.CONCAT($B62, " - ", J$9), Expenses!$J$11:$J$2510))</f>
        <v/>
      </c>
      <c r="K62" s="16" t="str">
        <f>IF(OR($B62="", K$9=""), "", SUMIF(Expenses!$Z$11:$Z$2510, _xlfn.CONCAT($B62, " - ", K$9), Expenses!$J$11:$J$2510))</f>
        <v/>
      </c>
      <c r="L62" s="16" t="str">
        <f>IF(OR($B62="", L$9=""), "", SUMIF(Expenses!$Z$11:$Z$2510, _xlfn.CONCAT($B62, " - ", L$9), Expenses!$J$11:$J$2510))</f>
        <v/>
      </c>
      <c r="M62" s="16" t="str">
        <f>IF(OR($B62="", M$9=""), "", SUMIF(Expenses!$Z$11:$Z$2510, _xlfn.CONCAT($B62, " - ", M$9), Expenses!$J$11:$J$2510))</f>
        <v/>
      </c>
      <c r="N62" s="16" t="str">
        <f>IF(OR($B62="", N$9=""), "", SUMIF(Expenses!$Z$11:$Z$2510, _xlfn.CONCAT($B62, " - ", N$9), Expenses!$J$11:$J$2510))</f>
        <v/>
      </c>
      <c r="O62" s="17" t="str">
        <f>IF(OR($B62="", O$9=""), "", SUMIF(Expenses!$Z$11:$Z$2510, _xlfn.CONCAT($B62, " - ", O$9), Expenses!$J$11:$J$2510))</f>
        <v/>
      </c>
      <c r="P62" s="21"/>
      <c r="U62" s="25" t="str">
        <f t="shared" si="1"/>
        <v/>
      </c>
    </row>
    <row r="63" spans="1:21" x14ac:dyDescent="0.25">
      <c r="A63" s="21"/>
      <c r="B63" s="93"/>
      <c r="C63" s="21"/>
      <c r="D63" s="15" t="str">
        <f>IF(OR($B63="", D$9=""), "", SUMIF(Expenses!$Z$11:$Z$2510, _xlfn.CONCAT($B63, " - ", D$9), Expenses!$J$11:$J$2510))</f>
        <v/>
      </c>
      <c r="E63" s="16" t="str">
        <f>IF(OR($B63="", E$9=""), "", SUMIF(Expenses!$Z$11:$Z$2510, _xlfn.CONCAT($B63, " - ", E$9), Expenses!$J$11:$J$2510))</f>
        <v/>
      </c>
      <c r="F63" s="16" t="str">
        <f>IF(OR($B63="", F$9=""), "", SUMIF(Expenses!$Z$11:$Z$2510, _xlfn.CONCAT($B63, " - ", F$9), Expenses!$J$11:$J$2510))</f>
        <v/>
      </c>
      <c r="G63" s="16" t="str">
        <f>IF(OR($B63="", G$9=""), "", SUMIF(Expenses!$Z$11:$Z$2510, _xlfn.CONCAT($B63, " - ", G$9), Expenses!$J$11:$J$2510))</f>
        <v/>
      </c>
      <c r="H63" s="16" t="str">
        <f>IF(OR($B63="", H$9=""), "", SUMIF(Expenses!$Z$11:$Z$2510, _xlfn.CONCAT($B63, " - ", H$9), Expenses!$J$11:$J$2510))</f>
        <v/>
      </c>
      <c r="I63" s="16" t="str">
        <f>IF(OR($B63="", I$9=""), "", SUMIF(Expenses!$Z$11:$Z$2510, _xlfn.CONCAT($B63, " - ", I$9), Expenses!$J$11:$J$2510))</f>
        <v/>
      </c>
      <c r="J63" s="16" t="str">
        <f>IF(OR($B63="", J$9=""), "", SUMIF(Expenses!$Z$11:$Z$2510, _xlfn.CONCAT($B63, " - ", J$9), Expenses!$J$11:$J$2510))</f>
        <v/>
      </c>
      <c r="K63" s="16" t="str">
        <f>IF(OR($B63="", K$9=""), "", SUMIF(Expenses!$Z$11:$Z$2510, _xlfn.CONCAT($B63, " - ", K$9), Expenses!$J$11:$J$2510))</f>
        <v/>
      </c>
      <c r="L63" s="16" t="str">
        <f>IF(OR($B63="", L$9=""), "", SUMIF(Expenses!$Z$11:$Z$2510, _xlfn.CONCAT($B63, " - ", L$9), Expenses!$J$11:$J$2510))</f>
        <v/>
      </c>
      <c r="M63" s="16" t="str">
        <f>IF(OR($B63="", M$9=""), "", SUMIF(Expenses!$Z$11:$Z$2510, _xlfn.CONCAT($B63, " - ", M$9), Expenses!$J$11:$J$2510))</f>
        <v/>
      </c>
      <c r="N63" s="16" t="str">
        <f>IF(OR($B63="", N$9=""), "", SUMIF(Expenses!$Z$11:$Z$2510, _xlfn.CONCAT($B63, " - ", N$9), Expenses!$J$11:$J$2510))</f>
        <v/>
      </c>
      <c r="O63" s="17" t="str">
        <f>IF(OR($B63="", O$9=""), "", SUMIF(Expenses!$Z$11:$Z$2510, _xlfn.CONCAT($B63, " - ", O$9), Expenses!$J$11:$J$2510))</f>
        <v/>
      </c>
      <c r="P63" s="21"/>
      <c r="U63" s="25" t="str">
        <f t="shared" si="1"/>
        <v/>
      </c>
    </row>
    <row r="64" spans="1:21" x14ac:dyDescent="0.25">
      <c r="A64" s="21"/>
      <c r="B64" s="93"/>
      <c r="C64" s="21"/>
      <c r="D64" s="15" t="str">
        <f>IF(OR($B64="", D$9=""), "", SUMIF(Expenses!$Z$11:$Z$2510, _xlfn.CONCAT($B64, " - ", D$9), Expenses!$J$11:$J$2510))</f>
        <v/>
      </c>
      <c r="E64" s="16" t="str">
        <f>IF(OR($B64="", E$9=""), "", SUMIF(Expenses!$Z$11:$Z$2510, _xlfn.CONCAT($B64, " - ", E$9), Expenses!$J$11:$J$2510))</f>
        <v/>
      </c>
      <c r="F64" s="16" t="str">
        <f>IF(OR($B64="", F$9=""), "", SUMIF(Expenses!$Z$11:$Z$2510, _xlfn.CONCAT($B64, " - ", F$9), Expenses!$J$11:$J$2510))</f>
        <v/>
      </c>
      <c r="G64" s="16" t="str">
        <f>IF(OR($B64="", G$9=""), "", SUMIF(Expenses!$Z$11:$Z$2510, _xlfn.CONCAT($B64, " - ", G$9), Expenses!$J$11:$J$2510))</f>
        <v/>
      </c>
      <c r="H64" s="16" t="str">
        <f>IF(OR($B64="", H$9=""), "", SUMIF(Expenses!$Z$11:$Z$2510, _xlfn.CONCAT($B64, " - ", H$9), Expenses!$J$11:$J$2510))</f>
        <v/>
      </c>
      <c r="I64" s="16" t="str">
        <f>IF(OR($B64="", I$9=""), "", SUMIF(Expenses!$Z$11:$Z$2510, _xlfn.CONCAT($B64, " - ", I$9), Expenses!$J$11:$J$2510))</f>
        <v/>
      </c>
      <c r="J64" s="16" t="str">
        <f>IF(OR($B64="", J$9=""), "", SUMIF(Expenses!$Z$11:$Z$2510, _xlfn.CONCAT($B64, " - ", J$9), Expenses!$J$11:$J$2510))</f>
        <v/>
      </c>
      <c r="K64" s="16" t="str">
        <f>IF(OR($B64="", K$9=""), "", SUMIF(Expenses!$Z$11:$Z$2510, _xlfn.CONCAT($B64, " - ", K$9), Expenses!$J$11:$J$2510))</f>
        <v/>
      </c>
      <c r="L64" s="16" t="str">
        <f>IF(OR($B64="", L$9=""), "", SUMIF(Expenses!$Z$11:$Z$2510, _xlfn.CONCAT($B64, " - ", L$9), Expenses!$J$11:$J$2510))</f>
        <v/>
      </c>
      <c r="M64" s="16" t="str">
        <f>IF(OR($B64="", M$9=""), "", SUMIF(Expenses!$Z$11:$Z$2510, _xlfn.CONCAT($B64, " - ", M$9), Expenses!$J$11:$J$2510))</f>
        <v/>
      </c>
      <c r="N64" s="16" t="str">
        <f>IF(OR($B64="", N$9=""), "", SUMIF(Expenses!$Z$11:$Z$2510, _xlfn.CONCAT($B64, " - ", N$9), Expenses!$J$11:$J$2510))</f>
        <v/>
      </c>
      <c r="O64" s="17" t="str">
        <f>IF(OR($B64="", O$9=""), "", SUMIF(Expenses!$Z$11:$Z$2510, _xlfn.CONCAT($B64, " - ", O$9), Expenses!$J$11:$J$2510))</f>
        <v/>
      </c>
      <c r="P64" s="21"/>
      <c r="U64" s="25" t="str">
        <f t="shared" si="1"/>
        <v/>
      </c>
    </row>
    <row r="65" spans="1:21" x14ac:dyDescent="0.25">
      <c r="A65" s="21"/>
      <c r="B65" s="93"/>
      <c r="C65" s="21"/>
      <c r="D65" s="15" t="str">
        <f>IF(OR($B65="", D$9=""), "", SUMIF(Expenses!$Z$11:$Z$2510, _xlfn.CONCAT($B65, " - ", D$9), Expenses!$J$11:$J$2510))</f>
        <v/>
      </c>
      <c r="E65" s="16" t="str">
        <f>IF(OR($B65="", E$9=""), "", SUMIF(Expenses!$Z$11:$Z$2510, _xlfn.CONCAT($B65, " - ", E$9), Expenses!$J$11:$J$2510))</f>
        <v/>
      </c>
      <c r="F65" s="16" t="str">
        <f>IF(OR($B65="", F$9=""), "", SUMIF(Expenses!$Z$11:$Z$2510, _xlfn.CONCAT($B65, " - ", F$9), Expenses!$J$11:$J$2510))</f>
        <v/>
      </c>
      <c r="G65" s="16" t="str">
        <f>IF(OR($B65="", G$9=""), "", SUMIF(Expenses!$Z$11:$Z$2510, _xlfn.CONCAT($B65, " - ", G$9), Expenses!$J$11:$J$2510))</f>
        <v/>
      </c>
      <c r="H65" s="16" t="str">
        <f>IF(OR($B65="", H$9=""), "", SUMIF(Expenses!$Z$11:$Z$2510, _xlfn.CONCAT($B65, " - ", H$9), Expenses!$J$11:$J$2510))</f>
        <v/>
      </c>
      <c r="I65" s="16" t="str">
        <f>IF(OR($B65="", I$9=""), "", SUMIF(Expenses!$Z$11:$Z$2510, _xlfn.CONCAT($B65, " - ", I$9), Expenses!$J$11:$J$2510))</f>
        <v/>
      </c>
      <c r="J65" s="16" t="str">
        <f>IF(OR($B65="", J$9=""), "", SUMIF(Expenses!$Z$11:$Z$2510, _xlfn.CONCAT($B65, " - ", J$9), Expenses!$J$11:$J$2510))</f>
        <v/>
      </c>
      <c r="K65" s="16" t="str">
        <f>IF(OR($B65="", K$9=""), "", SUMIF(Expenses!$Z$11:$Z$2510, _xlfn.CONCAT($B65, " - ", K$9), Expenses!$J$11:$J$2510))</f>
        <v/>
      </c>
      <c r="L65" s="16" t="str">
        <f>IF(OR($B65="", L$9=""), "", SUMIF(Expenses!$Z$11:$Z$2510, _xlfn.CONCAT($B65, " - ", L$9), Expenses!$J$11:$J$2510))</f>
        <v/>
      </c>
      <c r="M65" s="16" t="str">
        <f>IF(OR($B65="", M$9=""), "", SUMIF(Expenses!$Z$11:$Z$2510, _xlfn.CONCAT($B65, " - ", M$9), Expenses!$J$11:$J$2510))</f>
        <v/>
      </c>
      <c r="N65" s="16" t="str">
        <f>IF(OR($B65="", N$9=""), "", SUMIF(Expenses!$Z$11:$Z$2510, _xlfn.CONCAT($B65, " - ", N$9), Expenses!$J$11:$J$2510))</f>
        <v/>
      </c>
      <c r="O65" s="17" t="str">
        <f>IF(OR($B65="", O$9=""), "", SUMIF(Expenses!$Z$11:$Z$2510, _xlfn.CONCAT($B65, " - ", O$9), Expenses!$J$11:$J$2510))</f>
        <v/>
      </c>
      <c r="P65" s="21"/>
      <c r="U65" s="25" t="str">
        <f t="shared" si="1"/>
        <v/>
      </c>
    </row>
    <row r="66" spans="1:21" x14ac:dyDescent="0.25">
      <c r="A66" s="21"/>
      <c r="B66" s="93"/>
      <c r="C66" s="21"/>
      <c r="D66" s="15" t="str">
        <f>IF(OR($B66="", D$9=""), "", SUMIF(Expenses!$Z$11:$Z$2510, _xlfn.CONCAT($B66, " - ", D$9), Expenses!$J$11:$J$2510))</f>
        <v/>
      </c>
      <c r="E66" s="16" t="str">
        <f>IF(OR($B66="", E$9=""), "", SUMIF(Expenses!$Z$11:$Z$2510, _xlfn.CONCAT($B66, " - ", E$9), Expenses!$J$11:$J$2510))</f>
        <v/>
      </c>
      <c r="F66" s="16" t="str">
        <f>IF(OR($B66="", F$9=""), "", SUMIF(Expenses!$Z$11:$Z$2510, _xlfn.CONCAT($B66, " - ", F$9), Expenses!$J$11:$J$2510))</f>
        <v/>
      </c>
      <c r="G66" s="16" t="str">
        <f>IF(OR($B66="", G$9=""), "", SUMIF(Expenses!$Z$11:$Z$2510, _xlfn.CONCAT($B66, " - ", G$9), Expenses!$J$11:$J$2510))</f>
        <v/>
      </c>
      <c r="H66" s="16" t="str">
        <f>IF(OR($B66="", H$9=""), "", SUMIF(Expenses!$Z$11:$Z$2510, _xlfn.CONCAT($B66, " - ", H$9), Expenses!$J$11:$J$2510))</f>
        <v/>
      </c>
      <c r="I66" s="16" t="str">
        <f>IF(OR($B66="", I$9=""), "", SUMIF(Expenses!$Z$11:$Z$2510, _xlfn.CONCAT($B66, " - ", I$9), Expenses!$J$11:$J$2510))</f>
        <v/>
      </c>
      <c r="J66" s="16" t="str">
        <f>IF(OR($B66="", J$9=""), "", SUMIF(Expenses!$Z$11:$Z$2510, _xlfn.CONCAT($B66, " - ", J$9), Expenses!$J$11:$J$2510))</f>
        <v/>
      </c>
      <c r="K66" s="16" t="str">
        <f>IF(OR($B66="", K$9=""), "", SUMIF(Expenses!$Z$11:$Z$2510, _xlfn.CONCAT($B66, " - ", K$9), Expenses!$J$11:$J$2510))</f>
        <v/>
      </c>
      <c r="L66" s="16" t="str">
        <f>IF(OR($B66="", L$9=""), "", SUMIF(Expenses!$Z$11:$Z$2510, _xlfn.CONCAT($B66, " - ", L$9), Expenses!$J$11:$J$2510))</f>
        <v/>
      </c>
      <c r="M66" s="16" t="str">
        <f>IF(OR($B66="", M$9=""), "", SUMIF(Expenses!$Z$11:$Z$2510, _xlfn.CONCAT($B66, " - ", M$9), Expenses!$J$11:$J$2510))</f>
        <v/>
      </c>
      <c r="N66" s="16" t="str">
        <f>IF(OR($B66="", N$9=""), "", SUMIF(Expenses!$Z$11:$Z$2510, _xlfn.CONCAT($B66, " - ", N$9), Expenses!$J$11:$J$2510))</f>
        <v/>
      </c>
      <c r="O66" s="17" t="str">
        <f>IF(OR($B66="", O$9=""), "", SUMIF(Expenses!$Z$11:$Z$2510, _xlfn.CONCAT($B66, " - ", O$9), Expenses!$J$11:$J$2510))</f>
        <v/>
      </c>
      <c r="P66" s="21"/>
      <c r="U66" s="25" t="str">
        <f t="shared" si="1"/>
        <v/>
      </c>
    </row>
    <row r="67" spans="1:21" x14ac:dyDescent="0.25">
      <c r="A67" s="21"/>
      <c r="B67" s="93"/>
      <c r="C67" s="21"/>
      <c r="D67" s="15" t="str">
        <f>IF(OR($B67="", D$9=""), "", SUMIF(Expenses!$Z$11:$Z$2510, _xlfn.CONCAT($B67, " - ", D$9), Expenses!$J$11:$J$2510))</f>
        <v/>
      </c>
      <c r="E67" s="16" t="str">
        <f>IF(OR($B67="", E$9=""), "", SUMIF(Expenses!$Z$11:$Z$2510, _xlfn.CONCAT($B67, " - ", E$9), Expenses!$J$11:$J$2510))</f>
        <v/>
      </c>
      <c r="F67" s="16" t="str">
        <f>IF(OR($B67="", F$9=""), "", SUMIF(Expenses!$Z$11:$Z$2510, _xlfn.CONCAT($B67, " - ", F$9), Expenses!$J$11:$J$2510))</f>
        <v/>
      </c>
      <c r="G67" s="16" t="str">
        <f>IF(OR($B67="", G$9=""), "", SUMIF(Expenses!$Z$11:$Z$2510, _xlfn.CONCAT($B67, " - ", G$9), Expenses!$J$11:$J$2510))</f>
        <v/>
      </c>
      <c r="H67" s="16" t="str">
        <f>IF(OR($B67="", H$9=""), "", SUMIF(Expenses!$Z$11:$Z$2510, _xlfn.CONCAT($B67, " - ", H$9), Expenses!$J$11:$J$2510))</f>
        <v/>
      </c>
      <c r="I67" s="16" t="str">
        <f>IF(OR($B67="", I$9=""), "", SUMIF(Expenses!$Z$11:$Z$2510, _xlfn.CONCAT($B67, " - ", I$9), Expenses!$J$11:$J$2510))</f>
        <v/>
      </c>
      <c r="J67" s="16" t="str">
        <f>IF(OR($B67="", J$9=""), "", SUMIF(Expenses!$Z$11:$Z$2510, _xlfn.CONCAT($B67, " - ", J$9), Expenses!$J$11:$J$2510))</f>
        <v/>
      </c>
      <c r="K67" s="16" t="str">
        <f>IF(OR($B67="", K$9=""), "", SUMIF(Expenses!$Z$11:$Z$2510, _xlfn.CONCAT($B67, " - ", K$9), Expenses!$J$11:$J$2510))</f>
        <v/>
      </c>
      <c r="L67" s="16" t="str">
        <f>IF(OR($B67="", L$9=""), "", SUMIF(Expenses!$Z$11:$Z$2510, _xlfn.CONCAT($B67, " - ", L$9), Expenses!$J$11:$J$2510))</f>
        <v/>
      </c>
      <c r="M67" s="16" t="str">
        <f>IF(OR($B67="", M$9=""), "", SUMIF(Expenses!$Z$11:$Z$2510, _xlfn.CONCAT($B67, " - ", M$9), Expenses!$J$11:$J$2510))</f>
        <v/>
      </c>
      <c r="N67" s="16" t="str">
        <f>IF(OR($B67="", N$9=""), "", SUMIF(Expenses!$Z$11:$Z$2510, _xlfn.CONCAT($B67, " - ", N$9), Expenses!$J$11:$J$2510))</f>
        <v/>
      </c>
      <c r="O67" s="17" t="str">
        <f>IF(OR($B67="", O$9=""), "", SUMIF(Expenses!$Z$11:$Z$2510, _xlfn.CONCAT($B67, " - ", O$9), Expenses!$J$11:$J$2510))</f>
        <v/>
      </c>
      <c r="P67" s="21"/>
      <c r="U67" s="25" t="str">
        <f t="shared" si="1"/>
        <v/>
      </c>
    </row>
    <row r="68" spans="1:21" x14ac:dyDescent="0.25">
      <c r="A68" s="21"/>
      <c r="B68" s="93"/>
      <c r="C68" s="21"/>
      <c r="D68" s="15" t="str">
        <f>IF(OR($B68="", D$9=""), "", SUMIF(Expenses!$Z$11:$Z$2510, _xlfn.CONCAT($B68, " - ", D$9), Expenses!$J$11:$J$2510))</f>
        <v/>
      </c>
      <c r="E68" s="16" t="str">
        <f>IF(OR($B68="", E$9=""), "", SUMIF(Expenses!$Z$11:$Z$2510, _xlfn.CONCAT($B68, " - ", E$9), Expenses!$J$11:$J$2510))</f>
        <v/>
      </c>
      <c r="F68" s="16" t="str">
        <f>IF(OR($B68="", F$9=""), "", SUMIF(Expenses!$Z$11:$Z$2510, _xlfn.CONCAT($B68, " - ", F$9), Expenses!$J$11:$J$2510))</f>
        <v/>
      </c>
      <c r="G68" s="16" t="str">
        <f>IF(OR($B68="", G$9=""), "", SUMIF(Expenses!$Z$11:$Z$2510, _xlfn.CONCAT($B68, " - ", G$9), Expenses!$J$11:$J$2510))</f>
        <v/>
      </c>
      <c r="H68" s="16" t="str">
        <f>IF(OR($B68="", H$9=""), "", SUMIF(Expenses!$Z$11:$Z$2510, _xlfn.CONCAT($B68, " - ", H$9), Expenses!$J$11:$J$2510))</f>
        <v/>
      </c>
      <c r="I68" s="16" t="str">
        <f>IF(OR($B68="", I$9=""), "", SUMIF(Expenses!$Z$11:$Z$2510, _xlfn.CONCAT($B68, " - ", I$9), Expenses!$J$11:$J$2510))</f>
        <v/>
      </c>
      <c r="J68" s="16" t="str">
        <f>IF(OR($B68="", J$9=""), "", SUMIF(Expenses!$Z$11:$Z$2510, _xlfn.CONCAT($B68, " - ", J$9), Expenses!$J$11:$J$2510))</f>
        <v/>
      </c>
      <c r="K68" s="16" t="str">
        <f>IF(OR($B68="", K$9=""), "", SUMIF(Expenses!$Z$11:$Z$2510, _xlfn.CONCAT($B68, " - ", K$9), Expenses!$J$11:$J$2510))</f>
        <v/>
      </c>
      <c r="L68" s="16" t="str">
        <f>IF(OR($B68="", L$9=""), "", SUMIF(Expenses!$Z$11:$Z$2510, _xlfn.CONCAT($B68, " - ", L$9), Expenses!$J$11:$J$2510))</f>
        <v/>
      </c>
      <c r="M68" s="16" t="str">
        <f>IF(OR($B68="", M$9=""), "", SUMIF(Expenses!$Z$11:$Z$2510, _xlfn.CONCAT($B68, " - ", M$9), Expenses!$J$11:$J$2510))</f>
        <v/>
      </c>
      <c r="N68" s="16" t="str">
        <f>IF(OR($B68="", N$9=""), "", SUMIF(Expenses!$Z$11:$Z$2510, _xlfn.CONCAT($B68, " - ", N$9), Expenses!$J$11:$J$2510))</f>
        <v/>
      </c>
      <c r="O68" s="17" t="str">
        <f>IF(OR($B68="", O$9=""), "", SUMIF(Expenses!$Z$11:$Z$2510, _xlfn.CONCAT($B68, " - ", O$9), Expenses!$J$11:$J$2510))</f>
        <v/>
      </c>
      <c r="P68" s="21"/>
      <c r="U68" s="25" t="str">
        <f t="shared" si="1"/>
        <v/>
      </c>
    </row>
    <row r="69" spans="1:21" x14ac:dyDescent="0.25">
      <c r="A69" s="21"/>
      <c r="B69" s="93"/>
      <c r="C69" s="21"/>
      <c r="D69" s="15" t="str">
        <f>IF(OR($B69="", D$9=""), "", SUMIF(Expenses!$Z$11:$Z$2510, _xlfn.CONCAT($B69, " - ", D$9), Expenses!$J$11:$J$2510))</f>
        <v/>
      </c>
      <c r="E69" s="16" t="str">
        <f>IF(OR($B69="", E$9=""), "", SUMIF(Expenses!$Z$11:$Z$2510, _xlfn.CONCAT($B69, " - ", E$9), Expenses!$J$11:$J$2510))</f>
        <v/>
      </c>
      <c r="F69" s="16" t="str">
        <f>IF(OR($B69="", F$9=""), "", SUMIF(Expenses!$Z$11:$Z$2510, _xlfn.CONCAT($B69, " - ", F$9), Expenses!$J$11:$J$2510))</f>
        <v/>
      </c>
      <c r="G69" s="16" t="str">
        <f>IF(OR($B69="", G$9=""), "", SUMIF(Expenses!$Z$11:$Z$2510, _xlfn.CONCAT($B69, " - ", G$9), Expenses!$J$11:$J$2510))</f>
        <v/>
      </c>
      <c r="H69" s="16" t="str">
        <f>IF(OR($B69="", H$9=""), "", SUMIF(Expenses!$Z$11:$Z$2510, _xlfn.CONCAT($B69, " - ", H$9), Expenses!$J$11:$J$2510))</f>
        <v/>
      </c>
      <c r="I69" s="16" t="str">
        <f>IF(OR($B69="", I$9=""), "", SUMIF(Expenses!$Z$11:$Z$2510, _xlfn.CONCAT($B69, " - ", I$9), Expenses!$J$11:$J$2510))</f>
        <v/>
      </c>
      <c r="J69" s="16" t="str">
        <f>IF(OR($B69="", J$9=""), "", SUMIF(Expenses!$Z$11:$Z$2510, _xlfn.CONCAT($B69, " - ", J$9), Expenses!$J$11:$J$2510))</f>
        <v/>
      </c>
      <c r="K69" s="16" t="str">
        <f>IF(OR($B69="", K$9=""), "", SUMIF(Expenses!$Z$11:$Z$2510, _xlfn.CONCAT($B69, " - ", K$9), Expenses!$J$11:$J$2510))</f>
        <v/>
      </c>
      <c r="L69" s="16" t="str">
        <f>IF(OR($B69="", L$9=""), "", SUMIF(Expenses!$Z$11:$Z$2510, _xlfn.CONCAT($B69, " - ", L$9), Expenses!$J$11:$J$2510))</f>
        <v/>
      </c>
      <c r="M69" s="16" t="str">
        <f>IF(OR($B69="", M$9=""), "", SUMIF(Expenses!$Z$11:$Z$2510, _xlfn.CONCAT($B69, " - ", M$9), Expenses!$J$11:$J$2510))</f>
        <v/>
      </c>
      <c r="N69" s="16" t="str">
        <f>IF(OR($B69="", N$9=""), "", SUMIF(Expenses!$Z$11:$Z$2510, _xlfn.CONCAT($B69, " - ", N$9), Expenses!$J$11:$J$2510))</f>
        <v/>
      </c>
      <c r="O69" s="17" t="str">
        <f>IF(OR($B69="", O$9=""), "", SUMIF(Expenses!$Z$11:$Z$2510, _xlfn.CONCAT($B69, " - ", O$9), Expenses!$J$11:$J$2510))</f>
        <v/>
      </c>
      <c r="P69" s="21"/>
      <c r="U69" s="25" t="str">
        <f t="shared" si="1"/>
        <v/>
      </c>
    </row>
    <row r="70" spans="1:21" x14ac:dyDescent="0.25">
      <c r="A70" s="21"/>
      <c r="B70" s="93"/>
      <c r="C70" s="21"/>
      <c r="D70" s="15" t="str">
        <f>IF(OR($B70="", D$9=""), "", SUMIF(Expenses!$Z$11:$Z$2510, _xlfn.CONCAT($B70, " - ", D$9), Expenses!$J$11:$J$2510))</f>
        <v/>
      </c>
      <c r="E70" s="16" t="str">
        <f>IF(OR($B70="", E$9=""), "", SUMIF(Expenses!$Z$11:$Z$2510, _xlfn.CONCAT($B70, " - ", E$9), Expenses!$J$11:$J$2510))</f>
        <v/>
      </c>
      <c r="F70" s="16" t="str">
        <f>IF(OR($B70="", F$9=""), "", SUMIF(Expenses!$Z$11:$Z$2510, _xlfn.CONCAT($B70, " - ", F$9), Expenses!$J$11:$J$2510))</f>
        <v/>
      </c>
      <c r="G70" s="16" t="str">
        <f>IF(OR($B70="", G$9=""), "", SUMIF(Expenses!$Z$11:$Z$2510, _xlfn.CONCAT($B70, " - ", G$9), Expenses!$J$11:$J$2510))</f>
        <v/>
      </c>
      <c r="H70" s="16" t="str">
        <f>IF(OR($B70="", H$9=""), "", SUMIF(Expenses!$Z$11:$Z$2510, _xlfn.CONCAT($B70, " - ", H$9), Expenses!$J$11:$J$2510))</f>
        <v/>
      </c>
      <c r="I70" s="16" t="str">
        <f>IF(OR($B70="", I$9=""), "", SUMIF(Expenses!$Z$11:$Z$2510, _xlfn.CONCAT($B70, " - ", I$9), Expenses!$J$11:$J$2510))</f>
        <v/>
      </c>
      <c r="J70" s="16" t="str">
        <f>IF(OR($B70="", J$9=""), "", SUMIF(Expenses!$Z$11:$Z$2510, _xlfn.CONCAT($B70, " - ", J$9), Expenses!$J$11:$J$2510))</f>
        <v/>
      </c>
      <c r="K70" s="16" t="str">
        <f>IF(OR($B70="", K$9=""), "", SUMIF(Expenses!$Z$11:$Z$2510, _xlfn.CONCAT($B70, " - ", K$9), Expenses!$J$11:$J$2510))</f>
        <v/>
      </c>
      <c r="L70" s="16" t="str">
        <f>IF(OR($B70="", L$9=""), "", SUMIF(Expenses!$Z$11:$Z$2510, _xlfn.CONCAT($B70, " - ", L$9), Expenses!$J$11:$J$2510))</f>
        <v/>
      </c>
      <c r="M70" s="16" t="str">
        <f>IF(OR($B70="", M$9=""), "", SUMIF(Expenses!$Z$11:$Z$2510, _xlfn.CONCAT($B70, " - ", M$9), Expenses!$J$11:$J$2510))</f>
        <v/>
      </c>
      <c r="N70" s="16" t="str">
        <f>IF(OR($B70="", N$9=""), "", SUMIF(Expenses!$Z$11:$Z$2510, _xlfn.CONCAT($B70, " - ", N$9), Expenses!$J$11:$J$2510))</f>
        <v/>
      </c>
      <c r="O70" s="17" t="str">
        <f>IF(OR($B70="", O$9=""), "", SUMIF(Expenses!$Z$11:$Z$2510, _xlfn.CONCAT($B70, " - ", O$9), Expenses!$J$11:$J$2510))</f>
        <v/>
      </c>
      <c r="P70" s="21"/>
      <c r="U70" s="25" t="str">
        <f t="shared" si="1"/>
        <v/>
      </c>
    </row>
    <row r="71" spans="1:21" x14ac:dyDescent="0.25">
      <c r="A71" s="21"/>
      <c r="B71" s="93"/>
      <c r="C71" s="21"/>
      <c r="D71" s="15" t="str">
        <f>IF(OR($B71="", D$9=""), "", SUMIF(Expenses!$Z$11:$Z$2510, _xlfn.CONCAT($B71, " - ", D$9), Expenses!$J$11:$J$2510))</f>
        <v/>
      </c>
      <c r="E71" s="16" t="str">
        <f>IF(OR($B71="", E$9=""), "", SUMIF(Expenses!$Z$11:$Z$2510, _xlfn.CONCAT($B71, " - ", E$9), Expenses!$J$11:$J$2510))</f>
        <v/>
      </c>
      <c r="F71" s="16" t="str">
        <f>IF(OR($B71="", F$9=""), "", SUMIF(Expenses!$Z$11:$Z$2510, _xlfn.CONCAT($B71, " - ", F$9), Expenses!$J$11:$J$2510))</f>
        <v/>
      </c>
      <c r="G71" s="16" t="str">
        <f>IF(OR($B71="", G$9=""), "", SUMIF(Expenses!$Z$11:$Z$2510, _xlfn.CONCAT($B71, " - ", G$9), Expenses!$J$11:$J$2510))</f>
        <v/>
      </c>
      <c r="H71" s="16" t="str">
        <f>IF(OR($B71="", H$9=""), "", SUMIF(Expenses!$Z$11:$Z$2510, _xlfn.CONCAT($B71, " - ", H$9), Expenses!$J$11:$J$2510))</f>
        <v/>
      </c>
      <c r="I71" s="16" t="str">
        <f>IF(OR($B71="", I$9=""), "", SUMIF(Expenses!$Z$11:$Z$2510, _xlfn.CONCAT($B71, " - ", I$9), Expenses!$J$11:$J$2510))</f>
        <v/>
      </c>
      <c r="J71" s="16" t="str">
        <f>IF(OR($B71="", J$9=""), "", SUMIF(Expenses!$Z$11:$Z$2510, _xlfn.CONCAT($B71, " - ", J$9), Expenses!$J$11:$J$2510))</f>
        <v/>
      </c>
      <c r="K71" s="16" t="str">
        <f>IF(OR($B71="", K$9=""), "", SUMIF(Expenses!$Z$11:$Z$2510, _xlfn.CONCAT($B71, " - ", K$9), Expenses!$J$11:$J$2510))</f>
        <v/>
      </c>
      <c r="L71" s="16" t="str">
        <f>IF(OR($B71="", L$9=""), "", SUMIF(Expenses!$Z$11:$Z$2510, _xlfn.CONCAT($B71, " - ", L$9), Expenses!$J$11:$J$2510))</f>
        <v/>
      </c>
      <c r="M71" s="16" t="str">
        <f>IF(OR($B71="", M$9=""), "", SUMIF(Expenses!$Z$11:$Z$2510, _xlfn.CONCAT($B71, " - ", M$9), Expenses!$J$11:$J$2510))</f>
        <v/>
      </c>
      <c r="N71" s="16" t="str">
        <f>IF(OR($B71="", N$9=""), "", SUMIF(Expenses!$Z$11:$Z$2510, _xlfn.CONCAT($B71, " - ", N$9), Expenses!$J$11:$J$2510))</f>
        <v/>
      </c>
      <c r="O71" s="17" t="str">
        <f>IF(OR($B71="", O$9=""), "", SUMIF(Expenses!$Z$11:$Z$2510, _xlfn.CONCAT($B71, " - ", O$9), Expenses!$J$11:$J$2510))</f>
        <v/>
      </c>
      <c r="P71" s="21"/>
      <c r="U71" s="25" t="str">
        <f t="shared" si="1"/>
        <v/>
      </c>
    </row>
    <row r="72" spans="1:21" x14ac:dyDescent="0.25">
      <c r="A72" s="21"/>
      <c r="B72" s="93"/>
      <c r="C72" s="21"/>
      <c r="D72" s="15" t="str">
        <f>IF(OR($B72="", D$9=""), "", SUMIF(Expenses!$Z$11:$Z$2510, _xlfn.CONCAT($B72, " - ", D$9), Expenses!$J$11:$J$2510))</f>
        <v/>
      </c>
      <c r="E72" s="16" t="str">
        <f>IF(OR($B72="", E$9=""), "", SUMIF(Expenses!$Z$11:$Z$2510, _xlfn.CONCAT($B72, " - ", E$9), Expenses!$J$11:$J$2510))</f>
        <v/>
      </c>
      <c r="F72" s="16" t="str">
        <f>IF(OR($B72="", F$9=""), "", SUMIF(Expenses!$Z$11:$Z$2510, _xlfn.CONCAT($B72, " - ", F$9), Expenses!$J$11:$J$2510))</f>
        <v/>
      </c>
      <c r="G72" s="16" t="str">
        <f>IF(OR($B72="", G$9=""), "", SUMIF(Expenses!$Z$11:$Z$2510, _xlfn.CONCAT($B72, " - ", G$9), Expenses!$J$11:$J$2510))</f>
        <v/>
      </c>
      <c r="H72" s="16" t="str">
        <f>IF(OR($B72="", H$9=""), "", SUMIF(Expenses!$Z$11:$Z$2510, _xlfn.CONCAT($B72, " - ", H$9), Expenses!$J$11:$J$2510))</f>
        <v/>
      </c>
      <c r="I72" s="16" t="str">
        <f>IF(OR($B72="", I$9=""), "", SUMIF(Expenses!$Z$11:$Z$2510, _xlfn.CONCAT($B72, " - ", I$9), Expenses!$J$11:$J$2510))</f>
        <v/>
      </c>
      <c r="J72" s="16" t="str">
        <f>IF(OR($B72="", J$9=""), "", SUMIF(Expenses!$Z$11:$Z$2510, _xlfn.CONCAT($B72, " - ", J$9), Expenses!$J$11:$J$2510))</f>
        <v/>
      </c>
      <c r="K72" s="16" t="str">
        <f>IF(OR($B72="", K$9=""), "", SUMIF(Expenses!$Z$11:$Z$2510, _xlfn.CONCAT($B72, " - ", K$9), Expenses!$J$11:$J$2510))</f>
        <v/>
      </c>
      <c r="L72" s="16" t="str">
        <f>IF(OR($B72="", L$9=""), "", SUMIF(Expenses!$Z$11:$Z$2510, _xlfn.CONCAT($B72, " - ", L$9), Expenses!$J$11:$J$2510))</f>
        <v/>
      </c>
      <c r="M72" s="16" t="str">
        <f>IF(OR($B72="", M$9=""), "", SUMIF(Expenses!$Z$11:$Z$2510, _xlfn.CONCAT($B72, " - ", M$9), Expenses!$J$11:$J$2510))</f>
        <v/>
      </c>
      <c r="N72" s="16" t="str">
        <f>IF(OR($B72="", N$9=""), "", SUMIF(Expenses!$Z$11:$Z$2510, _xlfn.CONCAT($B72, " - ", N$9), Expenses!$J$11:$J$2510))</f>
        <v/>
      </c>
      <c r="O72" s="17" t="str">
        <f>IF(OR($B72="", O$9=""), "", SUMIF(Expenses!$Z$11:$Z$2510, _xlfn.CONCAT($B72, " - ", O$9), Expenses!$J$11:$J$2510))</f>
        <v/>
      </c>
      <c r="P72" s="21"/>
      <c r="U72" s="25" t="str">
        <f t="shared" si="1"/>
        <v/>
      </c>
    </row>
    <row r="73" spans="1:21" x14ac:dyDescent="0.25">
      <c r="A73" s="21"/>
      <c r="B73" s="93"/>
      <c r="C73" s="21"/>
      <c r="D73" s="15" t="str">
        <f>IF(OR($B73="", D$9=""), "", SUMIF(Expenses!$Z$11:$Z$2510, _xlfn.CONCAT($B73, " - ", D$9), Expenses!$J$11:$J$2510))</f>
        <v/>
      </c>
      <c r="E73" s="16" t="str">
        <f>IF(OR($B73="", E$9=""), "", SUMIF(Expenses!$Z$11:$Z$2510, _xlfn.CONCAT($B73, " - ", E$9), Expenses!$J$11:$J$2510))</f>
        <v/>
      </c>
      <c r="F73" s="16" t="str">
        <f>IF(OR($B73="", F$9=""), "", SUMIF(Expenses!$Z$11:$Z$2510, _xlfn.CONCAT($B73, " - ", F$9), Expenses!$J$11:$J$2510))</f>
        <v/>
      </c>
      <c r="G73" s="16" t="str">
        <f>IF(OR($B73="", G$9=""), "", SUMIF(Expenses!$Z$11:$Z$2510, _xlfn.CONCAT($B73, " - ", G$9), Expenses!$J$11:$J$2510))</f>
        <v/>
      </c>
      <c r="H73" s="16" t="str">
        <f>IF(OR($B73="", H$9=""), "", SUMIF(Expenses!$Z$11:$Z$2510, _xlfn.CONCAT($B73, " - ", H$9), Expenses!$J$11:$J$2510))</f>
        <v/>
      </c>
      <c r="I73" s="16" t="str">
        <f>IF(OR($B73="", I$9=""), "", SUMIF(Expenses!$Z$11:$Z$2510, _xlfn.CONCAT($B73, " - ", I$9), Expenses!$J$11:$J$2510))</f>
        <v/>
      </c>
      <c r="J73" s="16" t="str">
        <f>IF(OR($B73="", J$9=""), "", SUMIF(Expenses!$Z$11:$Z$2510, _xlfn.CONCAT($B73, " - ", J$9), Expenses!$J$11:$J$2510))</f>
        <v/>
      </c>
      <c r="K73" s="16" t="str">
        <f>IF(OR($B73="", K$9=""), "", SUMIF(Expenses!$Z$11:$Z$2510, _xlfn.CONCAT($B73, " - ", K$9), Expenses!$J$11:$J$2510))</f>
        <v/>
      </c>
      <c r="L73" s="16" t="str">
        <f>IF(OR($B73="", L$9=""), "", SUMIF(Expenses!$Z$11:$Z$2510, _xlfn.CONCAT($B73, " - ", L$9), Expenses!$J$11:$J$2510))</f>
        <v/>
      </c>
      <c r="M73" s="16" t="str">
        <f>IF(OR($B73="", M$9=""), "", SUMIF(Expenses!$Z$11:$Z$2510, _xlfn.CONCAT($B73, " - ", M$9), Expenses!$J$11:$J$2510))</f>
        <v/>
      </c>
      <c r="N73" s="16" t="str">
        <f>IF(OR($B73="", N$9=""), "", SUMIF(Expenses!$Z$11:$Z$2510, _xlfn.CONCAT($B73, " - ", N$9), Expenses!$J$11:$J$2510))</f>
        <v/>
      </c>
      <c r="O73" s="17" t="str">
        <f>IF(OR($B73="", O$9=""), "", SUMIF(Expenses!$Z$11:$Z$2510, _xlfn.CONCAT($B73, " - ", O$9), Expenses!$J$11:$J$2510))</f>
        <v/>
      </c>
      <c r="P73" s="21"/>
      <c r="U73" s="25" t="str">
        <f t="shared" si="1"/>
        <v/>
      </c>
    </row>
    <row r="74" spans="1:21" x14ac:dyDescent="0.25">
      <c r="A74" s="21"/>
      <c r="B74" s="93"/>
      <c r="C74" s="21"/>
      <c r="D74" s="15" t="str">
        <f>IF(OR($B74="", D$9=""), "", SUMIF(Expenses!$Z$11:$Z$2510, _xlfn.CONCAT($B74, " - ", D$9), Expenses!$J$11:$J$2510))</f>
        <v/>
      </c>
      <c r="E74" s="16" t="str">
        <f>IF(OR($B74="", E$9=""), "", SUMIF(Expenses!$Z$11:$Z$2510, _xlfn.CONCAT($B74, " - ", E$9), Expenses!$J$11:$J$2510))</f>
        <v/>
      </c>
      <c r="F74" s="16" t="str">
        <f>IF(OR($B74="", F$9=""), "", SUMIF(Expenses!$Z$11:$Z$2510, _xlfn.CONCAT($B74, " - ", F$9), Expenses!$J$11:$J$2510))</f>
        <v/>
      </c>
      <c r="G74" s="16" t="str">
        <f>IF(OR($B74="", G$9=""), "", SUMIF(Expenses!$Z$11:$Z$2510, _xlfn.CONCAT($B74, " - ", G$9), Expenses!$J$11:$J$2510))</f>
        <v/>
      </c>
      <c r="H74" s="16" t="str">
        <f>IF(OR($B74="", H$9=""), "", SUMIF(Expenses!$Z$11:$Z$2510, _xlfn.CONCAT($B74, " - ", H$9), Expenses!$J$11:$J$2510))</f>
        <v/>
      </c>
      <c r="I74" s="16" t="str">
        <f>IF(OR($B74="", I$9=""), "", SUMIF(Expenses!$Z$11:$Z$2510, _xlfn.CONCAT($B74, " - ", I$9), Expenses!$J$11:$J$2510))</f>
        <v/>
      </c>
      <c r="J74" s="16" t="str">
        <f>IF(OR($B74="", J$9=""), "", SUMIF(Expenses!$Z$11:$Z$2510, _xlfn.CONCAT($B74, " - ", J$9), Expenses!$J$11:$J$2510))</f>
        <v/>
      </c>
      <c r="K74" s="16" t="str">
        <f>IF(OR($B74="", K$9=""), "", SUMIF(Expenses!$Z$11:$Z$2510, _xlfn.CONCAT($B74, " - ", K$9), Expenses!$J$11:$J$2510))</f>
        <v/>
      </c>
      <c r="L74" s="16" t="str">
        <f>IF(OR($B74="", L$9=""), "", SUMIF(Expenses!$Z$11:$Z$2510, _xlfn.CONCAT($B74, " - ", L$9), Expenses!$J$11:$J$2510))</f>
        <v/>
      </c>
      <c r="M74" s="16" t="str">
        <f>IF(OR($B74="", M$9=""), "", SUMIF(Expenses!$Z$11:$Z$2510, _xlfn.CONCAT($B74, " - ", M$9), Expenses!$J$11:$J$2510))</f>
        <v/>
      </c>
      <c r="N74" s="16" t="str">
        <f>IF(OR($B74="", N$9=""), "", SUMIF(Expenses!$Z$11:$Z$2510, _xlfn.CONCAT($B74, " - ", N$9), Expenses!$J$11:$J$2510))</f>
        <v/>
      </c>
      <c r="O74" s="17" t="str">
        <f>IF(OR($B74="", O$9=""), "", SUMIF(Expenses!$Z$11:$Z$2510, _xlfn.CONCAT($B74, " - ", O$9), Expenses!$J$11:$J$2510))</f>
        <v/>
      </c>
      <c r="P74" s="21"/>
      <c r="U74" s="25" t="str">
        <f t="shared" si="1"/>
        <v/>
      </c>
    </row>
    <row r="75" spans="1:21" x14ac:dyDescent="0.25">
      <c r="A75" s="21"/>
      <c r="B75" s="93"/>
      <c r="C75" s="21"/>
      <c r="D75" s="15" t="str">
        <f>IF(OR($B75="", D$9=""), "", SUMIF(Expenses!$Z$11:$Z$2510, _xlfn.CONCAT($B75, " - ", D$9), Expenses!$J$11:$J$2510))</f>
        <v/>
      </c>
      <c r="E75" s="16" t="str">
        <f>IF(OR($B75="", E$9=""), "", SUMIF(Expenses!$Z$11:$Z$2510, _xlfn.CONCAT($B75, " - ", E$9), Expenses!$J$11:$J$2510))</f>
        <v/>
      </c>
      <c r="F75" s="16" t="str">
        <f>IF(OR($B75="", F$9=""), "", SUMIF(Expenses!$Z$11:$Z$2510, _xlfn.CONCAT($B75, " - ", F$9), Expenses!$J$11:$J$2510))</f>
        <v/>
      </c>
      <c r="G75" s="16" t="str">
        <f>IF(OR($B75="", G$9=""), "", SUMIF(Expenses!$Z$11:$Z$2510, _xlfn.CONCAT($B75, " - ", G$9), Expenses!$J$11:$J$2510))</f>
        <v/>
      </c>
      <c r="H75" s="16" t="str">
        <f>IF(OR($B75="", H$9=""), "", SUMIF(Expenses!$Z$11:$Z$2510, _xlfn.CONCAT($B75, " - ", H$9), Expenses!$J$11:$J$2510))</f>
        <v/>
      </c>
      <c r="I75" s="16" t="str">
        <f>IF(OR($B75="", I$9=""), "", SUMIF(Expenses!$Z$11:$Z$2510, _xlfn.CONCAT($B75, " - ", I$9), Expenses!$J$11:$J$2510))</f>
        <v/>
      </c>
      <c r="J75" s="16" t="str">
        <f>IF(OR($B75="", J$9=""), "", SUMIF(Expenses!$Z$11:$Z$2510, _xlfn.CONCAT($B75, " - ", J$9), Expenses!$J$11:$J$2510))</f>
        <v/>
      </c>
      <c r="K75" s="16" t="str">
        <f>IF(OR($B75="", K$9=""), "", SUMIF(Expenses!$Z$11:$Z$2510, _xlfn.CONCAT($B75, " - ", K$9), Expenses!$J$11:$J$2510))</f>
        <v/>
      </c>
      <c r="L75" s="16" t="str">
        <f>IF(OR($B75="", L$9=""), "", SUMIF(Expenses!$Z$11:$Z$2510, _xlfn.CONCAT($B75, " - ", L$9), Expenses!$J$11:$J$2510))</f>
        <v/>
      </c>
      <c r="M75" s="16" t="str">
        <f>IF(OR($B75="", M$9=""), "", SUMIF(Expenses!$Z$11:$Z$2510, _xlfn.CONCAT($B75, " - ", M$9), Expenses!$J$11:$J$2510))</f>
        <v/>
      </c>
      <c r="N75" s="16" t="str">
        <f>IF(OR($B75="", N$9=""), "", SUMIF(Expenses!$Z$11:$Z$2510, _xlfn.CONCAT($B75, " - ", N$9), Expenses!$J$11:$J$2510))</f>
        <v/>
      </c>
      <c r="O75" s="17" t="str">
        <f>IF(OR($B75="", O$9=""), "", SUMIF(Expenses!$Z$11:$Z$2510, _xlfn.CONCAT($B75, " - ", O$9), Expenses!$J$11:$J$2510))</f>
        <v/>
      </c>
      <c r="P75" s="21"/>
      <c r="U75" s="25" t="str">
        <f t="shared" si="1"/>
        <v/>
      </c>
    </row>
    <row r="76" spans="1:21" x14ac:dyDescent="0.25">
      <c r="A76" s="21"/>
      <c r="B76" s="93"/>
      <c r="C76" s="21"/>
      <c r="D76" s="15" t="str">
        <f>IF(OR($B76="", D$9=""), "", SUMIF(Expenses!$Z$11:$Z$2510, _xlfn.CONCAT($B76, " - ", D$9), Expenses!$J$11:$J$2510))</f>
        <v/>
      </c>
      <c r="E76" s="16" t="str">
        <f>IF(OR($B76="", E$9=""), "", SUMIF(Expenses!$Z$11:$Z$2510, _xlfn.CONCAT($B76, " - ", E$9), Expenses!$J$11:$J$2510))</f>
        <v/>
      </c>
      <c r="F76" s="16" t="str">
        <f>IF(OR($B76="", F$9=""), "", SUMIF(Expenses!$Z$11:$Z$2510, _xlfn.CONCAT($B76, " - ", F$9), Expenses!$J$11:$J$2510))</f>
        <v/>
      </c>
      <c r="G76" s="16" t="str">
        <f>IF(OR($B76="", G$9=""), "", SUMIF(Expenses!$Z$11:$Z$2510, _xlfn.CONCAT($B76, " - ", G$9), Expenses!$J$11:$J$2510))</f>
        <v/>
      </c>
      <c r="H76" s="16" t="str">
        <f>IF(OR($B76="", H$9=""), "", SUMIF(Expenses!$Z$11:$Z$2510, _xlfn.CONCAT($B76, " - ", H$9), Expenses!$J$11:$J$2510))</f>
        <v/>
      </c>
      <c r="I76" s="16" t="str">
        <f>IF(OR($B76="", I$9=""), "", SUMIF(Expenses!$Z$11:$Z$2510, _xlfn.CONCAT($B76, " - ", I$9), Expenses!$J$11:$J$2510))</f>
        <v/>
      </c>
      <c r="J76" s="16" t="str">
        <f>IF(OR($B76="", J$9=""), "", SUMIF(Expenses!$Z$11:$Z$2510, _xlfn.CONCAT($B76, " - ", J$9), Expenses!$J$11:$J$2510))</f>
        <v/>
      </c>
      <c r="K76" s="16" t="str">
        <f>IF(OR($B76="", K$9=""), "", SUMIF(Expenses!$Z$11:$Z$2510, _xlfn.CONCAT($B76, " - ", K$9), Expenses!$J$11:$J$2510))</f>
        <v/>
      </c>
      <c r="L76" s="16" t="str">
        <f>IF(OR($B76="", L$9=""), "", SUMIF(Expenses!$Z$11:$Z$2510, _xlfn.CONCAT($B76, " - ", L$9), Expenses!$J$11:$J$2510))</f>
        <v/>
      </c>
      <c r="M76" s="16" t="str">
        <f>IF(OR($B76="", M$9=""), "", SUMIF(Expenses!$Z$11:$Z$2510, _xlfn.CONCAT($B76, " - ", M$9), Expenses!$J$11:$J$2510))</f>
        <v/>
      </c>
      <c r="N76" s="16" t="str">
        <f>IF(OR($B76="", N$9=""), "", SUMIF(Expenses!$Z$11:$Z$2510, _xlfn.CONCAT($B76, " - ", N$9), Expenses!$J$11:$J$2510))</f>
        <v/>
      </c>
      <c r="O76" s="17" t="str">
        <f>IF(OR($B76="", O$9=""), "", SUMIF(Expenses!$Z$11:$Z$2510, _xlfn.CONCAT($B76, " - ", O$9), Expenses!$J$11:$J$2510))</f>
        <v/>
      </c>
      <c r="P76" s="21"/>
      <c r="U76" s="25" t="str">
        <f t="shared" ref="U76:U139" si="2">IF($B76="", "", IF(COUNTIF($B$11:$B$160, $B76)&gt;1, "X", ""))</f>
        <v/>
      </c>
    </row>
    <row r="77" spans="1:21" x14ac:dyDescent="0.25">
      <c r="A77" s="21"/>
      <c r="B77" s="93"/>
      <c r="C77" s="21"/>
      <c r="D77" s="15" t="str">
        <f>IF(OR($B77="", D$9=""), "", SUMIF(Expenses!$Z$11:$Z$2510, _xlfn.CONCAT($B77, " - ", D$9), Expenses!$J$11:$J$2510))</f>
        <v/>
      </c>
      <c r="E77" s="16" t="str">
        <f>IF(OR($B77="", E$9=""), "", SUMIF(Expenses!$Z$11:$Z$2510, _xlfn.CONCAT($B77, " - ", E$9), Expenses!$J$11:$J$2510))</f>
        <v/>
      </c>
      <c r="F77" s="16" t="str">
        <f>IF(OR($B77="", F$9=""), "", SUMIF(Expenses!$Z$11:$Z$2510, _xlfn.CONCAT($B77, " - ", F$9), Expenses!$J$11:$J$2510))</f>
        <v/>
      </c>
      <c r="G77" s="16" t="str">
        <f>IF(OR($B77="", G$9=""), "", SUMIF(Expenses!$Z$11:$Z$2510, _xlfn.CONCAT($B77, " - ", G$9), Expenses!$J$11:$J$2510))</f>
        <v/>
      </c>
      <c r="H77" s="16" t="str">
        <f>IF(OR($B77="", H$9=""), "", SUMIF(Expenses!$Z$11:$Z$2510, _xlfn.CONCAT($B77, " - ", H$9), Expenses!$J$11:$J$2510))</f>
        <v/>
      </c>
      <c r="I77" s="16" t="str">
        <f>IF(OR($B77="", I$9=""), "", SUMIF(Expenses!$Z$11:$Z$2510, _xlfn.CONCAT($B77, " - ", I$9), Expenses!$J$11:$J$2510))</f>
        <v/>
      </c>
      <c r="J77" s="16" t="str">
        <f>IF(OR($B77="", J$9=""), "", SUMIF(Expenses!$Z$11:$Z$2510, _xlfn.CONCAT($B77, " - ", J$9), Expenses!$J$11:$J$2510))</f>
        <v/>
      </c>
      <c r="K77" s="16" t="str">
        <f>IF(OR($B77="", K$9=""), "", SUMIF(Expenses!$Z$11:$Z$2510, _xlfn.CONCAT($B77, " - ", K$9), Expenses!$J$11:$J$2510))</f>
        <v/>
      </c>
      <c r="L77" s="16" t="str">
        <f>IF(OR($B77="", L$9=""), "", SUMIF(Expenses!$Z$11:$Z$2510, _xlfn.CONCAT($B77, " - ", L$9), Expenses!$J$11:$J$2510))</f>
        <v/>
      </c>
      <c r="M77" s="16" t="str">
        <f>IF(OR($B77="", M$9=""), "", SUMIF(Expenses!$Z$11:$Z$2510, _xlfn.CONCAT($B77, " - ", M$9), Expenses!$J$11:$J$2510))</f>
        <v/>
      </c>
      <c r="N77" s="16" t="str">
        <f>IF(OR($B77="", N$9=""), "", SUMIF(Expenses!$Z$11:$Z$2510, _xlfn.CONCAT($B77, " - ", N$9), Expenses!$J$11:$J$2510))</f>
        <v/>
      </c>
      <c r="O77" s="17" t="str">
        <f>IF(OR($B77="", O$9=""), "", SUMIF(Expenses!$Z$11:$Z$2510, _xlfn.CONCAT($B77, " - ", O$9), Expenses!$J$11:$J$2510))</f>
        <v/>
      </c>
      <c r="P77" s="21"/>
      <c r="U77" s="25" t="str">
        <f t="shared" si="2"/>
        <v/>
      </c>
    </row>
    <row r="78" spans="1:21" x14ac:dyDescent="0.25">
      <c r="A78" s="21"/>
      <c r="B78" s="93"/>
      <c r="C78" s="21"/>
      <c r="D78" s="15" t="str">
        <f>IF(OR($B78="", D$9=""), "", SUMIF(Expenses!$Z$11:$Z$2510, _xlfn.CONCAT($B78, " - ", D$9), Expenses!$J$11:$J$2510))</f>
        <v/>
      </c>
      <c r="E78" s="16" t="str">
        <f>IF(OR($B78="", E$9=""), "", SUMIF(Expenses!$Z$11:$Z$2510, _xlfn.CONCAT($B78, " - ", E$9), Expenses!$J$11:$J$2510))</f>
        <v/>
      </c>
      <c r="F78" s="16" t="str">
        <f>IF(OR($B78="", F$9=""), "", SUMIF(Expenses!$Z$11:$Z$2510, _xlfn.CONCAT($B78, " - ", F$9), Expenses!$J$11:$J$2510))</f>
        <v/>
      </c>
      <c r="G78" s="16" t="str">
        <f>IF(OR($B78="", G$9=""), "", SUMIF(Expenses!$Z$11:$Z$2510, _xlfn.CONCAT($B78, " - ", G$9), Expenses!$J$11:$J$2510))</f>
        <v/>
      </c>
      <c r="H78" s="16" t="str">
        <f>IF(OR($B78="", H$9=""), "", SUMIF(Expenses!$Z$11:$Z$2510, _xlfn.CONCAT($B78, " - ", H$9), Expenses!$J$11:$J$2510))</f>
        <v/>
      </c>
      <c r="I78" s="16" t="str">
        <f>IF(OR($B78="", I$9=""), "", SUMIF(Expenses!$Z$11:$Z$2510, _xlfn.CONCAT($B78, " - ", I$9), Expenses!$J$11:$J$2510))</f>
        <v/>
      </c>
      <c r="J78" s="16" t="str">
        <f>IF(OR($B78="", J$9=""), "", SUMIF(Expenses!$Z$11:$Z$2510, _xlfn.CONCAT($B78, " - ", J$9), Expenses!$J$11:$J$2510))</f>
        <v/>
      </c>
      <c r="K78" s="16" t="str">
        <f>IF(OR($B78="", K$9=""), "", SUMIF(Expenses!$Z$11:$Z$2510, _xlfn.CONCAT($B78, " - ", K$9), Expenses!$J$11:$J$2510))</f>
        <v/>
      </c>
      <c r="L78" s="16" t="str">
        <f>IF(OR($B78="", L$9=""), "", SUMIF(Expenses!$Z$11:$Z$2510, _xlfn.CONCAT($B78, " - ", L$9), Expenses!$J$11:$J$2510))</f>
        <v/>
      </c>
      <c r="M78" s="16" t="str">
        <f>IF(OR($B78="", M$9=""), "", SUMIF(Expenses!$Z$11:$Z$2510, _xlfn.CONCAT($B78, " - ", M$9), Expenses!$J$11:$J$2510))</f>
        <v/>
      </c>
      <c r="N78" s="16" t="str">
        <f>IF(OR($B78="", N$9=""), "", SUMIF(Expenses!$Z$11:$Z$2510, _xlfn.CONCAT($B78, " - ", N$9), Expenses!$J$11:$J$2510))</f>
        <v/>
      </c>
      <c r="O78" s="17" t="str">
        <f>IF(OR($B78="", O$9=""), "", SUMIF(Expenses!$Z$11:$Z$2510, _xlfn.CONCAT($B78, " - ", O$9), Expenses!$J$11:$J$2510))</f>
        <v/>
      </c>
      <c r="P78" s="21"/>
      <c r="U78" s="25" t="str">
        <f t="shared" si="2"/>
        <v/>
      </c>
    </row>
    <row r="79" spans="1:21" x14ac:dyDescent="0.25">
      <c r="A79" s="21"/>
      <c r="B79" s="93"/>
      <c r="C79" s="21"/>
      <c r="D79" s="15" t="str">
        <f>IF(OR($B79="", D$9=""), "", SUMIF(Expenses!$Z$11:$Z$2510, _xlfn.CONCAT($B79, " - ", D$9), Expenses!$J$11:$J$2510))</f>
        <v/>
      </c>
      <c r="E79" s="16" t="str">
        <f>IF(OR($B79="", E$9=""), "", SUMIF(Expenses!$Z$11:$Z$2510, _xlfn.CONCAT($B79, " - ", E$9), Expenses!$J$11:$J$2510))</f>
        <v/>
      </c>
      <c r="F79" s="16" t="str">
        <f>IF(OR($B79="", F$9=""), "", SUMIF(Expenses!$Z$11:$Z$2510, _xlfn.CONCAT($B79, " - ", F$9), Expenses!$J$11:$J$2510))</f>
        <v/>
      </c>
      <c r="G79" s="16" t="str">
        <f>IF(OR($B79="", G$9=""), "", SUMIF(Expenses!$Z$11:$Z$2510, _xlfn.CONCAT($B79, " - ", G$9), Expenses!$J$11:$J$2510))</f>
        <v/>
      </c>
      <c r="H79" s="16" t="str">
        <f>IF(OR($B79="", H$9=""), "", SUMIF(Expenses!$Z$11:$Z$2510, _xlfn.CONCAT($B79, " - ", H$9), Expenses!$J$11:$J$2510))</f>
        <v/>
      </c>
      <c r="I79" s="16" t="str">
        <f>IF(OR($B79="", I$9=""), "", SUMIF(Expenses!$Z$11:$Z$2510, _xlfn.CONCAT($B79, " - ", I$9), Expenses!$J$11:$J$2510))</f>
        <v/>
      </c>
      <c r="J79" s="16" t="str">
        <f>IF(OR($B79="", J$9=""), "", SUMIF(Expenses!$Z$11:$Z$2510, _xlfn.CONCAT($B79, " - ", J$9), Expenses!$J$11:$J$2510))</f>
        <v/>
      </c>
      <c r="K79" s="16" t="str">
        <f>IF(OR($B79="", K$9=""), "", SUMIF(Expenses!$Z$11:$Z$2510, _xlfn.CONCAT($B79, " - ", K$9), Expenses!$J$11:$J$2510))</f>
        <v/>
      </c>
      <c r="L79" s="16" t="str">
        <f>IF(OR($B79="", L$9=""), "", SUMIF(Expenses!$Z$11:$Z$2510, _xlfn.CONCAT($B79, " - ", L$9), Expenses!$J$11:$J$2510))</f>
        <v/>
      </c>
      <c r="M79" s="16" t="str">
        <f>IF(OR($B79="", M$9=""), "", SUMIF(Expenses!$Z$11:$Z$2510, _xlfn.CONCAT($B79, " - ", M$9), Expenses!$J$11:$J$2510))</f>
        <v/>
      </c>
      <c r="N79" s="16" t="str">
        <f>IF(OR($B79="", N$9=""), "", SUMIF(Expenses!$Z$11:$Z$2510, _xlfn.CONCAT($B79, " - ", N$9), Expenses!$J$11:$J$2510))</f>
        <v/>
      </c>
      <c r="O79" s="17" t="str">
        <f>IF(OR($B79="", O$9=""), "", SUMIF(Expenses!$Z$11:$Z$2510, _xlfn.CONCAT($B79, " - ", O$9), Expenses!$J$11:$J$2510))</f>
        <v/>
      </c>
      <c r="P79" s="21"/>
      <c r="U79" s="25" t="str">
        <f t="shared" si="2"/>
        <v/>
      </c>
    </row>
    <row r="80" spans="1:21" x14ac:dyDescent="0.25">
      <c r="A80" s="21"/>
      <c r="B80" s="93"/>
      <c r="C80" s="21"/>
      <c r="D80" s="15" t="str">
        <f>IF(OR($B80="", D$9=""), "", SUMIF(Expenses!$Z$11:$Z$2510, _xlfn.CONCAT($B80, " - ", D$9), Expenses!$J$11:$J$2510))</f>
        <v/>
      </c>
      <c r="E80" s="16" t="str">
        <f>IF(OR($B80="", E$9=""), "", SUMIF(Expenses!$Z$11:$Z$2510, _xlfn.CONCAT($B80, " - ", E$9), Expenses!$J$11:$J$2510))</f>
        <v/>
      </c>
      <c r="F80" s="16" t="str">
        <f>IF(OR($B80="", F$9=""), "", SUMIF(Expenses!$Z$11:$Z$2510, _xlfn.CONCAT($B80, " - ", F$9), Expenses!$J$11:$J$2510))</f>
        <v/>
      </c>
      <c r="G80" s="16" t="str">
        <f>IF(OR($B80="", G$9=""), "", SUMIF(Expenses!$Z$11:$Z$2510, _xlfn.CONCAT($B80, " - ", G$9), Expenses!$J$11:$J$2510))</f>
        <v/>
      </c>
      <c r="H80" s="16" t="str">
        <f>IF(OR($B80="", H$9=""), "", SUMIF(Expenses!$Z$11:$Z$2510, _xlfn.CONCAT($B80, " - ", H$9), Expenses!$J$11:$J$2510))</f>
        <v/>
      </c>
      <c r="I80" s="16" t="str">
        <f>IF(OR($B80="", I$9=""), "", SUMIF(Expenses!$Z$11:$Z$2510, _xlfn.CONCAT($B80, " - ", I$9), Expenses!$J$11:$J$2510))</f>
        <v/>
      </c>
      <c r="J80" s="16" t="str">
        <f>IF(OR($B80="", J$9=""), "", SUMIF(Expenses!$Z$11:$Z$2510, _xlfn.CONCAT($B80, " - ", J$9), Expenses!$J$11:$J$2510))</f>
        <v/>
      </c>
      <c r="K80" s="16" t="str">
        <f>IF(OR($B80="", K$9=""), "", SUMIF(Expenses!$Z$11:$Z$2510, _xlfn.CONCAT($B80, " - ", K$9), Expenses!$J$11:$J$2510))</f>
        <v/>
      </c>
      <c r="L80" s="16" t="str">
        <f>IF(OR($B80="", L$9=""), "", SUMIF(Expenses!$Z$11:$Z$2510, _xlfn.CONCAT($B80, " - ", L$9), Expenses!$J$11:$J$2510))</f>
        <v/>
      </c>
      <c r="M80" s="16" t="str">
        <f>IF(OR($B80="", M$9=""), "", SUMIF(Expenses!$Z$11:$Z$2510, _xlfn.CONCAT($B80, " - ", M$9), Expenses!$J$11:$J$2510))</f>
        <v/>
      </c>
      <c r="N80" s="16" t="str">
        <f>IF(OR($B80="", N$9=""), "", SUMIF(Expenses!$Z$11:$Z$2510, _xlfn.CONCAT($B80, " - ", N$9), Expenses!$J$11:$J$2510))</f>
        <v/>
      </c>
      <c r="O80" s="17" t="str">
        <f>IF(OR($B80="", O$9=""), "", SUMIF(Expenses!$Z$11:$Z$2510, _xlfn.CONCAT($B80, " - ", O$9), Expenses!$J$11:$J$2510))</f>
        <v/>
      </c>
      <c r="P80" s="21"/>
      <c r="U80" s="25" t="str">
        <f t="shared" si="2"/>
        <v/>
      </c>
    </row>
    <row r="81" spans="1:21" x14ac:dyDescent="0.25">
      <c r="A81" s="21"/>
      <c r="B81" s="93"/>
      <c r="C81" s="21"/>
      <c r="D81" s="15" t="str">
        <f>IF(OR($B81="", D$9=""), "", SUMIF(Expenses!$Z$11:$Z$2510, _xlfn.CONCAT($B81, " - ", D$9), Expenses!$J$11:$J$2510))</f>
        <v/>
      </c>
      <c r="E81" s="16" t="str">
        <f>IF(OR($B81="", E$9=""), "", SUMIF(Expenses!$Z$11:$Z$2510, _xlfn.CONCAT($B81, " - ", E$9), Expenses!$J$11:$J$2510))</f>
        <v/>
      </c>
      <c r="F81" s="16" t="str">
        <f>IF(OR($B81="", F$9=""), "", SUMIF(Expenses!$Z$11:$Z$2510, _xlfn.CONCAT($B81, " - ", F$9), Expenses!$J$11:$J$2510))</f>
        <v/>
      </c>
      <c r="G81" s="16" t="str">
        <f>IF(OR($B81="", G$9=""), "", SUMIF(Expenses!$Z$11:$Z$2510, _xlfn.CONCAT($B81, " - ", G$9), Expenses!$J$11:$J$2510))</f>
        <v/>
      </c>
      <c r="H81" s="16" t="str">
        <f>IF(OR($B81="", H$9=""), "", SUMIF(Expenses!$Z$11:$Z$2510, _xlfn.CONCAT($B81, " - ", H$9), Expenses!$J$11:$J$2510))</f>
        <v/>
      </c>
      <c r="I81" s="16" t="str">
        <f>IF(OR($B81="", I$9=""), "", SUMIF(Expenses!$Z$11:$Z$2510, _xlfn.CONCAT($B81, " - ", I$9), Expenses!$J$11:$J$2510))</f>
        <v/>
      </c>
      <c r="J81" s="16" t="str">
        <f>IF(OR($B81="", J$9=""), "", SUMIF(Expenses!$Z$11:$Z$2510, _xlfn.CONCAT($B81, " - ", J$9), Expenses!$J$11:$J$2510))</f>
        <v/>
      </c>
      <c r="K81" s="16" t="str">
        <f>IF(OR($B81="", K$9=""), "", SUMIF(Expenses!$Z$11:$Z$2510, _xlfn.CONCAT($B81, " - ", K$9), Expenses!$J$11:$J$2510))</f>
        <v/>
      </c>
      <c r="L81" s="16" t="str">
        <f>IF(OR($B81="", L$9=""), "", SUMIF(Expenses!$Z$11:$Z$2510, _xlfn.CONCAT($B81, " - ", L$9), Expenses!$J$11:$J$2510))</f>
        <v/>
      </c>
      <c r="M81" s="16" t="str">
        <f>IF(OR($B81="", M$9=""), "", SUMIF(Expenses!$Z$11:$Z$2510, _xlfn.CONCAT($B81, " - ", M$9), Expenses!$J$11:$J$2510))</f>
        <v/>
      </c>
      <c r="N81" s="16" t="str">
        <f>IF(OR($B81="", N$9=""), "", SUMIF(Expenses!$Z$11:$Z$2510, _xlfn.CONCAT($B81, " - ", N$9), Expenses!$J$11:$J$2510))</f>
        <v/>
      </c>
      <c r="O81" s="17" t="str">
        <f>IF(OR($B81="", O$9=""), "", SUMIF(Expenses!$Z$11:$Z$2510, _xlfn.CONCAT($B81, " - ", O$9), Expenses!$J$11:$J$2510))</f>
        <v/>
      </c>
      <c r="P81" s="21"/>
      <c r="U81" s="25" t="str">
        <f t="shared" si="2"/>
        <v/>
      </c>
    </row>
    <row r="82" spans="1:21" x14ac:dyDescent="0.25">
      <c r="A82" s="21"/>
      <c r="B82" s="93"/>
      <c r="C82" s="21"/>
      <c r="D82" s="15" t="str">
        <f>IF(OR($B82="", D$9=""), "", SUMIF(Expenses!$Z$11:$Z$2510, _xlfn.CONCAT($B82, " - ", D$9), Expenses!$J$11:$J$2510))</f>
        <v/>
      </c>
      <c r="E82" s="16" t="str">
        <f>IF(OR($B82="", E$9=""), "", SUMIF(Expenses!$Z$11:$Z$2510, _xlfn.CONCAT($B82, " - ", E$9), Expenses!$J$11:$J$2510))</f>
        <v/>
      </c>
      <c r="F82" s="16" t="str">
        <f>IF(OR($B82="", F$9=""), "", SUMIF(Expenses!$Z$11:$Z$2510, _xlfn.CONCAT($B82, " - ", F$9), Expenses!$J$11:$J$2510))</f>
        <v/>
      </c>
      <c r="G82" s="16" t="str">
        <f>IF(OR($B82="", G$9=""), "", SUMIF(Expenses!$Z$11:$Z$2510, _xlfn.CONCAT($B82, " - ", G$9), Expenses!$J$11:$J$2510))</f>
        <v/>
      </c>
      <c r="H82" s="16" t="str">
        <f>IF(OR($B82="", H$9=""), "", SUMIF(Expenses!$Z$11:$Z$2510, _xlfn.CONCAT($B82, " - ", H$9), Expenses!$J$11:$J$2510))</f>
        <v/>
      </c>
      <c r="I82" s="16" t="str">
        <f>IF(OR($B82="", I$9=""), "", SUMIF(Expenses!$Z$11:$Z$2510, _xlfn.CONCAT($B82, " - ", I$9), Expenses!$J$11:$J$2510))</f>
        <v/>
      </c>
      <c r="J82" s="16" t="str">
        <f>IF(OR($B82="", J$9=""), "", SUMIF(Expenses!$Z$11:$Z$2510, _xlfn.CONCAT($B82, " - ", J$9), Expenses!$J$11:$J$2510))</f>
        <v/>
      </c>
      <c r="K82" s="16" t="str">
        <f>IF(OR($B82="", K$9=""), "", SUMIF(Expenses!$Z$11:$Z$2510, _xlfn.CONCAT($B82, " - ", K$9), Expenses!$J$11:$J$2510))</f>
        <v/>
      </c>
      <c r="L82" s="16" t="str">
        <f>IF(OR($B82="", L$9=""), "", SUMIF(Expenses!$Z$11:$Z$2510, _xlfn.CONCAT($B82, " - ", L$9), Expenses!$J$11:$J$2510))</f>
        <v/>
      </c>
      <c r="M82" s="16" t="str">
        <f>IF(OR($B82="", M$9=""), "", SUMIF(Expenses!$Z$11:$Z$2510, _xlfn.CONCAT($B82, " - ", M$9), Expenses!$J$11:$J$2510))</f>
        <v/>
      </c>
      <c r="N82" s="16" t="str">
        <f>IF(OR($B82="", N$9=""), "", SUMIF(Expenses!$Z$11:$Z$2510, _xlfn.CONCAT($B82, " - ", N$9), Expenses!$J$11:$J$2510))</f>
        <v/>
      </c>
      <c r="O82" s="17" t="str">
        <f>IF(OR($B82="", O$9=""), "", SUMIF(Expenses!$Z$11:$Z$2510, _xlfn.CONCAT($B82, " - ", O$9), Expenses!$J$11:$J$2510))</f>
        <v/>
      </c>
      <c r="P82" s="21"/>
      <c r="U82" s="25" t="str">
        <f t="shared" si="2"/>
        <v/>
      </c>
    </row>
    <row r="83" spans="1:21" x14ac:dyDescent="0.25">
      <c r="A83" s="21"/>
      <c r="B83" s="93"/>
      <c r="C83" s="21"/>
      <c r="D83" s="15" t="str">
        <f>IF(OR($B83="", D$9=""), "", SUMIF(Expenses!$Z$11:$Z$2510, _xlfn.CONCAT($B83, " - ", D$9), Expenses!$J$11:$J$2510))</f>
        <v/>
      </c>
      <c r="E83" s="16" t="str">
        <f>IF(OR($B83="", E$9=""), "", SUMIF(Expenses!$Z$11:$Z$2510, _xlfn.CONCAT($B83, " - ", E$9), Expenses!$J$11:$J$2510))</f>
        <v/>
      </c>
      <c r="F83" s="16" t="str">
        <f>IF(OR($B83="", F$9=""), "", SUMIF(Expenses!$Z$11:$Z$2510, _xlfn.CONCAT($B83, " - ", F$9), Expenses!$J$11:$J$2510))</f>
        <v/>
      </c>
      <c r="G83" s="16" t="str">
        <f>IF(OR($B83="", G$9=""), "", SUMIF(Expenses!$Z$11:$Z$2510, _xlfn.CONCAT($B83, " - ", G$9), Expenses!$J$11:$J$2510))</f>
        <v/>
      </c>
      <c r="H83" s="16" t="str">
        <f>IF(OR($B83="", H$9=""), "", SUMIF(Expenses!$Z$11:$Z$2510, _xlfn.CONCAT($B83, " - ", H$9), Expenses!$J$11:$J$2510))</f>
        <v/>
      </c>
      <c r="I83" s="16" t="str">
        <f>IF(OR($B83="", I$9=""), "", SUMIF(Expenses!$Z$11:$Z$2510, _xlfn.CONCAT($B83, " - ", I$9), Expenses!$J$11:$J$2510))</f>
        <v/>
      </c>
      <c r="J83" s="16" t="str">
        <f>IF(OR($B83="", J$9=""), "", SUMIF(Expenses!$Z$11:$Z$2510, _xlfn.CONCAT($B83, " - ", J$9), Expenses!$J$11:$J$2510))</f>
        <v/>
      </c>
      <c r="K83" s="16" t="str">
        <f>IF(OR($B83="", K$9=""), "", SUMIF(Expenses!$Z$11:$Z$2510, _xlfn.CONCAT($B83, " - ", K$9), Expenses!$J$11:$J$2510))</f>
        <v/>
      </c>
      <c r="L83" s="16" t="str">
        <f>IF(OR($B83="", L$9=""), "", SUMIF(Expenses!$Z$11:$Z$2510, _xlfn.CONCAT($B83, " - ", L$9), Expenses!$J$11:$J$2510))</f>
        <v/>
      </c>
      <c r="M83" s="16" t="str">
        <f>IF(OR($B83="", M$9=""), "", SUMIF(Expenses!$Z$11:$Z$2510, _xlfn.CONCAT($B83, " - ", M$9), Expenses!$J$11:$J$2510))</f>
        <v/>
      </c>
      <c r="N83" s="16" t="str">
        <f>IF(OR($B83="", N$9=""), "", SUMIF(Expenses!$Z$11:$Z$2510, _xlfn.CONCAT($B83, " - ", N$9), Expenses!$J$11:$J$2510))</f>
        <v/>
      </c>
      <c r="O83" s="17" t="str">
        <f>IF(OR($B83="", O$9=""), "", SUMIF(Expenses!$Z$11:$Z$2510, _xlfn.CONCAT($B83, " - ", O$9), Expenses!$J$11:$J$2510))</f>
        <v/>
      </c>
      <c r="P83" s="21"/>
      <c r="U83" s="25" t="str">
        <f t="shared" si="2"/>
        <v/>
      </c>
    </row>
    <row r="84" spans="1:21" x14ac:dyDescent="0.25">
      <c r="A84" s="21"/>
      <c r="B84" s="93"/>
      <c r="C84" s="21"/>
      <c r="D84" s="15" t="str">
        <f>IF(OR($B84="", D$9=""), "", SUMIF(Expenses!$Z$11:$Z$2510, _xlfn.CONCAT($B84, " - ", D$9), Expenses!$J$11:$J$2510))</f>
        <v/>
      </c>
      <c r="E84" s="16" t="str">
        <f>IF(OR($B84="", E$9=""), "", SUMIF(Expenses!$Z$11:$Z$2510, _xlfn.CONCAT($B84, " - ", E$9), Expenses!$J$11:$J$2510))</f>
        <v/>
      </c>
      <c r="F84" s="16" t="str">
        <f>IF(OR($B84="", F$9=""), "", SUMIF(Expenses!$Z$11:$Z$2510, _xlfn.CONCAT($B84, " - ", F$9), Expenses!$J$11:$J$2510))</f>
        <v/>
      </c>
      <c r="G84" s="16" t="str">
        <f>IF(OR($B84="", G$9=""), "", SUMIF(Expenses!$Z$11:$Z$2510, _xlfn.CONCAT($B84, " - ", G$9), Expenses!$J$11:$J$2510))</f>
        <v/>
      </c>
      <c r="H84" s="16" t="str">
        <f>IF(OR($B84="", H$9=""), "", SUMIF(Expenses!$Z$11:$Z$2510, _xlfn.CONCAT($B84, " - ", H$9), Expenses!$J$11:$J$2510))</f>
        <v/>
      </c>
      <c r="I84" s="16" t="str">
        <f>IF(OR($B84="", I$9=""), "", SUMIF(Expenses!$Z$11:$Z$2510, _xlfn.CONCAT($B84, " - ", I$9), Expenses!$J$11:$J$2510))</f>
        <v/>
      </c>
      <c r="J84" s="16" t="str">
        <f>IF(OR($B84="", J$9=""), "", SUMIF(Expenses!$Z$11:$Z$2510, _xlfn.CONCAT($B84, " - ", J$9), Expenses!$J$11:$J$2510))</f>
        <v/>
      </c>
      <c r="K84" s="16" t="str">
        <f>IF(OR($B84="", K$9=""), "", SUMIF(Expenses!$Z$11:$Z$2510, _xlfn.CONCAT($B84, " - ", K$9), Expenses!$J$11:$J$2510))</f>
        <v/>
      </c>
      <c r="L84" s="16" t="str">
        <f>IF(OR($B84="", L$9=""), "", SUMIF(Expenses!$Z$11:$Z$2510, _xlfn.CONCAT($B84, " - ", L$9), Expenses!$J$11:$J$2510))</f>
        <v/>
      </c>
      <c r="M84" s="16" t="str">
        <f>IF(OR($B84="", M$9=""), "", SUMIF(Expenses!$Z$11:$Z$2510, _xlfn.CONCAT($B84, " - ", M$9), Expenses!$J$11:$J$2510))</f>
        <v/>
      </c>
      <c r="N84" s="16" t="str">
        <f>IF(OR($B84="", N$9=""), "", SUMIF(Expenses!$Z$11:$Z$2510, _xlfn.CONCAT($B84, " - ", N$9), Expenses!$J$11:$J$2510))</f>
        <v/>
      </c>
      <c r="O84" s="17" t="str">
        <f>IF(OR($B84="", O$9=""), "", SUMIF(Expenses!$Z$11:$Z$2510, _xlfn.CONCAT($B84, " - ", O$9), Expenses!$J$11:$J$2510))</f>
        <v/>
      </c>
      <c r="P84" s="21"/>
      <c r="U84" s="25" t="str">
        <f t="shared" si="2"/>
        <v/>
      </c>
    </row>
    <row r="85" spans="1:21" x14ac:dyDescent="0.25">
      <c r="A85" s="21"/>
      <c r="B85" s="93"/>
      <c r="C85" s="21"/>
      <c r="D85" s="15" t="str">
        <f>IF(OR($B85="", D$9=""), "", SUMIF(Expenses!$Z$11:$Z$2510, _xlfn.CONCAT($B85, " - ", D$9), Expenses!$J$11:$J$2510))</f>
        <v/>
      </c>
      <c r="E85" s="16" t="str">
        <f>IF(OR($B85="", E$9=""), "", SUMIF(Expenses!$Z$11:$Z$2510, _xlfn.CONCAT($B85, " - ", E$9), Expenses!$J$11:$J$2510))</f>
        <v/>
      </c>
      <c r="F85" s="16" t="str">
        <f>IF(OR($B85="", F$9=""), "", SUMIF(Expenses!$Z$11:$Z$2510, _xlfn.CONCAT($B85, " - ", F$9), Expenses!$J$11:$J$2510))</f>
        <v/>
      </c>
      <c r="G85" s="16" t="str">
        <f>IF(OR($B85="", G$9=""), "", SUMIF(Expenses!$Z$11:$Z$2510, _xlfn.CONCAT($B85, " - ", G$9), Expenses!$J$11:$J$2510))</f>
        <v/>
      </c>
      <c r="H85" s="16" t="str">
        <f>IF(OR($B85="", H$9=""), "", SUMIF(Expenses!$Z$11:$Z$2510, _xlfn.CONCAT($B85, " - ", H$9), Expenses!$J$11:$J$2510))</f>
        <v/>
      </c>
      <c r="I85" s="16" t="str">
        <f>IF(OR($B85="", I$9=""), "", SUMIF(Expenses!$Z$11:$Z$2510, _xlfn.CONCAT($B85, " - ", I$9), Expenses!$J$11:$J$2510))</f>
        <v/>
      </c>
      <c r="J85" s="16" t="str">
        <f>IF(OR($B85="", J$9=""), "", SUMIF(Expenses!$Z$11:$Z$2510, _xlfn.CONCAT($B85, " - ", J$9), Expenses!$J$11:$J$2510))</f>
        <v/>
      </c>
      <c r="K85" s="16" t="str">
        <f>IF(OR($B85="", K$9=""), "", SUMIF(Expenses!$Z$11:$Z$2510, _xlfn.CONCAT($B85, " - ", K$9), Expenses!$J$11:$J$2510))</f>
        <v/>
      </c>
      <c r="L85" s="16" t="str">
        <f>IF(OR($B85="", L$9=""), "", SUMIF(Expenses!$Z$11:$Z$2510, _xlfn.CONCAT($B85, " - ", L$9), Expenses!$J$11:$J$2510))</f>
        <v/>
      </c>
      <c r="M85" s="16" t="str">
        <f>IF(OR($B85="", M$9=""), "", SUMIF(Expenses!$Z$11:$Z$2510, _xlfn.CONCAT($B85, " - ", M$9), Expenses!$J$11:$J$2510))</f>
        <v/>
      </c>
      <c r="N85" s="16" t="str">
        <f>IF(OR($B85="", N$9=""), "", SUMIF(Expenses!$Z$11:$Z$2510, _xlfn.CONCAT($B85, " - ", N$9), Expenses!$J$11:$J$2510))</f>
        <v/>
      </c>
      <c r="O85" s="17" t="str">
        <f>IF(OR($B85="", O$9=""), "", SUMIF(Expenses!$Z$11:$Z$2510, _xlfn.CONCAT($B85, " - ", O$9), Expenses!$J$11:$J$2510))</f>
        <v/>
      </c>
      <c r="P85" s="21"/>
      <c r="U85" s="25" t="str">
        <f t="shared" si="2"/>
        <v/>
      </c>
    </row>
    <row r="86" spans="1:21" x14ac:dyDescent="0.25">
      <c r="A86" s="21"/>
      <c r="B86" s="93"/>
      <c r="C86" s="21"/>
      <c r="D86" s="15" t="str">
        <f>IF(OR($B86="", D$9=""), "", SUMIF(Expenses!$Z$11:$Z$2510, _xlfn.CONCAT($B86, " - ", D$9), Expenses!$J$11:$J$2510))</f>
        <v/>
      </c>
      <c r="E86" s="16" t="str">
        <f>IF(OR($B86="", E$9=""), "", SUMIF(Expenses!$Z$11:$Z$2510, _xlfn.CONCAT($B86, " - ", E$9), Expenses!$J$11:$J$2510))</f>
        <v/>
      </c>
      <c r="F86" s="16" t="str">
        <f>IF(OR($B86="", F$9=""), "", SUMIF(Expenses!$Z$11:$Z$2510, _xlfn.CONCAT($B86, " - ", F$9), Expenses!$J$11:$J$2510))</f>
        <v/>
      </c>
      <c r="G86" s="16" t="str">
        <f>IF(OR($B86="", G$9=""), "", SUMIF(Expenses!$Z$11:$Z$2510, _xlfn.CONCAT($B86, " - ", G$9), Expenses!$J$11:$J$2510))</f>
        <v/>
      </c>
      <c r="H86" s="16" t="str">
        <f>IF(OR($B86="", H$9=""), "", SUMIF(Expenses!$Z$11:$Z$2510, _xlfn.CONCAT($B86, " - ", H$9), Expenses!$J$11:$J$2510))</f>
        <v/>
      </c>
      <c r="I86" s="16" t="str">
        <f>IF(OR($B86="", I$9=""), "", SUMIF(Expenses!$Z$11:$Z$2510, _xlfn.CONCAT($B86, " - ", I$9), Expenses!$J$11:$J$2510))</f>
        <v/>
      </c>
      <c r="J86" s="16" t="str">
        <f>IF(OR($B86="", J$9=""), "", SUMIF(Expenses!$Z$11:$Z$2510, _xlfn.CONCAT($B86, " - ", J$9), Expenses!$J$11:$J$2510))</f>
        <v/>
      </c>
      <c r="K86" s="16" t="str">
        <f>IF(OR($B86="", K$9=""), "", SUMIF(Expenses!$Z$11:$Z$2510, _xlfn.CONCAT($B86, " - ", K$9), Expenses!$J$11:$J$2510))</f>
        <v/>
      </c>
      <c r="L86" s="16" t="str">
        <f>IF(OR($B86="", L$9=""), "", SUMIF(Expenses!$Z$11:$Z$2510, _xlfn.CONCAT($B86, " - ", L$9), Expenses!$J$11:$J$2510))</f>
        <v/>
      </c>
      <c r="M86" s="16" t="str">
        <f>IF(OR($B86="", M$9=""), "", SUMIF(Expenses!$Z$11:$Z$2510, _xlfn.CONCAT($B86, " - ", M$9), Expenses!$J$11:$J$2510))</f>
        <v/>
      </c>
      <c r="N86" s="16" t="str">
        <f>IF(OR($B86="", N$9=""), "", SUMIF(Expenses!$Z$11:$Z$2510, _xlfn.CONCAT($B86, " - ", N$9), Expenses!$J$11:$J$2510))</f>
        <v/>
      </c>
      <c r="O86" s="17" t="str">
        <f>IF(OR($B86="", O$9=""), "", SUMIF(Expenses!$Z$11:$Z$2510, _xlfn.CONCAT($B86, " - ", O$9), Expenses!$J$11:$J$2510))</f>
        <v/>
      </c>
      <c r="P86" s="21"/>
      <c r="U86" s="25" t="str">
        <f t="shared" si="2"/>
        <v/>
      </c>
    </row>
    <row r="87" spans="1:21" x14ac:dyDescent="0.25">
      <c r="A87" s="21"/>
      <c r="B87" s="93"/>
      <c r="C87" s="21"/>
      <c r="D87" s="15" t="str">
        <f>IF(OR($B87="", D$9=""), "", SUMIF(Expenses!$Z$11:$Z$2510, _xlfn.CONCAT($B87, " - ", D$9), Expenses!$J$11:$J$2510))</f>
        <v/>
      </c>
      <c r="E87" s="16" t="str">
        <f>IF(OR($B87="", E$9=""), "", SUMIF(Expenses!$Z$11:$Z$2510, _xlfn.CONCAT($B87, " - ", E$9), Expenses!$J$11:$J$2510))</f>
        <v/>
      </c>
      <c r="F87" s="16" t="str">
        <f>IF(OR($B87="", F$9=""), "", SUMIF(Expenses!$Z$11:$Z$2510, _xlfn.CONCAT($B87, " - ", F$9), Expenses!$J$11:$J$2510))</f>
        <v/>
      </c>
      <c r="G87" s="16" t="str">
        <f>IF(OR($B87="", G$9=""), "", SUMIF(Expenses!$Z$11:$Z$2510, _xlfn.CONCAT($B87, " - ", G$9), Expenses!$J$11:$J$2510))</f>
        <v/>
      </c>
      <c r="H87" s="16" t="str">
        <f>IF(OR($B87="", H$9=""), "", SUMIF(Expenses!$Z$11:$Z$2510, _xlfn.CONCAT($B87, " - ", H$9), Expenses!$J$11:$J$2510))</f>
        <v/>
      </c>
      <c r="I87" s="16" t="str">
        <f>IF(OR($B87="", I$9=""), "", SUMIF(Expenses!$Z$11:$Z$2510, _xlfn.CONCAT($B87, " - ", I$9), Expenses!$J$11:$J$2510))</f>
        <v/>
      </c>
      <c r="J87" s="16" t="str">
        <f>IF(OR($B87="", J$9=""), "", SUMIF(Expenses!$Z$11:$Z$2510, _xlfn.CONCAT($B87, " - ", J$9), Expenses!$J$11:$J$2510))</f>
        <v/>
      </c>
      <c r="K87" s="16" t="str">
        <f>IF(OR($B87="", K$9=""), "", SUMIF(Expenses!$Z$11:$Z$2510, _xlfn.CONCAT($B87, " - ", K$9), Expenses!$J$11:$J$2510))</f>
        <v/>
      </c>
      <c r="L87" s="16" t="str">
        <f>IF(OR($B87="", L$9=""), "", SUMIF(Expenses!$Z$11:$Z$2510, _xlfn.CONCAT($B87, " - ", L$9), Expenses!$J$11:$J$2510))</f>
        <v/>
      </c>
      <c r="M87" s="16" t="str">
        <f>IF(OR($B87="", M$9=""), "", SUMIF(Expenses!$Z$11:$Z$2510, _xlfn.CONCAT($B87, " - ", M$9), Expenses!$J$11:$J$2510))</f>
        <v/>
      </c>
      <c r="N87" s="16" t="str">
        <f>IF(OR($B87="", N$9=""), "", SUMIF(Expenses!$Z$11:$Z$2510, _xlfn.CONCAT($B87, " - ", N$9), Expenses!$J$11:$J$2510))</f>
        <v/>
      </c>
      <c r="O87" s="17" t="str">
        <f>IF(OR($B87="", O$9=""), "", SUMIF(Expenses!$Z$11:$Z$2510, _xlfn.CONCAT($B87, " - ", O$9), Expenses!$J$11:$J$2510))</f>
        <v/>
      </c>
      <c r="P87" s="21"/>
      <c r="U87" s="25" t="str">
        <f t="shared" si="2"/>
        <v/>
      </c>
    </row>
    <row r="88" spans="1:21" x14ac:dyDescent="0.25">
      <c r="A88" s="21"/>
      <c r="B88" s="93"/>
      <c r="C88" s="21"/>
      <c r="D88" s="15" t="str">
        <f>IF(OR($B88="", D$9=""), "", SUMIF(Expenses!$Z$11:$Z$2510, _xlfn.CONCAT($B88, " - ", D$9), Expenses!$J$11:$J$2510))</f>
        <v/>
      </c>
      <c r="E88" s="16" t="str">
        <f>IF(OR($B88="", E$9=""), "", SUMIF(Expenses!$Z$11:$Z$2510, _xlfn.CONCAT($B88, " - ", E$9), Expenses!$J$11:$J$2510))</f>
        <v/>
      </c>
      <c r="F88" s="16" t="str">
        <f>IF(OR($B88="", F$9=""), "", SUMIF(Expenses!$Z$11:$Z$2510, _xlfn.CONCAT($B88, " - ", F$9), Expenses!$J$11:$J$2510))</f>
        <v/>
      </c>
      <c r="G88" s="16" t="str">
        <f>IF(OR($B88="", G$9=""), "", SUMIF(Expenses!$Z$11:$Z$2510, _xlfn.CONCAT($B88, " - ", G$9), Expenses!$J$11:$J$2510))</f>
        <v/>
      </c>
      <c r="H88" s="16" t="str">
        <f>IF(OR($B88="", H$9=""), "", SUMIF(Expenses!$Z$11:$Z$2510, _xlfn.CONCAT($B88, " - ", H$9), Expenses!$J$11:$J$2510))</f>
        <v/>
      </c>
      <c r="I88" s="16" t="str">
        <f>IF(OR($B88="", I$9=""), "", SUMIF(Expenses!$Z$11:$Z$2510, _xlfn.CONCAT($B88, " - ", I$9), Expenses!$J$11:$J$2510))</f>
        <v/>
      </c>
      <c r="J88" s="16" t="str">
        <f>IF(OR($B88="", J$9=""), "", SUMIF(Expenses!$Z$11:$Z$2510, _xlfn.CONCAT($B88, " - ", J$9), Expenses!$J$11:$J$2510))</f>
        <v/>
      </c>
      <c r="K88" s="16" t="str">
        <f>IF(OR($B88="", K$9=""), "", SUMIF(Expenses!$Z$11:$Z$2510, _xlfn.CONCAT($B88, " - ", K$9), Expenses!$J$11:$J$2510))</f>
        <v/>
      </c>
      <c r="L88" s="16" t="str">
        <f>IF(OR($B88="", L$9=""), "", SUMIF(Expenses!$Z$11:$Z$2510, _xlfn.CONCAT($B88, " - ", L$9), Expenses!$J$11:$J$2510))</f>
        <v/>
      </c>
      <c r="M88" s="16" t="str">
        <f>IF(OR($B88="", M$9=""), "", SUMIF(Expenses!$Z$11:$Z$2510, _xlfn.CONCAT($B88, " - ", M$9), Expenses!$J$11:$J$2510))</f>
        <v/>
      </c>
      <c r="N88" s="16" t="str">
        <f>IF(OR($B88="", N$9=""), "", SUMIF(Expenses!$Z$11:$Z$2510, _xlfn.CONCAT($B88, " - ", N$9), Expenses!$J$11:$J$2510))</f>
        <v/>
      </c>
      <c r="O88" s="17" t="str">
        <f>IF(OR($B88="", O$9=""), "", SUMIF(Expenses!$Z$11:$Z$2510, _xlfn.CONCAT($B88, " - ", O$9), Expenses!$J$11:$J$2510))</f>
        <v/>
      </c>
      <c r="P88" s="21"/>
      <c r="U88" s="25" t="str">
        <f t="shared" si="2"/>
        <v/>
      </c>
    </row>
    <row r="89" spans="1:21" x14ac:dyDescent="0.25">
      <c r="A89" s="21"/>
      <c r="B89" s="93"/>
      <c r="C89" s="21"/>
      <c r="D89" s="15" t="str">
        <f>IF(OR($B89="", D$9=""), "", SUMIF(Expenses!$Z$11:$Z$2510, _xlfn.CONCAT($B89, " - ", D$9), Expenses!$J$11:$J$2510))</f>
        <v/>
      </c>
      <c r="E89" s="16" t="str">
        <f>IF(OR($B89="", E$9=""), "", SUMIF(Expenses!$Z$11:$Z$2510, _xlfn.CONCAT($B89, " - ", E$9), Expenses!$J$11:$J$2510))</f>
        <v/>
      </c>
      <c r="F89" s="16" t="str">
        <f>IF(OR($B89="", F$9=""), "", SUMIF(Expenses!$Z$11:$Z$2510, _xlfn.CONCAT($B89, " - ", F$9), Expenses!$J$11:$J$2510))</f>
        <v/>
      </c>
      <c r="G89" s="16" t="str">
        <f>IF(OR($B89="", G$9=""), "", SUMIF(Expenses!$Z$11:$Z$2510, _xlfn.CONCAT($B89, " - ", G$9), Expenses!$J$11:$J$2510))</f>
        <v/>
      </c>
      <c r="H89" s="16" t="str">
        <f>IF(OR($B89="", H$9=""), "", SUMIF(Expenses!$Z$11:$Z$2510, _xlfn.CONCAT($B89, " - ", H$9), Expenses!$J$11:$J$2510))</f>
        <v/>
      </c>
      <c r="I89" s="16" t="str">
        <f>IF(OR($B89="", I$9=""), "", SUMIF(Expenses!$Z$11:$Z$2510, _xlfn.CONCAT($B89, " - ", I$9), Expenses!$J$11:$J$2510))</f>
        <v/>
      </c>
      <c r="J89" s="16" t="str">
        <f>IF(OR($B89="", J$9=""), "", SUMIF(Expenses!$Z$11:$Z$2510, _xlfn.CONCAT($B89, " - ", J$9), Expenses!$J$11:$J$2510))</f>
        <v/>
      </c>
      <c r="K89" s="16" t="str">
        <f>IF(OR($B89="", K$9=""), "", SUMIF(Expenses!$Z$11:$Z$2510, _xlfn.CONCAT($B89, " - ", K$9), Expenses!$J$11:$J$2510))</f>
        <v/>
      </c>
      <c r="L89" s="16" t="str">
        <f>IF(OR($B89="", L$9=""), "", SUMIF(Expenses!$Z$11:$Z$2510, _xlfn.CONCAT($B89, " - ", L$9), Expenses!$J$11:$J$2510))</f>
        <v/>
      </c>
      <c r="M89" s="16" t="str">
        <f>IF(OR($B89="", M$9=""), "", SUMIF(Expenses!$Z$11:$Z$2510, _xlfn.CONCAT($B89, " - ", M$9), Expenses!$J$11:$J$2510))</f>
        <v/>
      </c>
      <c r="N89" s="16" t="str">
        <f>IF(OR($B89="", N$9=""), "", SUMIF(Expenses!$Z$11:$Z$2510, _xlfn.CONCAT($B89, " - ", N$9), Expenses!$J$11:$J$2510))</f>
        <v/>
      </c>
      <c r="O89" s="17" t="str">
        <f>IF(OR($B89="", O$9=""), "", SUMIF(Expenses!$Z$11:$Z$2510, _xlfn.CONCAT($B89, " - ", O$9), Expenses!$J$11:$J$2510))</f>
        <v/>
      </c>
      <c r="P89" s="21"/>
      <c r="U89" s="25" t="str">
        <f t="shared" si="2"/>
        <v/>
      </c>
    </row>
    <row r="90" spans="1:21" x14ac:dyDescent="0.25">
      <c r="A90" s="21"/>
      <c r="B90" s="93"/>
      <c r="C90" s="21"/>
      <c r="D90" s="15" t="str">
        <f>IF(OR($B90="", D$9=""), "", SUMIF(Expenses!$Z$11:$Z$2510, _xlfn.CONCAT($B90, " - ", D$9), Expenses!$J$11:$J$2510))</f>
        <v/>
      </c>
      <c r="E90" s="16" t="str">
        <f>IF(OR($B90="", E$9=""), "", SUMIF(Expenses!$Z$11:$Z$2510, _xlfn.CONCAT($B90, " - ", E$9), Expenses!$J$11:$J$2510))</f>
        <v/>
      </c>
      <c r="F90" s="16" t="str">
        <f>IF(OR($B90="", F$9=""), "", SUMIF(Expenses!$Z$11:$Z$2510, _xlfn.CONCAT($B90, " - ", F$9), Expenses!$J$11:$J$2510))</f>
        <v/>
      </c>
      <c r="G90" s="16" t="str">
        <f>IF(OR($B90="", G$9=""), "", SUMIF(Expenses!$Z$11:$Z$2510, _xlfn.CONCAT($B90, " - ", G$9), Expenses!$J$11:$J$2510))</f>
        <v/>
      </c>
      <c r="H90" s="16" t="str">
        <f>IF(OR($B90="", H$9=""), "", SUMIF(Expenses!$Z$11:$Z$2510, _xlfn.CONCAT($B90, " - ", H$9), Expenses!$J$11:$J$2510))</f>
        <v/>
      </c>
      <c r="I90" s="16" t="str">
        <f>IF(OR($B90="", I$9=""), "", SUMIF(Expenses!$Z$11:$Z$2510, _xlfn.CONCAT($B90, " - ", I$9), Expenses!$J$11:$J$2510))</f>
        <v/>
      </c>
      <c r="J90" s="16" t="str">
        <f>IF(OR($B90="", J$9=""), "", SUMIF(Expenses!$Z$11:$Z$2510, _xlfn.CONCAT($B90, " - ", J$9), Expenses!$J$11:$J$2510))</f>
        <v/>
      </c>
      <c r="K90" s="16" t="str">
        <f>IF(OR($B90="", K$9=""), "", SUMIF(Expenses!$Z$11:$Z$2510, _xlfn.CONCAT($B90, " - ", K$9), Expenses!$J$11:$J$2510))</f>
        <v/>
      </c>
      <c r="L90" s="16" t="str">
        <f>IF(OR($B90="", L$9=""), "", SUMIF(Expenses!$Z$11:$Z$2510, _xlfn.CONCAT($B90, " - ", L$9), Expenses!$J$11:$J$2510))</f>
        <v/>
      </c>
      <c r="M90" s="16" t="str">
        <f>IF(OR($B90="", M$9=""), "", SUMIF(Expenses!$Z$11:$Z$2510, _xlfn.CONCAT($B90, " - ", M$9), Expenses!$J$11:$J$2510))</f>
        <v/>
      </c>
      <c r="N90" s="16" t="str">
        <f>IF(OR($B90="", N$9=""), "", SUMIF(Expenses!$Z$11:$Z$2510, _xlfn.CONCAT($B90, " - ", N$9), Expenses!$J$11:$J$2510))</f>
        <v/>
      </c>
      <c r="O90" s="17" t="str">
        <f>IF(OR($B90="", O$9=""), "", SUMIF(Expenses!$Z$11:$Z$2510, _xlfn.CONCAT($B90, " - ", O$9), Expenses!$J$11:$J$2510))</f>
        <v/>
      </c>
      <c r="P90" s="21"/>
      <c r="U90" s="25" t="str">
        <f t="shared" si="2"/>
        <v/>
      </c>
    </row>
    <row r="91" spans="1:21" x14ac:dyDescent="0.25">
      <c r="A91" s="21"/>
      <c r="B91" s="93"/>
      <c r="C91" s="21"/>
      <c r="D91" s="15" t="str">
        <f>IF(OR($B91="", D$9=""), "", SUMIF(Expenses!$Z$11:$Z$2510, _xlfn.CONCAT($B91, " - ", D$9), Expenses!$J$11:$J$2510))</f>
        <v/>
      </c>
      <c r="E91" s="16" t="str">
        <f>IF(OR($B91="", E$9=""), "", SUMIF(Expenses!$Z$11:$Z$2510, _xlfn.CONCAT($B91, " - ", E$9), Expenses!$J$11:$J$2510))</f>
        <v/>
      </c>
      <c r="F91" s="16" t="str">
        <f>IF(OR($B91="", F$9=""), "", SUMIF(Expenses!$Z$11:$Z$2510, _xlfn.CONCAT($B91, " - ", F$9), Expenses!$J$11:$J$2510))</f>
        <v/>
      </c>
      <c r="G91" s="16" t="str">
        <f>IF(OR($B91="", G$9=""), "", SUMIF(Expenses!$Z$11:$Z$2510, _xlfn.CONCAT($B91, " - ", G$9), Expenses!$J$11:$J$2510))</f>
        <v/>
      </c>
      <c r="H91" s="16" t="str">
        <f>IF(OR($B91="", H$9=""), "", SUMIF(Expenses!$Z$11:$Z$2510, _xlfn.CONCAT($B91, " - ", H$9), Expenses!$J$11:$J$2510))</f>
        <v/>
      </c>
      <c r="I91" s="16" t="str">
        <f>IF(OR($B91="", I$9=""), "", SUMIF(Expenses!$Z$11:$Z$2510, _xlfn.CONCAT($B91, " - ", I$9), Expenses!$J$11:$J$2510))</f>
        <v/>
      </c>
      <c r="J91" s="16" t="str">
        <f>IF(OR($B91="", J$9=""), "", SUMIF(Expenses!$Z$11:$Z$2510, _xlfn.CONCAT($B91, " - ", J$9), Expenses!$J$11:$J$2510))</f>
        <v/>
      </c>
      <c r="K91" s="16" t="str">
        <f>IF(OR($B91="", K$9=""), "", SUMIF(Expenses!$Z$11:$Z$2510, _xlfn.CONCAT($B91, " - ", K$9), Expenses!$J$11:$J$2510))</f>
        <v/>
      </c>
      <c r="L91" s="16" t="str">
        <f>IF(OR($B91="", L$9=""), "", SUMIF(Expenses!$Z$11:$Z$2510, _xlfn.CONCAT($B91, " - ", L$9), Expenses!$J$11:$J$2510))</f>
        <v/>
      </c>
      <c r="M91" s="16" t="str">
        <f>IF(OR($B91="", M$9=""), "", SUMIF(Expenses!$Z$11:$Z$2510, _xlfn.CONCAT($B91, " - ", M$9), Expenses!$J$11:$J$2510))</f>
        <v/>
      </c>
      <c r="N91" s="16" t="str">
        <f>IF(OR($B91="", N$9=""), "", SUMIF(Expenses!$Z$11:$Z$2510, _xlfn.CONCAT($B91, " - ", N$9), Expenses!$J$11:$J$2510))</f>
        <v/>
      </c>
      <c r="O91" s="17" t="str">
        <f>IF(OR($B91="", O$9=""), "", SUMIF(Expenses!$Z$11:$Z$2510, _xlfn.CONCAT($B91, " - ", O$9), Expenses!$J$11:$J$2510))</f>
        <v/>
      </c>
      <c r="P91" s="21"/>
      <c r="U91" s="25" t="str">
        <f t="shared" si="2"/>
        <v/>
      </c>
    </row>
    <row r="92" spans="1:21" x14ac:dyDescent="0.25">
      <c r="A92" s="21"/>
      <c r="B92" s="93"/>
      <c r="C92" s="21"/>
      <c r="D92" s="15" t="str">
        <f>IF(OR($B92="", D$9=""), "", SUMIF(Expenses!$Z$11:$Z$2510, _xlfn.CONCAT($B92, " - ", D$9), Expenses!$J$11:$J$2510))</f>
        <v/>
      </c>
      <c r="E92" s="16" t="str">
        <f>IF(OR($B92="", E$9=""), "", SUMIF(Expenses!$Z$11:$Z$2510, _xlfn.CONCAT($B92, " - ", E$9), Expenses!$J$11:$J$2510))</f>
        <v/>
      </c>
      <c r="F92" s="16" t="str">
        <f>IF(OR($B92="", F$9=""), "", SUMIF(Expenses!$Z$11:$Z$2510, _xlfn.CONCAT($B92, " - ", F$9), Expenses!$J$11:$J$2510))</f>
        <v/>
      </c>
      <c r="G92" s="16" t="str">
        <f>IF(OR($B92="", G$9=""), "", SUMIF(Expenses!$Z$11:$Z$2510, _xlfn.CONCAT($B92, " - ", G$9), Expenses!$J$11:$J$2510))</f>
        <v/>
      </c>
      <c r="H92" s="16" t="str">
        <f>IF(OR($B92="", H$9=""), "", SUMIF(Expenses!$Z$11:$Z$2510, _xlfn.CONCAT($B92, " - ", H$9), Expenses!$J$11:$J$2510))</f>
        <v/>
      </c>
      <c r="I92" s="16" t="str">
        <f>IF(OR($B92="", I$9=""), "", SUMIF(Expenses!$Z$11:$Z$2510, _xlfn.CONCAT($B92, " - ", I$9), Expenses!$J$11:$J$2510))</f>
        <v/>
      </c>
      <c r="J92" s="16" t="str">
        <f>IF(OR($B92="", J$9=""), "", SUMIF(Expenses!$Z$11:$Z$2510, _xlfn.CONCAT($B92, " - ", J$9), Expenses!$J$11:$J$2510))</f>
        <v/>
      </c>
      <c r="K92" s="16" t="str">
        <f>IF(OR($B92="", K$9=""), "", SUMIF(Expenses!$Z$11:$Z$2510, _xlfn.CONCAT($B92, " - ", K$9), Expenses!$J$11:$J$2510))</f>
        <v/>
      </c>
      <c r="L92" s="16" t="str">
        <f>IF(OR($B92="", L$9=""), "", SUMIF(Expenses!$Z$11:$Z$2510, _xlfn.CONCAT($B92, " - ", L$9), Expenses!$J$11:$J$2510))</f>
        <v/>
      </c>
      <c r="M92" s="16" t="str">
        <f>IF(OR($B92="", M$9=""), "", SUMIF(Expenses!$Z$11:$Z$2510, _xlfn.CONCAT($B92, " - ", M$9), Expenses!$J$11:$J$2510))</f>
        <v/>
      </c>
      <c r="N92" s="16" t="str">
        <f>IF(OR($B92="", N$9=""), "", SUMIF(Expenses!$Z$11:$Z$2510, _xlfn.CONCAT($B92, " - ", N$9), Expenses!$J$11:$J$2510))</f>
        <v/>
      </c>
      <c r="O92" s="17" t="str">
        <f>IF(OR($B92="", O$9=""), "", SUMIF(Expenses!$Z$11:$Z$2510, _xlfn.CONCAT($B92, " - ", O$9), Expenses!$J$11:$J$2510))</f>
        <v/>
      </c>
      <c r="P92" s="21"/>
      <c r="U92" s="25" t="str">
        <f t="shared" si="2"/>
        <v/>
      </c>
    </row>
    <row r="93" spans="1:21" x14ac:dyDescent="0.25">
      <c r="A93" s="21"/>
      <c r="B93" s="93"/>
      <c r="C93" s="21"/>
      <c r="D93" s="15" t="str">
        <f>IF(OR($B93="", D$9=""), "", SUMIF(Expenses!$Z$11:$Z$2510, _xlfn.CONCAT($B93, " - ", D$9), Expenses!$J$11:$J$2510))</f>
        <v/>
      </c>
      <c r="E93" s="16" t="str">
        <f>IF(OR($B93="", E$9=""), "", SUMIF(Expenses!$Z$11:$Z$2510, _xlfn.CONCAT($B93, " - ", E$9), Expenses!$J$11:$J$2510))</f>
        <v/>
      </c>
      <c r="F93" s="16" t="str">
        <f>IF(OR($B93="", F$9=""), "", SUMIF(Expenses!$Z$11:$Z$2510, _xlfn.CONCAT($B93, " - ", F$9), Expenses!$J$11:$J$2510))</f>
        <v/>
      </c>
      <c r="G93" s="16" t="str">
        <f>IF(OR($B93="", G$9=""), "", SUMIF(Expenses!$Z$11:$Z$2510, _xlfn.CONCAT($B93, " - ", G$9), Expenses!$J$11:$J$2510))</f>
        <v/>
      </c>
      <c r="H93" s="16" t="str">
        <f>IF(OR($B93="", H$9=""), "", SUMIF(Expenses!$Z$11:$Z$2510, _xlfn.CONCAT($B93, " - ", H$9), Expenses!$J$11:$J$2510))</f>
        <v/>
      </c>
      <c r="I93" s="16" t="str">
        <f>IF(OR($B93="", I$9=""), "", SUMIF(Expenses!$Z$11:$Z$2510, _xlfn.CONCAT($B93, " - ", I$9), Expenses!$J$11:$J$2510))</f>
        <v/>
      </c>
      <c r="J93" s="16" t="str">
        <f>IF(OR($B93="", J$9=""), "", SUMIF(Expenses!$Z$11:$Z$2510, _xlfn.CONCAT($B93, " - ", J$9), Expenses!$J$11:$J$2510))</f>
        <v/>
      </c>
      <c r="K93" s="16" t="str">
        <f>IF(OR($B93="", K$9=""), "", SUMIF(Expenses!$Z$11:$Z$2510, _xlfn.CONCAT($B93, " - ", K$9), Expenses!$J$11:$J$2510))</f>
        <v/>
      </c>
      <c r="L93" s="16" t="str">
        <f>IF(OR($B93="", L$9=""), "", SUMIF(Expenses!$Z$11:$Z$2510, _xlfn.CONCAT($B93, " - ", L$9), Expenses!$J$11:$J$2510))</f>
        <v/>
      </c>
      <c r="M93" s="16" t="str">
        <f>IF(OR($B93="", M$9=""), "", SUMIF(Expenses!$Z$11:$Z$2510, _xlfn.CONCAT($B93, " - ", M$9), Expenses!$J$11:$J$2510))</f>
        <v/>
      </c>
      <c r="N93" s="16" t="str">
        <f>IF(OR($B93="", N$9=""), "", SUMIF(Expenses!$Z$11:$Z$2510, _xlfn.CONCAT($B93, " - ", N$9), Expenses!$J$11:$J$2510))</f>
        <v/>
      </c>
      <c r="O93" s="17" t="str">
        <f>IF(OR($B93="", O$9=""), "", SUMIF(Expenses!$Z$11:$Z$2510, _xlfn.CONCAT($B93, " - ", O$9), Expenses!$J$11:$J$2510))</f>
        <v/>
      </c>
      <c r="P93" s="21"/>
      <c r="U93" s="25" t="str">
        <f t="shared" si="2"/>
        <v/>
      </c>
    </row>
    <row r="94" spans="1:21" x14ac:dyDescent="0.25">
      <c r="A94" s="21"/>
      <c r="B94" s="93"/>
      <c r="C94" s="21"/>
      <c r="D94" s="15" t="str">
        <f>IF(OR($B94="", D$9=""), "", SUMIF(Expenses!$Z$11:$Z$2510, _xlfn.CONCAT($B94, " - ", D$9), Expenses!$J$11:$J$2510))</f>
        <v/>
      </c>
      <c r="E94" s="16" t="str">
        <f>IF(OR($B94="", E$9=""), "", SUMIF(Expenses!$Z$11:$Z$2510, _xlfn.CONCAT($B94, " - ", E$9), Expenses!$J$11:$J$2510))</f>
        <v/>
      </c>
      <c r="F94" s="16" t="str">
        <f>IF(OR($B94="", F$9=""), "", SUMIF(Expenses!$Z$11:$Z$2510, _xlfn.CONCAT($B94, " - ", F$9), Expenses!$J$11:$J$2510))</f>
        <v/>
      </c>
      <c r="G94" s="16" t="str">
        <f>IF(OR($B94="", G$9=""), "", SUMIF(Expenses!$Z$11:$Z$2510, _xlfn.CONCAT($B94, " - ", G$9), Expenses!$J$11:$J$2510))</f>
        <v/>
      </c>
      <c r="H94" s="16" t="str">
        <f>IF(OR($B94="", H$9=""), "", SUMIF(Expenses!$Z$11:$Z$2510, _xlfn.CONCAT($B94, " - ", H$9), Expenses!$J$11:$J$2510))</f>
        <v/>
      </c>
      <c r="I94" s="16" t="str">
        <f>IF(OR($B94="", I$9=""), "", SUMIF(Expenses!$Z$11:$Z$2510, _xlfn.CONCAT($B94, " - ", I$9), Expenses!$J$11:$J$2510))</f>
        <v/>
      </c>
      <c r="J94" s="16" t="str">
        <f>IF(OR($B94="", J$9=""), "", SUMIF(Expenses!$Z$11:$Z$2510, _xlfn.CONCAT($B94, " - ", J$9), Expenses!$J$11:$J$2510))</f>
        <v/>
      </c>
      <c r="K94" s="16" t="str">
        <f>IF(OR($B94="", K$9=""), "", SUMIF(Expenses!$Z$11:$Z$2510, _xlfn.CONCAT($B94, " - ", K$9), Expenses!$J$11:$J$2510))</f>
        <v/>
      </c>
      <c r="L94" s="16" t="str">
        <f>IF(OR($B94="", L$9=""), "", SUMIF(Expenses!$Z$11:$Z$2510, _xlfn.CONCAT($B94, " - ", L$9), Expenses!$J$11:$J$2510))</f>
        <v/>
      </c>
      <c r="M94" s="16" t="str">
        <f>IF(OR($B94="", M$9=""), "", SUMIF(Expenses!$Z$11:$Z$2510, _xlfn.CONCAT($B94, " - ", M$9), Expenses!$J$11:$J$2510))</f>
        <v/>
      </c>
      <c r="N94" s="16" t="str">
        <f>IF(OR($B94="", N$9=""), "", SUMIF(Expenses!$Z$11:$Z$2510, _xlfn.CONCAT($B94, " - ", N$9), Expenses!$J$11:$J$2510))</f>
        <v/>
      </c>
      <c r="O94" s="17" t="str">
        <f>IF(OR($B94="", O$9=""), "", SUMIF(Expenses!$Z$11:$Z$2510, _xlfn.CONCAT($B94, " - ", O$9), Expenses!$J$11:$J$2510))</f>
        <v/>
      </c>
      <c r="P94" s="21"/>
      <c r="U94" s="25" t="str">
        <f t="shared" si="2"/>
        <v/>
      </c>
    </row>
    <row r="95" spans="1:21" x14ac:dyDescent="0.25">
      <c r="A95" s="21"/>
      <c r="B95" s="93"/>
      <c r="C95" s="21"/>
      <c r="D95" s="15" t="str">
        <f>IF(OR($B95="", D$9=""), "", SUMIF(Expenses!$Z$11:$Z$2510, _xlfn.CONCAT($B95, " - ", D$9), Expenses!$J$11:$J$2510))</f>
        <v/>
      </c>
      <c r="E95" s="16" t="str">
        <f>IF(OR($B95="", E$9=""), "", SUMIF(Expenses!$Z$11:$Z$2510, _xlfn.CONCAT($B95, " - ", E$9), Expenses!$J$11:$J$2510))</f>
        <v/>
      </c>
      <c r="F95" s="16" t="str">
        <f>IF(OR($B95="", F$9=""), "", SUMIF(Expenses!$Z$11:$Z$2510, _xlfn.CONCAT($B95, " - ", F$9), Expenses!$J$11:$J$2510))</f>
        <v/>
      </c>
      <c r="G95" s="16" t="str">
        <f>IF(OR($B95="", G$9=""), "", SUMIF(Expenses!$Z$11:$Z$2510, _xlfn.CONCAT($B95, " - ", G$9), Expenses!$J$11:$J$2510))</f>
        <v/>
      </c>
      <c r="H95" s="16" t="str">
        <f>IF(OR($B95="", H$9=""), "", SUMIF(Expenses!$Z$11:$Z$2510, _xlfn.CONCAT($B95, " - ", H$9), Expenses!$J$11:$J$2510))</f>
        <v/>
      </c>
      <c r="I95" s="16" t="str">
        <f>IF(OR($B95="", I$9=""), "", SUMIF(Expenses!$Z$11:$Z$2510, _xlfn.CONCAT($B95, " - ", I$9), Expenses!$J$11:$J$2510))</f>
        <v/>
      </c>
      <c r="J95" s="16" t="str">
        <f>IF(OR($B95="", J$9=""), "", SUMIF(Expenses!$Z$11:$Z$2510, _xlfn.CONCAT($B95, " - ", J$9), Expenses!$J$11:$J$2510))</f>
        <v/>
      </c>
      <c r="K95" s="16" t="str">
        <f>IF(OR($B95="", K$9=""), "", SUMIF(Expenses!$Z$11:$Z$2510, _xlfn.CONCAT($B95, " - ", K$9), Expenses!$J$11:$J$2510))</f>
        <v/>
      </c>
      <c r="L95" s="16" t="str">
        <f>IF(OR($B95="", L$9=""), "", SUMIF(Expenses!$Z$11:$Z$2510, _xlfn.CONCAT($B95, " - ", L$9), Expenses!$J$11:$J$2510))</f>
        <v/>
      </c>
      <c r="M95" s="16" t="str">
        <f>IF(OR($B95="", M$9=""), "", SUMIF(Expenses!$Z$11:$Z$2510, _xlfn.CONCAT($B95, " - ", M$9), Expenses!$J$11:$J$2510))</f>
        <v/>
      </c>
      <c r="N95" s="16" t="str">
        <f>IF(OR($B95="", N$9=""), "", SUMIF(Expenses!$Z$11:$Z$2510, _xlfn.CONCAT($B95, " - ", N$9), Expenses!$J$11:$J$2510))</f>
        <v/>
      </c>
      <c r="O95" s="17" t="str">
        <f>IF(OR($B95="", O$9=""), "", SUMIF(Expenses!$Z$11:$Z$2510, _xlfn.CONCAT($B95, " - ", O$9), Expenses!$J$11:$J$2510))</f>
        <v/>
      </c>
      <c r="P95" s="21"/>
      <c r="U95" s="25" t="str">
        <f t="shared" si="2"/>
        <v/>
      </c>
    </row>
    <row r="96" spans="1:21" x14ac:dyDescent="0.25">
      <c r="A96" s="21"/>
      <c r="B96" s="93"/>
      <c r="C96" s="21"/>
      <c r="D96" s="15" t="str">
        <f>IF(OR($B96="", D$9=""), "", SUMIF(Expenses!$Z$11:$Z$2510, _xlfn.CONCAT($B96, " - ", D$9), Expenses!$J$11:$J$2510))</f>
        <v/>
      </c>
      <c r="E96" s="16" t="str">
        <f>IF(OR($B96="", E$9=""), "", SUMIF(Expenses!$Z$11:$Z$2510, _xlfn.CONCAT($B96, " - ", E$9), Expenses!$J$11:$J$2510))</f>
        <v/>
      </c>
      <c r="F96" s="16" t="str">
        <f>IF(OR($B96="", F$9=""), "", SUMIF(Expenses!$Z$11:$Z$2510, _xlfn.CONCAT($B96, " - ", F$9), Expenses!$J$11:$J$2510))</f>
        <v/>
      </c>
      <c r="G96" s="16" t="str">
        <f>IF(OR($B96="", G$9=""), "", SUMIF(Expenses!$Z$11:$Z$2510, _xlfn.CONCAT($B96, " - ", G$9), Expenses!$J$11:$J$2510))</f>
        <v/>
      </c>
      <c r="H96" s="16" t="str">
        <f>IF(OR($B96="", H$9=""), "", SUMIF(Expenses!$Z$11:$Z$2510, _xlfn.CONCAT($B96, " - ", H$9), Expenses!$J$11:$J$2510))</f>
        <v/>
      </c>
      <c r="I96" s="16" t="str">
        <f>IF(OR($B96="", I$9=""), "", SUMIF(Expenses!$Z$11:$Z$2510, _xlfn.CONCAT($B96, " - ", I$9), Expenses!$J$11:$J$2510))</f>
        <v/>
      </c>
      <c r="J96" s="16" t="str">
        <f>IF(OR($B96="", J$9=""), "", SUMIF(Expenses!$Z$11:$Z$2510, _xlfn.CONCAT($B96, " - ", J$9), Expenses!$J$11:$J$2510))</f>
        <v/>
      </c>
      <c r="K96" s="16" t="str">
        <f>IF(OR($B96="", K$9=""), "", SUMIF(Expenses!$Z$11:$Z$2510, _xlfn.CONCAT($B96, " - ", K$9), Expenses!$J$11:$J$2510))</f>
        <v/>
      </c>
      <c r="L96" s="16" t="str">
        <f>IF(OR($B96="", L$9=""), "", SUMIF(Expenses!$Z$11:$Z$2510, _xlfn.CONCAT($B96, " - ", L$9), Expenses!$J$11:$J$2510))</f>
        <v/>
      </c>
      <c r="M96" s="16" t="str">
        <f>IF(OR($B96="", M$9=""), "", SUMIF(Expenses!$Z$11:$Z$2510, _xlfn.CONCAT($B96, " - ", M$9), Expenses!$J$11:$J$2510))</f>
        <v/>
      </c>
      <c r="N96" s="16" t="str">
        <f>IF(OR($B96="", N$9=""), "", SUMIF(Expenses!$Z$11:$Z$2510, _xlfn.CONCAT($B96, " - ", N$9), Expenses!$J$11:$J$2510))</f>
        <v/>
      </c>
      <c r="O96" s="17" t="str">
        <f>IF(OR($B96="", O$9=""), "", SUMIF(Expenses!$Z$11:$Z$2510, _xlfn.CONCAT($B96, " - ", O$9), Expenses!$J$11:$J$2510))</f>
        <v/>
      </c>
      <c r="P96" s="21"/>
      <c r="U96" s="25" t="str">
        <f t="shared" si="2"/>
        <v/>
      </c>
    </row>
    <row r="97" spans="1:21" x14ac:dyDescent="0.25">
      <c r="A97" s="21"/>
      <c r="B97" s="93"/>
      <c r="C97" s="21"/>
      <c r="D97" s="15" t="str">
        <f>IF(OR($B97="", D$9=""), "", SUMIF(Expenses!$Z$11:$Z$2510, _xlfn.CONCAT($B97, " - ", D$9), Expenses!$J$11:$J$2510))</f>
        <v/>
      </c>
      <c r="E97" s="16" t="str">
        <f>IF(OR($B97="", E$9=""), "", SUMIF(Expenses!$Z$11:$Z$2510, _xlfn.CONCAT($B97, " - ", E$9), Expenses!$J$11:$J$2510))</f>
        <v/>
      </c>
      <c r="F97" s="16" t="str">
        <f>IF(OR($B97="", F$9=""), "", SUMIF(Expenses!$Z$11:$Z$2510, _xlfn.CONCAT($B97, " - ", F$9), Expenses!$J$11:$J$2510))</f>
        <v/>
      </c>
      <c r="G97" s="16" t="str">
        <f>IF(OR($B97="", G$9=""), "", SUMIF(Expenses!$Z$11:$Z$2510, _xlfn.CONCAT($B97, " - ", G$9), Expenses!$J$11:$J$2510))</f>
        <v/>
      </c>
      <c r="H97" s="16" t="str">
        <f>IF(OR($B97="", H$9=""), "", SUMIF(Expenses!$Z$11:$Z$2510, _xlfn.CONCAT($B97, " - ", H$9), Expenses!$J$11:$J$2510))</f>
        <v/>
      </c>
      <c r="I97" s="16" t="str">
        <f>IF(OR($B97="", I$9=""), "", SUMIF(Expenses!$Z$11:$Z$2510, _xlfn.CONCAT($B97, " - ", I$9), Expenses!$J$11:$J$2510))</f>
        <v/>
      </c>
      <c r="J97" s="16" t="str">
        <f>IF(OR($B97="", J$9=""), "", SUMIF(Expenses!$Z$11:$Z$2510, _xlfn.CONCAT($B97, " - ", J$9), Expenses!$J$11:$J$2510))</f>
        <v/>
      </c>
      <c r="K97" s="16" t="str">
        <f>IF(OR($B97="", K$9=""), "", SUMIF(Expenses!$Z$11:$Z$2510, _xlfn.CONCAT($B97, " - ", K$9), Expenses!$J$11:$J$2510))</f>
        <v/>
      </c>
      <c r="L97" s="16" t="str">
        <f>IF(OR($B97="", L$9=""), "", SUMIF(Expenses!$Z$11:$Z$2510, _xlfn.CONCAT($B97, " - ", L$9), Expenses!$J$11:$J$2510))</f>
        <v/>
      </c>
      <c r="M97" s="16" t="str">
        <f>IF(OR($B97="", M$9=""), "", SUMIF(Expenses!$Z$11:$Z$2510, _xlfn.CONCAT($B97, " - ", M$9), Expenses!$J$11:$J$2510))</f>
        <v/>
      </c>
      <c r="N97" s="16" t="str">
        <f>IF(OR($B97="", N$9=""), "", SUMIF(Expenses!$Z$11:$Z$2510, _xlfn.CONCAT($B97, " - ", N$9), Expenses!$J$11:$J$2510))</f>
        <v/>
      </c>
      <c r="O97" s="17" t="str">
        <f>IF(OR($B97="", O$9=""), "", SUMIF(Expenses!$Z$11:$Z$2510, _xlfn.CONCAT($B97, " - ", O$9), Expenses!$J$11:$J$2510))</f>
        <v/>
      </c>
      <c r="P97" s="21"/>
      <c r="U97" s="25" t="str">
        <f t="shared" si="2"/>
        <v/>
      </c>
    </row>
    <row r="98" spans="1:21" x14ac:dyDescent="0.25">
      <c r="A98" s="21"/>
      <c r="B98" s="93"/>
      <c r="C98" s="21"/>
      <c r="D98" s="15" t="str">
        <f>IF(OR($B98="", D$9=""), "", SUMIF(Expenses!$Z$11:$Z$2510, _xlfn.CONCAT($B98, " - ", D$9), Expenses!$J$11:$J$2510))</f>
        <v/>
      </c>
      <c r="E98" s="16" t="str">
        <f>IF(OR($B98="", E$9=""), "", SUMIF(Expenses!$Z$11:$Z$2510, _xlfn.CONCAT($B98, " - ", E$9), Expenses!$J$11:$J$2510))</f>
        <v/>
      </c>
      <c r="F98" s="16" t="str">
        <f>IF(OR($B98="", F$9=""), "", SUMIF(Expenses!$Z$11:$Z$2510, _xlfn.CONCAT($B98, " - ", F$9), Expenses!$J$11:$J$2510))</f>
        <v/>
      </c>
      <c r="G98" s="16" t="str">
        <f>IF(OR($B98="", G$9=""), "", SUMIF(Expenses!$Z$11:$Z$2510, _xlfn.CONCAT($B98, " - ", G$9), Expenses!$J$11:$J$2510))</f>
        <v/>
      </c>
      <c r="H98" s="16" t="str">
        <f>IF(OR($B98="", H$9=""), "", SUMIF(Expenses!$Z$11:$Z$2510, _xlfn.CONCAT($B98, " - ", H$9), Expenses!$J$11:$J$2510))</f>
        <v/>
      </c>
      <c r="I98" s="16" t="str">
        <f>IF(OR($B98="", I$9=""), "", SUMIF(Expenses!$Z$11:$Z$2510, _xlfn.CONCAT($B98, " - ", I$9), Expenses!$J$11:$J$2510))</f>
        <v/>
      </c>
      <c r="J98" s="16" t="str">
        <f>IF(OR($B98="", J$9=""), "", SUMIF(Expenses!$Z$11:$Z$2510, _xlfn.CONCAT($B98, " - ", J$9), Expenses!$J$11:$J$2510))</f>
        <v/>
      </c>
      <c r="K98" s="16" t="str">
        <f>IF(OR($B98="", K$9=""), "", SUMIF(Expenses!$Z$11:$Z$2510, _xlfn.CONCAT($B98, " - ", K$9), Expenses!$J$11:$J$2510))</f>
        <v/>
      </c>
      <c r="L98" s="16" t="str">
        <f>IF(OR($B98="", L$9=""), "", SUMIF(Expenses!$Z$11:$Z$2510, _xlfn.CONCAT($B98, " - ", L$9), Expenses!$J$11:$J$2510))</f>
        <v/>
      </c>
      <c r="M98" s="16" t="str">
        <f>IF(OR($B98="", M$9=""), "", SUMIF(Expenses!$Z$11:$Z$2510, _xlfn.CONCAT($B98, " - ", M$9), Expenses!$J$11:$J$2510))</f>
        <v/>
      </c>
      <c r="N98" s="16" t="str">
        <f>IF(OR($B98="", N$9=""), "", SUMIF(Expenses!$Z$11:$Z$2510, _xlfn.CONCAT($B98, " - ", N$9), Expenses!$J$11:$J$2510))</f>
        <v/>
      </c>
      <c r="O98" s="17" t="str">
        <f>IF(OR($B98="", O$9=""), "", SUMIF(Expenses!$Z$11:$Z$2510, _xlfn.CONCAT($B98, " - ", O$9), Expenses!$J$11:$J$2510))</f>
        <v/>
      </c>
      <c r="P98" s="21"/>
      <c r="U98" s="25" t="str">
        <f t="shared" si="2"/>
        <v/>
      </c>
    </row>
    <row r="99" spans="1:21" x14ac:dyDescent="0.25">
      <c r="A99" s="21"/>
      <c r="B99" s="93"/>
      <c r="C99" s="21"/>
      <c r="D99" s="15" t="str">
        <f>IF(OR($B99="", D$9=""), "", SUMIF(Expenses!$Z$11:$Z$2510, _xlfn.CONCAT($B99, " - ", D$9), Expenses!$J$11:$J$2510))</f>
        <v/>
      </c>
      <c r="E99" s="16" t="str">
        <f>IF(OR($B99="", E$9=""), "", SUMIF(Expenses!$Z$11:$Z$2510, _xlfn.CONCAT($B99, " - ", E$9), Expenses!$J$11:$J$2510))</f>
        <v/>
      </c>
      <c r="F99" s="16" t="str">
        <f>IF(OR($B99="", F$9=""), "", SUMIF(Expenses!$Z$11:$Z$2510, _xlfn.CONCAT($B99, " - ", F$9), Expenses!$J$11:$J$2510))</f>
        <v/>
      </c>
      <c r="G99" s="16" t="str">
        <f>IF(OR($B99="", G$9=""), "", SUMIF(Expenses!$Z$11:$Z$2510, _xlfn.CONCAT($B99, " - ", G$9), Expenses!$J$11:$J$2510))</f>
        <v/>
      </c>
      <c r="H99" s="16" t="str">
        <f>IF(OR($B99="", H$9=""), "", SUMIF(Expenses!$Z$11:$Z$2510, _xlfn.CONCAT($B99, " - ", H$9), Expenses!$J$11:$J$2510))</f>
        <v/>
      </c>
      <c r="I99" s="16" t="str">
        <f>IF(OR($B99="", I$9=""), "", SUMIF(Expenses!$Z$11:$Z$2510, _xlfn.CONCAT($B99, " - ", I$9), Expenses!$J$11:$J$2510))</f>
        <v/>
      </c>
      <c r="J99" s="16" t="str">
        <f>IF(OR($B99="", J$9=""), "", SUMIF(Expenses!$Z$11:$Z$2510, _xlfn.CONCAT($B99, " - ", J$9), Expenses!$J$11:$J$2510))</f>
        <v/>
      </c>
      <c r="K99" s="16" t="str">
        <f>IF(OR($B99="", K$9=""), "", SUMIF(Expenses!$Z$11:$Z$2510, _xlfn.CONCAT($B99, " - ", K$9), Expenses!$J$11:$J$2510))</f>
        <v/>
      </c>
      <c r="L99" s="16" t="str">
        <f>IF(OR($B99="", L$9=""), "", SUMIF(Expenses!$Z$11:$Z$2510, _xlfn.CONCAT($B99, " - ", L$9), Expenses!$J$11:$J$2510))</f>
        <v/>
      </c>
      <c r="M99" s="16" t="str">
        <f>IF(OR($B99="", M$9=""), "", SUMIF(Expenses!$Z$11:$Z$2510, _xlfn.CONCAT($B99, " - ", M$9), Expenses!$J$11:$J$2510))</f>
        <v/>
      </c>
      <c r="N99" s="16" t="str">
        <f>IF(OR($B99="", N$9=""), "", SUMIF(Expenses!$Z$11:$Z$2510, _xlfn.CONCAT($B99, " - ", N$9), Expenses!$J$11:$J$2510))</f>
        <v/>
      </c>
      <c r="O99" s="17" t="str">
        <f>IF(OR($B99="", O$9=""), "", SUMIF(Expenses!$Z$11:$Z$2510, _xlfn.CONCAT($B99, " - ", O$9), Expenses!$J$11:$J$2510))</f>
        <v/>
      </c>
      <c r="P99" s="21"/>
      <c r="U99" s="25" t="str">
        <f t="shared" si="2"/>
        <v/>
      </c>
    </row>
    <row r="100" spans="1:21" x14ac:dyDescent="0.25">
      <c r="A100" s="21"/>
      <c r="B100" s="93"/>
      <c r="C100" s="21"/>
      <c r="D100" s="15" t="str">
        <f>IF(OR($B100="", D$9=""), "", SUMIF(Expenses!$Z$11:$Z$2510, _xlfn.CONCAT($B100, " - ", D$9), Expenses!$J$11:$J$2510))</f>
        <v/>
      </c>
      <c r="E100" s="16" t="str">
        <f>IF(OR($B100="", E$9=""), "", SUMIF(Expenses!$Z$11:$Z$2510, _xlfn.CONCAT($B100, " - ", E$9), Expenses!$J$11:$J$2510))</f>
        <v/>
      </c>
      <c r="F100" s="16" t="str">
        <f>IF(OR($B100="", F$9=""), "", SUMIF(Expenses!$Z$11:$Z$2510, _xlfn.CONCAT($B100, " - ", F$9), Expenses!$J$11:$J$2510))</f>
        <v/>
      </c>
      <c r="G100" s="16" t="str">
        <f>IF(OR($B100="", G$9=""), "", SUMIF(Expenses!$Z$11:$Z$2510, _xlfn.CONCAT($B100, " - ", G$9), Expenses!$J$11:$J$2510))</f>
        <v/>
      </c>
      <c r="H100" s="16" t="str">
        <f>IF(OR($B100="", H$9=""), "", SUMIF(Expenses!$Z$11:$Z$2510, _xlfn.CONCAT($B100, " - ", H$9), Expenses!$J$11:$J$2510))</f>
        <v/>
      </c>
      <c r="I100" s="16" t="str">
        <f>IF(OR($B100="", I$9=""), "", SUMIF(Expenses!$Z$11:$Z$2510, _xlfn.CONCAT($B100, " - ", I$9), Expenses!$J$11:$J$2510))</f>
        <v/>
      </c>
      <c r="J100" s="16" t="str">
        <f>IF(OR($B100="", J$9=""), "", SUMIF(Expenses!$Z$11:$Z$2510, _xlfn.CONCAT($B100, " - ", J$9), Expenses!$J$11:$J$2510))</f>
        <v/>
      </c>
      <c r="K100" s="16" t="str">
        <f>IF(OR($B100="", K$9=""), "", SUMIF(Expenses!$Z$11:$Z$2510, _xlfn.CONCAT($B100, " - ", K$9), Expenses!$J$11:$J$2510))</f>
        <v/>
      </c>
      <c r="L100" s="16" t="str">
        <f>IF(OR($B100="", L$9=""), "", SUMIF(Expenses!$Z$11:$Z$2510, _xlfn.CONCAT($B100, " - ", L$9), Expenses!$J$11:$J$2510))</f>
        <v/>
      </c>
      <c r="M100" s="16" t="str">
        <f>IF(OR($B100="", M$9=""), "", SUMIF(Expenses!$Z$11:$Z$2510, _xlfn.CONCAT($B100, " - ", M$9), Expenses!$J$11:$J$2510))</f>
        <v/>
      </c>
      <c r="N100" s="16" t="str">
        <f>IF(OR($B100="", N$9=""), "", SUMIF(Expenses!$Z$11:$Z$2510, _xlfn.CONCAT($B100, " - ", N$9), Expenses!$J$11:$J$2510))</f>
        <v/>
      </c>
      <c r="O100" s="17" t="str">
        <f>IF(OR($B100="", O$9=""), "", SUMIF(Expenses!$Z$11:$Z$2510, _xlfn.CONCAT($B100, " - ", O$9), Expenses!$J$11:$J$2510))</f>
        <v/>
      </c>
      <c r="P100" s="21"/>
      <c r="U100" s="25" t="str">
        <f t="shared" si="2"/>
        <v/>
      </c>
    </row>
    <row r="101" spans="1:21" x14ac:dyDescent="0.25">
      <c r="A101" s="21"/>
      <c r="B101" s="93"/>
      <c r="C101" s="21"/>
      <c r="D101" s="15" t="str">
        <f>IF(OR($B101="", D$9=""), "", SUMIF(Expenses!$Z$11:$Z$2510, _xlfn.CONCAT($B101, " - ", D$9), Expenses!$J$11:$J$2510))</f>
        <v/>
      </c>
      <c r="E101" s="16" t="str">
        <f>IF(OR($B101="", E$9=""), "", SUMIF(Expenses!$Z$11:$Z$2510, _xlfn.CONCAT($B101, " - ", E$9), Expenses!$J$11:$J$2510))</f>
        <v/>
      </c>
      <c r="F101" s="16" t="str">
        <f>IF(OR($B101="", F$9=""), "", SUMIF(Expenses!$Z$11:$Z$2510, _xlfn.CONCAT($B101, " - ", F$9), Expenses!$J$11:$J$2510))</f>
        <v/>
      </c>
      <c r="G101" s="16" t="str">
        <f>IF(OR($B101="", G$9=""), "", SUMIF(Expenses!$Z$11:$Z$2510, _xlfn.CONCAT($B101, " - ", G$9), Expenses!$J$11:$J$2510))</f>
        <v/>
      </c>
      <c r="H101" s="16" t="str">
        <f>IF(OR($B101="", H$9=""), "", SUMIF(Expenses!$Z$11:$Z$2510, _xlfn.CONCAT($B101, " - ", H$9), Expenses!$J$11:$J$2510))</f>
        <v/>
      </c>
      <c r="I101" s="16" t="str">
        <f>IF(OR($B101="", I$9=""), "", SUMIF(Expenses!$Z$11:$Z$2510, _xlfn.CONCAT($B101, " - ", I$9), Expenses!$J$11:$J$2510))</f>
        <v/>
      </c>
      <c r="J101" s="16" t="str">
        <f>IF(OR($B101="", J$9=""), "", SUMIF(Expenses!$Z$11:$Z$2510, _xlfn.CONCAT($B101, " - ", J$9), Expenses!$J$11:$J$2510))</f>
        <v/>
      </c>
      <c r="K101" s="16" t="str">
        <f>IF(OR($B101="", K$9=""), "", SUMIF(Expenses!$Z$11:$Z$2510, _xlfn.CONCAT($B101, " - ", K$9), Expenses!$J$11:$J$2510))</f>
        <v/>
      </c>
      <c r="L101" s="16" t="str">
        <f>IF(OR($B101="", L$9=""), "", SUMIF(Expenses!$Z$11:$Z$2510, _xlfn.CONCAT($B101, " - ", L$9), Expenses!$J$11:$J$2510))</f>
        <v/>
      </c>
      <c r="M101" s="16" t="str">
        <f>IF(OR($B101="", M$9=""), "", SUMIF(Expenses!$Z$11:$Z$2510, _xlfn.CONCAT($B101, " - ", M$9), Expenses!$J$11:$J$2510))</f>
        <v/>
      </c>
      <c r="N101" s="16" t="str">
        <f>IF(OR($B101="", N$9=""), "", SUMIF(Expenses!$Z$11:$Z$2510, _xlfn.CONCAT($B101, " - ", N$9), Expenses!$J$11:$J$2510))</f>
        <v/>
      </c>
      <c r="O101" s="17" t="str">
        <f>IF(OR($B101="", O$9=""), "", SUMIF(Expenses!$Z$11:$Z$2510, _xlfn.CONCAT($B101, " - ", O$9), Expenses!$J$11:$J$2510))</f>
        <v/>
      </c>
      <c r="P101" s="21"/>
      <c r="U101" s="25" t="str">
        <f t="shared" si="2"/>
        <v/>
      </c>
    </row>
    <row r="102" spans="1:21" x14ac:dyDescent="0.25">
      <c r="A102" s="21"/>
      <c r="B102" s="93"/>
      <c r="C102" s="21"/>
      <c r="D102" s="15" t="str">
        <f>IF(OR($B102="", D$9=""), "", SUMIF(Expenses!$Z$11:$Z$2510, _xlfn.CONCAT($B102, " - ", D$9), Expenses!$J$11:$J$2510))</f>
        <v/>
      </c>
      <c r="E102" s="16" t="str">
        <f>IF(OR($B102="", E$9=""), "", SUMIF(Expenses!$Z$11:$Z$2510, _xlfn.CONCAT($B102, " - ", E$9), Expenses!$J$11:$J$2510))</f>
        <v/>
      </c>
      <c r="F102" s="16" t="str">
        <f>IF(OR($B102="", F$9=""), "", SUMIF(Expenses!$Z$11:$Z$2510, _xlfn.CONCAT($B102, " - ", F$9), Expenses!$J$11:$J$2510))</f>
        <v/>
      </c>
      <c r="G102" s="16" t="str">
        <f>IF(OR($B102="", G$9=""), "", SUMIF(Expenses!$Z$11:$Z$2510, _xlfn.CONCAT($B102, " - ", G$9), Expenses!$J$11:$J$2510))</f>
        <v/>
      </c>
      <c r="H102" s="16" t="str">
        <f>IF(OR($B102="", H$9=""), "", SUMIF(Expenses!$Z$11:$Z$2510, _xlfn.CONCAT($B102, " - ", H$9), Expenses!$J$11:$J$2510))</f>
        <v/>
      </c>
      <c r="I102" s="16" t="str">
        <f>IF(OR($B102="", I$9=""), "", SUMIF(Expenses!$Z$11:$Z$2510, _xlfn.CONCAT($B102, " - ", I$9), Expenses!$J$11:$J$2510))</f>
        <v/>
      </c>
      <c r="J102" s="16" t="str">
        <f>IF(OR($B102="", J$9=""), "", SUMIF(Expenses!$Z$11:$Z$2510, _xlfn.CONCAT($B102, " - ", J$9), Expenses!$J$11:$J$2510))</f>
        <v/>
      </c>
      <c r="K102" s="16" t="str">
        <f>IF(OR($B102="", K$9=""), "", SUMIF(Expenses!$Z$11:$Z$2510, _xlfn.CONCAT($B102, " - ", K$9), Expenses!$J$11:$J$2510))</f>
        <v/>
      </c>
      <c r="L102" s="16" t="str">
        <f>IF(OR($B102="", L$9=""), "", SUMIF(Expenses!$Z$11:$Z$2510, _xlfn.CONCAT($B102, " - ", L$9), Expenses!$J$11:$J$2510))</f>
        <v/>
      </c>
      <c r="M102" s="16" t="str">
        <f>IF(OR($B102="", M$9=""), "", SUMIF(Expenses!$Z$11:$Z$2510, _xlfn.CONCAT($B102, " - ", M$9), Expenses!$J$11:$J$2510))</f>
        <v/>
      </c>
      <c r="N102" s="16" t="str">
        <f>IF(OR($B102="", N$9=""), "", SUMIF(Expenses!$Z$11:$Z$2510, _xlfn.CONCAT($B102, " - ", N$9), Expenses!$J$11:$J$2510))</f>
        <v/>
      </c>
      <c r="O102" s="17" t="str">
        <f>IF(OR($B102="", O$9=""), "", SUMIF(Expenses!$Z$11:$Z$2510, _xlfn.CONCAT($B102, " - ", O$9), Expenses!$J$11:$J$2510))</f>
        <v/>
      </c>
      <c r="P102" s="21"/>
      <c r="U102" s="25" t="str">
        <f t="shared" si="2"/>
        <v/>
      </c>
    </row>
    <row r="103" spans="1:21" x14ac:dyDescent="0.25">
      <c r="A103" s="21"/>
      <c r="B103" s="93"/>
      <c r="C103" s="21"/>
      <c r="D103" s="15" t="str">
        <f>IF(OR($B103="", D$9=""), "", SUMIF(Expenses!$Z$11:$Z$2510, _xlfn.CONCAT($B103, " - ", D$9), Expenses!$J$11:$J$2510))</f>
        <v/>
      </c>
      <c r="E103" s="16" t="str">
        <f>IF(OR($B103="", E$9=""), "", SUMIF(Expenses!$Z$11:$Z$2510, _xlfn.CONCAT($B103, " - ", E$9), Expenses!$J$11:$J$2510))</f>
        <v/>
      </c>
      <c r="F103" s="16" t="str">
        <f>IF(OR($B103="", F$9=""), "", SUMIF(Expenses!$Z$11:$Z$2510, _xlfn.CONCAT($B103, " - ", F$9), Expenses!$J$11:$J$2510))</f>
        <v/>
      </c>
      <c r="G103" s="16" t="str">
        <f>IF(OR($B103="", G$9=""), "", SUMIF(Expenses!$Z$11:$Z$2510, _xlfn.CONCAT($B103, " - ", G$9), Expenses!$J$11:$J$2510))</f>
        <v/>
      </c>
      <c r="H103" s="16" t="str">
        <f>IF(OR($B103="", H$9=""), "", SUMIF(Expenses!$Z$11:$Z$2510, _xlfn.CONCAT($B103, " - ", H$9), Expenses!$J$11:$J$2510))</f>
        <v/>
      </c>
      <c r="I103" s="16" t="str">
        <f>IF(OR($B103="", I$9=""), "", SUMIF(Expenses!$Z$11:$Z$2510, _xlfn.CONCAT($B103, " - ", I$9), Expenses!$J$11:$J$2510))</f>
        <v/>
      </c>
      <c r="J103" s="16" t="str">
        <f>IF(OR($B103="", J$9=""), "", SUMIF(Expenses!$Z$11:$Z$2510, _xlfn.CONCAT($B103, " - ", J$9), Expenses!$J$11:$J$2510))</f>
        <v/>
      </c>
      <c r="K103" s="16" t="str">
        <f>IF(OR($B103="", K$9=""), "", SUMIF(Expenses!$Z$11:$Z$2510, _xlfn.CONCAT($B103, " - ", K$9), Expenses!$J$11:$J$2510))</f>
        <v/>
      </c>
      <c r="L103" s="16" t="str">
        <f>IF(OR($B103="", L$9=""), "", SUMIF(Expenses!$Z$11:$Z$2510, _xlfn.CONCAT($B103, " - ", L$9), Expenses!$J$11:$J$2510))</f>
        <v/>
      </c>
      <c r="M103" s="16" t="str">
        <f>IF(OR($B103="", M$9=""), "", SUMIF(Expenses!$Z$11:$Z$2510, _xlfn.CONCAT($B103, " - ", M$9), Expenses!$J$11:$J$2510))</f>
        <v/>
      </c>
      <c r="N103" s="16" t="str">
        <f>IF(OR($B103="", N$9=""), "", SUMIF(Expenses!$Z$11:$Z$2510, _xlfn.CONCAT($B103, " - ", N$9), Expenses!$J$11:$J$2510))</f>
        <v/>
      </c>
      <c r="O103" s="17" t="str">
        <f>IF(OR($B103="", O$9=""), "", SUMIF(Expenses!$Z$11:$Z$2510, _xlfn.CONCAT($B103, " - ", O$9), Expenses!$J$11:$J$2510))</f>
        <v/>
      </c>
      <c r="P103" s="21"/>
      <c r="U103" s="25" t="str">
        <f t="shared" si="2"/>
        <v/>
      </c>
    </row>
    <row r="104" spans="1:21" x14ac:dyDescent="0.25">
      <c r="A104" s="21"/>
      <c r="B104" s="93"/>
      <c r="C104" s="21"/>
      <c r="D104" s="15" t="str">
        <f>IF(OR($B104="", D$9=""), "", SUMIF(Expenses!$Z$11:$Z$2510, _xlfn.CONCAT($B104, " - ", D$9), Expenses!$J$11:$J$2510))</f>
        <v/>
      </c>
      <c r="E104" s="16" t="str">
        <f>IF(OR($B104="", E$9=""), "", SUMIF(Expenses!$Z$11:$Z$2510, _xlfn.CONCAT($B104, " - ", E$9), Expenses!$J$11:$J$2510))</f>
        <v/>
      </c>
      <c r="F104" s="16" t="str">
        <f>IF(OR($B104="", F$9=""), "", SUMIF(Expenses!$Z$11:$Z$2510, _xlfn.CONCAT($B104, " - ", F$9), Expenses!$J$11:$J$2510))</f>
        <v/>
      </c>
      <c r="G104" s="16" t="str">
        <f>IF(OR($B104="", G$9=""), "", SUMIF(Expenses!$Z$11:$Z$2510, _xlfn.CONCAT($B104, " - ", G$9), Expenses!$J$11:$J$2510))</f>
        <v/>
      </c>
      <c r="H104" s="16" t="str">
        <f>IF(OR($B104="", H$9=""), "", SUMIF(Expenses!$Z$11:$Z$2510, _xlfn.CONCAT($B104, " - ", H$9), Expenses!$J$11:$J$2510))</f>
        <v/>
      </c>
      <c r="I104" s="16" t="str">
        <f>IF(OR($B104="", I$9=""), "", SUMIF(Expenses!$Z$11:$Z$2510, _xlfn.CONCAT($B104, " - ", I$9), Expenses!$J$11:$J$2510))</f>
        <v/>
      </c>
      <c r="J104" s="16" t="str">
        <f>IF(OR($B104="", J$9=""), "", SUMIF(Expenses!$Z$11:$Z$2510, _xlfn.CONCAT($B104, " - ", J$9), Expenses!$J$11:$J$2510))</f>
        <v/>
      </c>
      <c r="K104" s="16" t="str">
        <f>IF(OR($B104="", K$9=""), "", SUMIF(Expenses!$Z$11:$Z$2510, _xlfn.CONCAT($B104, " - ", K$9), Expenses!$J$11:$J$2510))</f>
        <v/>
      </c>
      <c r="L104" s="16" t="str">
        <f>IF(OR($B104="", L$9=""), "", SUMIF(Expenses!$Z$11:$Z$2510, _xlfn.CONCAT($B104, " - ", L$9), Expenses!$J$11:$J$2510))</f>
        <v/>
      </c>
      <c r="M104" s="16" t="str">
        <f>IF(OR($B104="", M$9=""), "", SUMIF(Expenses!$Z$11:$Z$2510, _xlfn.CONCAT($B104, " - ", M$9), Expenses!$J$11:$J$2510))</f>
        <v/>
      </c>
      <c r="N104" s="16" t="str">
        <f>IF(OR($B104="", N$9=""), "", SUMIF(Expenses!$Z$11:$Z$2510, _xlfn.CONCAT($B104, " - ", N$9), Expenses!$J$11:$J$2510))</f>
        <v/>
      </c>
      <c r="O104" s="17" t="str">
        <f>IF(OR($B104="", O$9=""), "", SUMIF(Expenses!$Z$11:$Z$2510, _xlfn.CONCAT($B104, " - ", O$9), Expenses!$J$11:$J$2510))</f>
        <v/>
      </c>
      <c r="P104" s="21"/>
      <c r="U104" s="25" t="str">
        <f t="shared" si="2"/>
        <v/>
      </c>
    </row>
    <row r="105" spans="1:21" x14ac:dyDescent="0.25">
      <c r="A105" s="21"/>
      <c r="B105" s="93"/>
      <c r="C105" s="21"/>
      <c r="D105" s="15" t="str">
        <f>IF(OR($B105="", D$9=""), "", SUMIF(Expenses!$Z$11:$Z$2510, _xlfn.CONCAT($B105, " - ", D$9), Expenses!$J$11:$J$2510))</f>
        <v/>
      </c>
      <c r="E105" s="16" t="str">
        <f>IF(OR($B105="", E$9=""), "", SUMIF(Expenses!$Z$11:$Z$2510, _xlfn.CONCAT($B105, " - ", E$9), Expenses!$J$11:$J$2510))</f>
        <v/>
      </c>
      <c r="F105" s="16" t="str">
        <f>IF(OR($B105="", F$9=""), "", SUMIF(Expenses!$Z$11:$Z$2510, _xlfn.CONCAT($B105, " - ", F$9), Expenses!$J$11:$J$2510))</f>
        <v/>
      </c>
      <c r="G105" s="16" t="str">
        <f>IF(OR($B105="", G$9=""), "", SUMIF(Expenses!$Z$11:$Z$2510, _xlfn.CONCAT($B105, " - ", G$9), Expenses!$J$11:$J$2510))</f>
        <v/>
      </c>
      <c r="H105" s="16" t="str">
        <f>IF(OR($B105="", H$9=""), "", SUMIF(Expenses!$Z$11:$Z$2510, _xlfn.CONCAT($B105, " - ", H$9), Expenses!$J$11:$J$2510))</f>
        <v/>
      </c>
      <c r="I105" s="16" t="str">
        <f>IF(OR($B105="", I$9=""), "", SUMIF(Expenses!$Z$11:$Z$2510, _xlfn.CONCAT($B105, " - ", I$9), Expenses!$J$11:$J$2510))</f>
        <v/>
      </c>
      <c r="J105" s="16" t="str">
        <f>IF(OR($B105="", J$9=""), "", SUMIF(Expenses!$Z$11:$Z$2510, _xlfn.CONCAT($B105, " - ", J$9), Expenses!$J$11:$J$2510))</f>
        <v/>
      </c>
      <c r="K105" s="16" t="str">
        <f>IF(OR($B105="", K$9=""), "", SUMIF(Expenses!$Z$11:$Z$2510, _xlfn.CONCAT($B105, " - ", K$9), Expenses!$J$11:$J$2510))</f>
        <v/>
      </c>
      <c r="L105" s="16" t="str">
        <f>IF(OR($B105="", L$9=""), "", SUMIF(Expenses!$Z$11:$Z$2510, _xlfn.CONCAT($B105, " - ", L$9), Expenses!$J$11:$J$2510))</f>
        <v/>
      </c>
      <c r="M105" s="16" t="str">
        <f>IF(OR($B105="", M$9=""), "", SUMIF(Expenses!$Z$11:$Z$2510, _xlfn.CONCAT($B105, " - ", M$9), Expenses!$J$11:$J$2510))</f>
        <v/>
      </c>
      <c r="N105" s="16" t="str">
        <f>IF(OR($B105="", N$9=""), "", SUMIF(Expenses!$Z$11:$Z$2510, _xlfn.CONCAT($B105, " - ", N$9), Expenses!$J$11:$J$2510))</f>
        <v/>
      </c>
      <c r="O105" s="17" t="str">
        <f>IF(OR($B105="", O$9=""), "", SUMIF(Expenses!$Z$11:$Z$2510, _xlfn.CONCAT($B105, " - ", O$9), Expenses!$J$11:$J$2510))</f>
        <v/>
      </c>
      <c r="P105" s="21"/>
      <c r="U105" s="25" t="str">
        <f t="shared" si="2"/>
        <v/>
      </c>
    </row>
    <row r="106" spans="1:21" x14ac:dyDescent="0.25">
      <c r="A106" s="21"/>
      <c r="B106" s="93"/>
      <c r="C106" s="21"/>
      <c r="D106" s="15" t="str">
        <f>IF(OR($B106="", D$9=""), "", SUMIF(Expenses!$Z$11:$Z$2510, _xlfn.CONCAT($B106, " - ", D$9), Expenses!$J$11:$J$2510))</f>
        <v/>
      </c>
      <c r="E106" s="16" t="str">
        <f>IF(OR($B106="", E$9=""), "", SUMIF(Expenses!$Z$11:$Z$2510, _xlfn.CONCAT($B106, " - ", E$9), Expenses!$J$11:$J$2510))</f>
        <v/>
      </c>
      <c r="F106" s="16" t="str">
        <f>IF(OR($B106="", F$9=""), "", SUMIF(Expenses!$Z$11:$Z$2510, _xlfn.CONCAT($B106, " - ", F$9), Expenses!$J$11:$J$2510))</f>
        <v/>
      </c>
      <c r="G106" s="16" t="str">
        <f>IF(OR($B106="", G$9=""), "", SUMIF(Expenses!$Z$11:$Z$2510, _xlfn.CONCAT($B106, " - ", G$9), Expenses!$J$11:$J$2510))</f>
        <v/>
      </c>
      <c r="H106" s="16" t="str">
        <f>IF(OR($B106="", H$9=""), "", SUMIF(Expenses!$Z$11:$Z$2510, _xlfn.CONCAT($B106, " - ", H$9), Expenses!$J$11:$J$2510))</f>
        <v/>
      </c>
      <c r="I106" s="16" t="str">
        <f>IF(OR($B106="", I$9=""), "", SUMIF(Expenses!$Z$11:$Z$2510, _xlfn.CONCAT($B106, " - ", I$9), Expenses!$J$11:$J$2510))</f>
        <v/>
      </c>
      <c r="J106" s="16" t="str">
        <f>IF(OR($B106="", J$9=""), "", SUMIF(Expenses!$Z$11:$Z$2510, _xlfn.CONCAT($B106, " - ", J$9), Expenses!$J$11:$J$2510))</f>
        <v/>
      </c>
      <c r="K106" s="16" t="str">
        <f>IF(OR($B106="", K$9=""), "", SUMIF(Expenses!$Z$11:$Z$2510, _xlfn.CONCAT($B106, " - ", K$9), Expenses!$J$11:$J$2510))</f>
        <v/>
      </c>
      <c r="L106" s="16" t="str">
        <f>IF(OR($B106="", L$9=""), "", SUMIF(Expenses!$Z$11:$Z$2510, _xlfn.CONCAT($B106, " - ", L$9), Expenses!$J$11:$J$2510))</f>
        <v/>
      </c>
      <c r="M106" s="16" t="str">
        <f>IF(OR($B106="", M$9=""), "", SUMIF(Expenses!$Z$11:$Z$2510, _xlfn.CONCAT($B106, " - ", M$9), Expenses!$J$11:$J$2510))</f>
        <v/>
      </c>
      <c r="N106" s="16" t="str">
        <f>IF(OR($B106="", N$9=""), "", SUMIF(Expenses!$Z$11:$Z$2510, _xlfn.CONCAT($B106, " - ", N$9), Expenses!$J$11:$J$2510))</f>
        <v/>
      </c>
      <c r="O106" s="17" t="str">
        <f>IF(OR($B106="", O$9=""), "", SUMIF(Expenses!$Z$11:$Z$2510, _xlfn.CONCAT($B106, " - ", O$9), Expenses!$J$11:$J$2510))</f>
        <v/>
      </c>
      <c r="P106" s="21"/>
      <c r="U106" s="25" t="str">
        <f t="shared" si="2"/>
        <v/>
      </c>
    </row>
    <row r="107" spans="1:21" x14ac:dyDescent="0.25">
      <c r="A107" s="21"/>
      <c r="B107" s="93"/>
      <c r="C107" s="21"/>
      <c r="D107" s="15" t="str">
        <f>IF(OR($B107="", D$9=""), "", SUMIF(Expenses!$Z$11:$Z$2510, _xlfn.CONCAT($B107, " - ", D$9), Expenses!$J$11:$J$2510))</f>
        <v/>
      </c>
      <c r="E107" s="16" t="str">
        <f>IF(OR($B107="", E$9=""), "", SUMIF(Expenses!$Z$11:$Z$2510, _xlfn.CONCAT($B107, " - ", E$9), Expenses!$J$11:$J$2510))</f>
        <v/>
      </c>
      <c r="F107" s="16" t="str">
        <f>IF(OR($B107="", F$9=""), "", SUMIF(Expenses!$Z$11:$Z$2510, _xlfn.CONCAT($B107, " - ", F$9), Expenses!$J$11:$J$2510))</f>
        <v/>
      </c>
      <c r="G107" s="16" t="str">
        <f>IF(OR($B107="", G$9=""), "", SUMIF(Expenses!$Z$11:$Z$2510, _xlfn.CONCAT($B107, " - ", G$9), Expenses!$J$11:$J$2510))</f>
        <v/>
      </c>
      <c r="H107" s="16" t="str">
        <f>IF(OR($B107="", H$9=""), "", SUMIF(Expenses!$Z$11:$Z$2510, _xlfn.CONCAT($B107, " - ", H$9), Expenses!$J$11:$J$2510))</f>
        <v/>
      </c>
      <c r="I107" s="16" t="str">
        <f>IF(OR($B107="", I$9=""), "", SUMIF(Expenses!$Z$11:$Z$2510, _xlfn.CONCAT($B107, " - ", I$9), Expenses!$J$11:$J$2510))</f>
        <v/>
      </c>
      <c r="J107" s="16" t="str">
        <f>IF(OR($B107="", J$9=""), "", SUMIF(Expenses!$Z$11:$Z$2510, _xlfn.CONCAT($B107, " - ", J$9), Expenses!$J$11:$J$2510))</f>
        <v/>
      </c>
      <c r="K107" s="16" t="str">
        <f>IF(OR($B107="", K$9=""), "", SUMIF(Expenses!$Z$11:$Z$2510, _xlfn.CONCAT($B107, " - ", K$9), Expenses!$J$11:$J$2510))</f>
        <v/>
      </c>
      <c r="L107" s="16" t="str">
        <f>IF(OR($B107="", L$9=""), "", SUMIF(Expenses!$Z$11:$Z$2510, _xlfn.CONCAT($B107, " - ", L$9), Expenses!$J$11:$J$2510))</f>
        <v/>
      </c>
      <c r="M107" s="16" t="str">
        <f>IF(OR($B107="", M$9=""), "", SUMIF(Expenses!$Z$11:$Z$2510, _xlfn.CONCAT($B107, " - ", M$9), Expenses!$J$11:$J$2510))</f>
        <v/>
      </c>
      <c r="N107" s="16" t="str">
        <f>IF(OR($B107="", N$9=""), "", SUMIF(Expenses!$Z$11:$Z$2510, _xlfn.CONCAT($B107, " - ", N$9), Expenses!$J$11:$J$2510))</f>
        <v/>
      </c>
      <c r="O107" s="17" t="str">
        <f>IF(OR($B107="", O$9=""), "", SUMIF(Expenses!$Z$11:$Z$2510, _xlfn.CONCAT($B107, " - ", O$9), Expenses!$J$11:$J$2510))</f>
        <v/>
      </c>
      <c r="P107" s="21"/>
      <c r="U107" s="25" t="str">
        <f t="shared" si="2"/>
        <v/>
      </c>
    </row>
    <row r="108" spans="1:21" x14ac:dyDescent="0.25">
      <c r="A108" s="21"/>
      <c r="B108" s="93"/>
      <c r="C108" s="21"/>
      <c r="D108" s="15" t="str">
        <f>IF(OR($B108="", D$9=""), "", SUMIF(Expenses!$Z$11:$Z$2510, _xlfn.CONCAT($B108, " - ", D$9), Expenses!$J$11:$J$2510))</f>
        <v/>
      </c>
      <c r="E108" s="16" t="str">
        <f>IF(OR($B108="", E$9=""), "", SUMIF(Expenses!$Z$11:$Z$2510, _xlfn.CONCAT($B108, " - ", E$9), Expenses!$J$11:$J$2510))</f>
        <v/>
      </c>
      <c r="F108" s="16" t="str">
        <f>IF(OR($B108="", F$9=""), "", SUMIF(Expenses!$Z$11:$Z$2510, _xlfn.CONCAT($B108, " - ", F$9), Expenses!$J$11:$J$2510))</f>
        <v/>
      </c>
      <c r="G108" s="16" t="str">
        <f>IF(OR($B108="", G$9=""), "", SUMIF(Expenses!$Z$11:$Z$2510, _xlfn.CONCAT($B108, " - ", G$9), Expenses!$J$11:$J$2510))</f>
        <v/>
      </c>
      <c r="H108" s="16" t="str">
        <f>IF(OR($B108="", H$9=""), "", SUMIF(Expenses!$Z$11:$Z$2510, _xlfn.CONCAT($B108, " - ", H$9), Expenses!$J$11:$J$2510))</f>
        <v/>
      </c>
      <c r="I108" s="16" t="str">
        <f>IF(OR($B108="", I$9=""), "", SUMIF(Expenses!$Z$11:$Z$2510, _xlfn.CONCAT($B108, " - ", I$9), Expenses!$J$11:$J$2510))</f>
        <v/>
      </c>
      <c r="J108" s="16" t="str">
        <f>IF(OR($B108="", J$9=""), "", SUMIF(Expenses!$Z$11:$Z$2510, _xlfn.CONCAT($B108, " - ", J$9), Expenses!$J$11:$J$2510))</f>
        <v/>
      </c>
      <c r="K108" s="16" t="str">
        <f>IF(OR($B108="", K$9=""), "", SUMIF(Expenses!$Z$11:$Z$2510, _xlfn.CONCAT($B108, " - ", K$9), Expenses!$J$11:$J$2510))</f>
        <v/>
      </c>
      <c r="L108" s="16" t="str">
        <f>IF(OR($B108="", L$9=""), "", SUMIF(Expenses!$Z$11:$Z$2510, _xlfn.CONCAT($B108, " - ", L$9), Expenses!$J$11:$J$2510))</f>
        <v/>
      </c>
      <c r="M108" s="16" t="str">
        <f>IF(OR($B108="", M$9=""), "", SUMIF(Expenses!$Z$11:$Z$2510, _xlfn.CONCAT($B108, " - ", M$9), Expenses!$J$11:$J$2510))</f>
        <v/>
      </c>
      <c r="N108" s="16" t="str">
        <f>IF(OR($B108="", N$9=""), "", SUMIF(Expenses!$Z$11:$Z$2510, _xlfn.CONCAT($B108, " - ", N$9), Expenses!$J$11:$J$2510))</f>
        <v/>
      </c>
      <c r="O108" s="17" t="str">
        <f>IF(OR($B108="", O$9=""), "", SUMIF(Expenses!$Z$11:$Z$2510, _xlfn.CONCAT($B108, " - ", O$9), Expenses!$J$11:$J$2510))</f>
        <v/>
      </c>
      <c r="P108" s="21"/>
      <c r="U108" s="25" t="str">
        <f t="shared" si="2"/>
        <v/>
      </c>
    </row>
    <row r="109" spans="1:21" x14ac:dyDescent="0.25">
      <c r="A109" s="21"/>
      <c r="B109" s="93"/>
      <c r="C109" s="21"/>
      <c r="D109" s="15" t="str">
        <f>IF(OR($B109="", D$9=""), "", SUMIF(Expenses!$Z$11:$Z$2510, _xlfn.CONCAT($B109, " - ", D$9), Expenses!$J$11:$J$2510))</f>
        <v/>
      </c>
      <c r="E109" s="16" t="str">
        <f>IF(OR($B109="", E$9=""), "", SUMIF(Expenses!$Z$11:$Z$2510, _xlfn.CONCAT($B109, " - ", E$9), Expenses!$J$11:$J$2510))</f>
        <v/>
      </c>
      <c r="F109" s="16" t="str">
        <f>IF(OR($B109="", F$9=""), "", SUMIF(Expenses!$Z$11:$Z$2510, _xlfn.CONCAT($B109, " - ", F$9), Expenses!$J$11:$J$2510))</f>
        <v/>
      </c>
      <c r="G109" s="16" t="str">
        <f>IF(OR($B109="", G$9=""), "", SUMIF(Expenses!$Z$11:$Z$2510, _xlfn.CONCAT($B109, " - ", G$9), Expenses!$J$11:$J$2510))</f>
        <v/>
      </c>
      <c r="H109" s="16" t="str">
        <f>IF(OR($B109="", H$9=""), "", SUMIF(Expenses!$Z$11:$Z$2510, _xlfn.CONCAT($B109, " - ", H$9), Expenses!$J$11:$J$2510))</f>
        <v/>
      </c>
      <c r="I109" s="16" t="str">
        <f>IF(OR($B109="", I$9=""), "", SUMIF(Expenses!$Z$11:$Z$2510, _xlfn.CONCAT($B109, " - ", I$9), Expenses!$J$11:$J$2510))</f>
        <v/>
      </c>
      <c r="J109" s="16" t="str">
        <f>IF(OR($B109="", J$9=""), "", SUMIF(Expenses!$Z$11:$Z$2510, _xlfn.CONCAT($B109, " - ", J$9), Expenses!$J$11:$J$2510))</f>
        <v/>
      </c>
      <c r="K109" s="16" t="str">
        <f>IF(OR($B109="", K$9=""), "", SUMIF(Expenses!$Z$11:$Z$2510, _xlfn.CONCAT($B109, " - ", K$9), Expenses!$J$11:$J$2510))</f>
        <v/>
      </c>
      <c r="L109" s="16" t="str">
        <f>IF(OR($B109="", L$9=""), "", SUMIF(Expenses!$Z$11:$Z$2510, _xlfn.CONCAT($B109, " - ", L$9), Expenses!$J$11:$J$2510))</f>
        <v/>
      </c>
      <c r="M109" s="16" t="str">
        <f>IF(OR($B109="", M$9=""), "", SUMIF(Expenses!$Z$11:$Z$2510, _xlfn.CONCAT($B109, " - ", M$9), Expenses!$J$11:$J$2510))</f>
        <v/>
      </c>
      <c r="N109" s="16" t="str">
        <f>IF(OR($B109="", N$9=""), "", SUMIF(Expenses!$Z$11:$Z$2510, _xlfn.CONCAT($B109, " - ", N$9), Expenses!$J$11:$J$2510))</f>
        <v/>
      </c>
      <c r="O109" s="17" t="str">
        <f>IF(OR($B109="", O$9=""), "", SUMIF(Expenses!$Z$11:$Z$2510, _xlfn.CONCAT($B109, " - ", O$9), Expenses!$J$11:$J$2510))</f>
        <v/>
      </c>
      <c r="P109" s="21"/>
      <c r="U109" s="25" t="str">
        <f t="shared" si="2"/>
        <v/>
      </c>
    </row>
    <row r="110" spans="1:21" x14ac:dyDescent="0.25">
      <c r="A110" s="21"/>
      <c r="B110" s="93"/>
      <c r="C110" s="21"/>
      <c r="D110" s="15" t="str">
        <f>IF(OR($B110="", D$9=""), "", SUMIF(Expenses!$Z$11:$Z$2510, _xlfn.CONCAT($B110, " - ", D$9), Expenses!$J$11:$J$2510))</f>
        <v/>
      </c>
      <c r="E110" s="16" t="str">
        <f>IF(OR($B110="", E$9=""), "", SUMIF(Expenses!$Z$11:$Z$2510, _xlfn.CONCAT($B110, " - ", E$9), Expenses!$J$11:$J$2510))</f>
        <v/>
      </c>
      <c r="F110" s="16" t="str">
        <f>IF(OR($B110="", F$9=""), "", SUMIF(Expenses!$Z$11:$Z$2510, _xlfn.CONCAT($B110, " - ", F$9), Expenses!$J$11:$J$2510))</f>
        <v/>
      </c>
      <c r="G110" s="16" t="str">
        <f>IF(OR($B110="", G$9=""), "", SUMIF(Expenses!$Z$11:$Z$2510, _xlfn.CONCAT($B110, " - ", G$9), Expenses!$J$11:$J$2510))</f>
        <v/>
      </c>
      <c r="H110" s="16" t="str">
        <f>IF(OR($B110="", H$9=""), "", SUMIF(Expenses!$Z$11:$Z$2510, _xlfn.CONCAT($B110, " - ", H$9), Expenses!$J$11:$J$2510))</f>
        <v/>
      </c>
      <c r="I110" s="16" t="str">
        <f>IF(OR($B110="", I$9=""), "", SUMIF(Expenses!$Z$11:$Z$2510, _xlfn.CONCAT($B110, " - ", I$9), Expenses!$J$11:$J$2510))</f>
        <v/>
      </c>
      <c r="J110" s="16" t="str">
        <f>IF(OR($B110="", J$9=""), "", SUMIF(Expenses!$Z$11:$Z$2510, _xlfn.CONCAT($B110, " - ", J$9), Expenses!$J$11:$J$2510))</f>
        <v/>
      </c>
      <c r="K110" s="16" t="str">
        <f>IF(OR($B110="", K$9=""), "", SUMIF(Expenses!$Z$11:$Z$2510, _xlfn.CONCAT($B110, " - ", K$9), Expenses!$J$11:$J$2510))</f>
        <v/>
      </c>
      <c r="L110" s="16" t="str">
        <f>IF(OR($B110="", L$9=""), "", SUMIF(Expenses!$Z$11:$Z$2510, _xlfn.CONCAT($B110, " - ", L$9), Expenses!$J$11:$J$2510))</f>
        <v/>
      </c>
      <c r="M110" s="16" t="str">
        <f>IF(OR($B110="", M$9=""), "", SUMIF(Expenses!$Z$11:$Z$2510, _xlfn.CONCAT($B110, " - ", M$9), Expenses!$J$11:$J$2510))</f>
        <v/>
      </c>
      <c r="N110" s="16" t="str">
        <f>IF(OR($B110="", N$9=""), "", SUMIF(Expenses!$Z$11:$Z$2510, _xlfn.CONCAT($B110, " - ", N$9), Expenses!$J$11:$J$2510))</f>
        <v/>
      </c>
      <c r="O110" s="17" t="str">
        <f>IF(OR($B110="", O$9=""), "", SUMIF(Expenses!$Z$11:$Z$2510, _xlfn.CONCAT($B110, " - ", O$9), Expenses!$J$11:$J$2510))</f>
        <v/>
      </c>
      <c r="P110" s="21"/>
      <c r="U110" s="25" t="str">
        <f t="shared" si="2"/>
        <v/>
      </c>
    </row>
    <row r="111" spans="1:21" x14ac:dyDescent="0.25">
      <c r="A111" s="21"/>
      <c r="B111" s="93"/>
      <c r="C111" s="21"/>
      <c r="D111" s="15" t="str">
        <f>IF(OR($B111="", D$9=""), "", SUMIF(Expenses!$Z$11:$Z$2510, _xlfn.CONCAT($B111, " - ", D$9), Expenses!$J$11:$J$2510))</f>
        <v/>
      </c>
      <c r="E111" s="16" t="str">
        <f>IF(OR($B111="", E$9=""), "", SUMIF(Expenses!$Z$11:$Z$2510, _xlfn.CONCAT($B111, " - ", E$9), Expenses!$J$11:$J$2510))</f>
        <v/>
      </c>
      <c r="F111" s="16" t="str">
        <f>IF(OR($B111="", F$9=""), "", SUMIF(Expenses!$Z$11:$Z$2510, _xlfn.CONCAT($B111, " - ", F$9), Expenses!$J$11:$J$2510))</f>
        <v/>
      </c>
      <c r="G111" s="16" t="str">
        <f>IF(OR($B111="", G$9=""), "", SUMIF(Expenses!$Z$11:$Z$2510, _xlfn.CONCAT($B111, " - ", G$9), Expenses!$J$11:$J$2510))</f>
        <v/>
      </c>
      <c r="H111" s="16" t="str">
        <f>IF(OR($B111="", H$9=""), "", SUMIF(Expenses!$Z$11:$Z$2510, _xlfn.CONCAT($B111, " - ", H$9), Expenses!$J$11:$J$2510))</f>
        <v/>
      </c>
      <c r="I111" s="16" t="str">
        <f>IF(OR($B111="", I$9=""), "", SUMIF(Expenses!$Z$11:$Z$2510, _xlfn.CONCAT($B111, " - ", I$9), Expenses!$J$11:$J$2510))</f>
        <v/>
      </c>
      <c r="J111" s="16" t="str">
        <f>IF(OR($B111="", J$9=""), "", SUMIF(Expenses!$Z$11:$Z$2510, _xlfn.CONCAT($B111, " - ", J$9), Expenses!$J$11:$J$2510))</f>
        <v/>
      </c>
      <c r="K111" s="16" t="str">
        <f>IF(OR($B111="", K$9=""), "", SUMIF(Expenses!$Z$11:$Z$2510, _xlfn.CONCAT($B111, " - ", K$9), Expenses!$J$11:$J$2510))</f>
        <v/>
      </c>
      <c r="L111" s="16" t="str">
        <f>IF(OR($B111="", L$9=""), "", SUMIF(Expenses!$Z$11:$Z$2510, _xlfn.CONCAT($B111, " - ", L$9), Expenses!$J$11:$J$2510))</f>
        <v/>
      </c>
      <c r="M111" s="16" t="str">
        <f>IF(OR($B111="", M$9=""), "", SUMIF(Expenses!$Z$11:$Z$2510, _xlfn.CONCAT($B111, " - ", M$9), Expenses!$J$11:$J$2510))</f>
        <v/>
      </c>
      <c r="N111" s="16" t="str">
        <f>IF(OR($B111="", N$9=""), "", SUMIF(Expenses!$Z$11:$Z$2510, _xlfn.CONCAT($B111, " - ", N$9), Expenses!$J$11:$J$2510))</f>
        <v/>
      </c>
      <c r="O111" s="17" t="str">
        <f>IF(OR($B111="", O$9=""), "", SUMIF(Expenses!$Z$11:$Z$2510, _xlfn.CONCAT($B111, " - ", O$9), Expenses!$J$11:$J$2510))</f>
        <v/>
      </c>
      <c r="P111" s="21"/>
      <c r="U111" s="25" t="str">
        <f t="shared" si="2"/>
        <v/>
      </c>
    </row>
    <row r="112" spans="1:21" x14ac:dyDescent="0.25">
      <c r="A112" s="21"/>
      <c r="B112" s="93"/>
      <c r="C112" s="21"/>
      <c r="D112" s="15" t="str">
        <f>IF(OR($B112="", D$9=""), "", SUMIF(Expenses!$Z$11:$Z$2510, _xlfn.CONCAT($B112, " - ", D$9), Expenses!$J$11:$J$2510))</f>
        <v/>
      </c>
      <c r="E112" s="16" t="str">
        <f>IF(OR($B112="", E$9=""), "", SUMIF(Expenses!$Z$11:$Z$2510, _xlfn.CONCAT($B112, " - ", E$9), Expenses!$J$11:$J$2510))</f>
        <v/>
      </c>
      <c r="F112" s="16" t="str">
        <f>IF(OR($B112="", F$9=""), "", SUMIF(Expenses!$Z$11:$Z$2510, _xlfn.CONCAT($B112, " - ", F$9), Expenses!$J$11:$J$2510))</f>
        <v/>
      </c>
      <c r="G112" s="16" t="str">
        <f>IF(OR($B112="", G$9=""), "", SUMIF(Expenses!$Z$11:$Z$2510, _xlfn.CONCAT($B112, " - ", G$9), Expenses!$J$11:$J$2510))</f>
        <v/>
      </c>
      <c r="H112" s="16" t="str">
        <f>IF(OR($B112="", H$9=""), "", SUMIF(Expenses!$Z$11:$Z$2510, _xlfn.CONCAT($B112, " - ", H$9), Expenses!$J$11:$J$2510))</f>
        <v/>
      </c>
      <c r="I112" s="16" t="str">
        <f>IF(OR($B112="", I$9=""), "", SUMIF(Expenses!$Z$11:$Z$2510, _xlfn.CONCAT($B112, " - ", I$9), Expenses!$J$11:$J$2510))</f>
        <v/>
      </c>
      <c r="J112" s="16" t="str">
        <f>IF(OR($B112="", J$9=""), "", SUMIF(Expenses!$Z$11:$Z$2510, _xlfn.CONCAT($B112, " - ", J$9), Expenses!$J$11:$J$2510))</f>
        <v/>
      </c>
      <c r="K112" s="16" t="str">
        <f>IF(OR($B112="", K$9=""), "", SUMIF(Expenses!$Z$11:$Z$2510, _xlfn.CONCAT($B112, " - ", K$9), Expenses!$J$11:$J$2510))</f>
        <v/>
      </c>
      <c r="L112" s="16" t="str">
        <f>IF(OR($B112="", L$9=""), "", SUMIF(Expenses!$Z$11:$Z$2510, _xlfn.CONCAT($B112, " - ", L$9), Expenses!$J$11:$J$2510))</f>
        <v/>
      </c>
      <c r="M112" s="16" t="str">
        <f>IF(OR($B112="", M$9=""), "", SUMIF(Expenses!$Z$11:$Z$2510, _xlfn.CONCAT($B112, " - ", M$9), Expenses!$J$11:$J$2510))</f>
        <v/>
      </c>
      <c r="N112" s="16" t="str">
        <f>IF(OR($B112="", N$9=""), "", SUMIF(Expenses!$Z$11:$Z$2510, _xlfn.CONCAT($B112, " - ", N$9), Expenses!$J$11:$J$2510))</f>
        <v/>
      </c>
      <c r="O112" s="17" t="str">
        <f>IF(OR($B112="", O$9=""), "", SUMIF(Expenses!$Z$11:$Z$2510, _xlfn.CONCAT($B112, " - ", O$9), Expenses!$J$11:$J$2510))</f>
        <v/>
      </c>
      <c r="P112" s="21"/>
      <c r="U112" s="25" t="str">
        <f t="shared" si="2"/>
        <v/>
      </c>
    </row>
    <row r="113" spans="1:21" x14ac:dyDescent="0.25">
      <c r="A113" s="21"/>
      <c r="B113" s="93"/>
      <c r="C113" s="21"/>
      <c r="D113" s="15" t="str">
        <f>IF(OR($B113="", D$9=""), "", SUMIF(Expenses!$Z$11:$Z$2510, _xlfn.CONCAT($B113, " - ", D$9), Expenses!$J$11:$J$2510))</f>
        <v/>
      </c>
      <c r="E113" s="16" t="str">
        <f>IF(OR($B113="", E$9=""), "", SUMIF(Expenses!$Z$11:$Z$2510, _xlfn.CONCAT($B113, " - ", E$9), Expenses!$J$11:$J$2510))</f>
        <v/>
      </c>
      <c r="F113" s="16" t="str">
        <f>IF(OR($B113="", F$9=""), "", SUMIF(Expenses!$Z$11:$Z$2510, _xlfn.CONCAT($B113, " - ", F$9), Expenses!$J$11:$J$2510))</f>
        <v/>
      </c>
      <c r="G113" s="16" t="str">
        <f>IF(OR($B113="", G$9=""), "", SUMIF(Expenses!$Z$11:$Z$2510, _xlfn.CONCAT($B113, " - ", G$9), Expenses!$J$11:$J$2510))</f>
        <v/>
      </c>
      <c r="H113" s="16" t="str">
        <f>IF(OR($B113="", H$9=""), "", SUMIF(Expenses!$Z$11:$Z$2510, _xlfn.CONCAT($B113, " - ", H$9), Expenses!$J$11:$J$2510))</f>
        <v/>
      </c>
      <c r="I113" s="16" t="str">
        <f>IF(OR($B113="", I$9=""), "", SUMIF(Expenses!$Z$11:$Z$2510, _xlfn.CONCAT($B113, " - ", I$9), Expenses!$J$11:$J$2510))</f>
        <v/>
      </c>
      <c r="J113" s="16" t="str">
        <f>IF(OR($B113="", J$9=""), "", SUMIF(Expenses!$Z$11:$Z$2510, _xlfn.CONCAT($B113, " - ", J$9), Expenses!$J$11:$J$2510))</f>
        <v/>
      </c>
      <c r="K113" s="16" t="str">
        <f>IF(OR($B113="", K$9=""), "", SUMIF(Expenses!$Z$11:$Z$2510, _xlfn.CONCAT($B113, " - ", K$9), Expenses!$J$11:$J$2510))</f>
        <v/>
      </c>
      <c r="L113" s="16" t="str">
        <f>IF(OR($B113="", L$9=""), "", SUMIF(Expenses!$Z$11:$Z$2510, _xlfn.CONCAT($B113, " - ", L$9), Expenses!$J$11:$J$2510))</f>
        <v/>
      </c>
      <c r="M113" s="16" t="str">
        <f>IF(OR($B113="", M$9=""), "", SUMIF(Expenses!$Z$11:$Z$2510, _xlfn.CONCAT($B113, " - ", M$9), Expenses!$J$11:$J$2510))</f>
        <v/>
      </c>
      <c r="N113" s="16" t="str">
        <f>IF(OR($B113="", N$9=""), "", SUMIF(Expenses!$Z$11:$Z$2510, _xlfn.CONCAT($B113, " - ", N$9), Expenses!$J$11:$J$2510))</f>
        <v/>
      </c>
      <c r="O113" s="17" t="str">
        <f>IF(OR($B113="", O$9=""), "", SUMIF(Expenses!$Z$11:$Z$2510, _xlfn.CONCAT($B113, " - ", O$9), Expenses!$J$11:$J$2510))</f>
        <v/>
      </c>
      <c r="P113" s="21"/>
      <c r="U113" s="25" t="str">
        <f t="shared" si="2"/>
        <v/>
      </c>
    </row>
    <row r="114" spans="1:21" x14ac:dyDescent="0.25">
      <c r="A114" s="21"/>
      <c r="B114" s="93"/>
      <c r="C114" s="21"/>
      <c r="D114" s="15" t="str">
        <f>IF(OR($B114="", D$9=""), "", SUMIF(Expenses!$Z$11:$Z$2510, _xlfn.CONCAT($B114, " - ", D$9), Expenses!$J$11:$J$2510))</f>
        <v/>
      </c>
      <c r="E114" s="16" t="str">
        <f>IF(OR($B114="", E$9=""), "", SUMIF(Expenses!$Z$11:$Z$2510, _xlfn.CONCAT($B114, " - ", E$9), Expenses!$J$11:$J$2510))</f>
        <v/>
      </c>
      <c r="F114" s="16" t="str">
        <f>IF(OR($B114="", F$9=""), "", SUMIF(Expenses!$Z$11:$Z$2510, _xlfn.CONCAT($B114, " - ", F$9), Expenses!$J$11:$J$2510))</f>
        <v/>
      </c>
      <c r="G114" s="16" t="str">
        <f>IF(OR($B114="", G$9=""), "", SUMIF(Expenses!$Z$11:$Z$2510, _xlfn.CONCAT($B114, " - ", G$9), Expenses!$J$11:$J$2510))</f>
        <v/>
      </c>
      <c r="H114" s="16" t="str">
        <f>IF(OR($B114="", H$9=""), "", SUMIF(Expenses!$Z$11:$Z$2510, _xlfn.CONCAT($B114, " - ", H$9), Expenses!$J$11:$J$2510))</f>
        <v/>
      </c>
      <c r="I114" s="16" t="str">
        <f>IF(OR($B114="", I$9=""), "", SUMIF(Expenses!$Z$11:$Z$2510, _xlfn.CONCAT($B114, " - ", I$9), Expenses!$J$11:$J$2510))</f>
        <v/>
      </c>
      <c r="J114" s="16" t="str">
        <f>IF(OR($B114="", J$9=""), "", SUMIF(Expenses!$Z$11:$Z$2510, _xlfn.CONCAT($B114, " - ", J$9), Expenses!$J$11:$J$2510))</f>
        <v/>
      </c>
      <c r="K114" s="16" t="str">
        <f>IF(OR($B114="", K$9=""), "", SUMIF(Expenses!$Z$11:$Z$2510, _xlfn.CONCAT($B114, " - ", K$9), Expenses!$J$11:$J$2510))</f>
        <v/>
      </c>
      <c r="L114" s="16" t="str">
        <f>IF(OR($B114="", L$9=""), "", SUMIF(Expenses!$Z$11:$Z$2510, _xlfn.CONCAT($B114, " - ", L$9), Expenses!$J$11:$J$2510))</f>
        <v/>
      </c>
      <c r="M114" s="16" t="str">
        <f>IF(OR($B114="", M$9=""), "", SUMIF(Expenses!$Z$11:$Z$2510, _xlfn.CONCAT($B114, " - ", M$9), Expenses!$J$11:$J$2510))</f>
        <v/>
      </c>
      <c r="N114" s="16" t="str">
        <f>IF(OR($B114="", N$9=""), "", SUMIF(Expenses!$Z$11:$Z$2510, _xlfn.CONCAT($B114, " - ", N$9), Expenses!$J$11:$J$2510))</f>
        <v/>
      </c>
      <c r="O114" s="17" t="str">
        <f>IF(OR($B114="", O$9=""), "", SUMIF(Expenses!$Z$11:$Z$2510, _xlfn.CONCAT($B114, " - ", O$9), Expenses!$J$11:$J$2510))</f>
        <v/>
      </c>
      <c r="P114" s="21"/>
      <c r="U114" s="25" t="str">
        <f t="shared" si="2"/>
        <v/>
      </c>
    </row>
    <row r="115" spans="1:21" x14ac:dyDescent="0.25">
      <c r="A115" s="21"/>
      <c r="B115" s="93"/>
      <c r="C115" s="21"/>
      <c r="D115" s="15" t="str">
        <f>IF(OR($B115="", D$9=""), "", SUMIF(Expenses!$Z$11:$Z$2510, _xlfn.CONCAT($B115, " - ", D$9), Expenses!$J$11:$J$2510))</f>
        <v/>
      </c>
      <c r="E115" s="16" t="str">
        <f>IF(OR($B115="", E$9=""), "", SUMIF(Expenses!$Z$11:$Z$2510, _xlfn.CONCAT($B115, " - ", E$9), Expenses!$J$11:$J$2510))</f>
        <v/>
      </c>
      <c r="F115" s="16" t="str">
        <f>IF(OR($B115="", F$9=""), "", SUMIF(Expenses!$Z$11:$Z$2510, _xlfn.CONCAT($B115, " - ", F$9), Expenses!$J$11:$J$2510))</f>
        <v/>
      </c>
      <c r="G115" s="16" t="str">
        <f>IF(OR($B115="", G$9=""), "", SUMIF(Expenses!$Z$11:$Z$2510, _xlfn.CONCAT($B115, " - ", G$9), Expenses!$J$11:$J$2510))</f>
        <v/>
      </c>
      <c r="H115" s="16" t="str">
        <f>IF(OR($B115="", H$9=""), "", SUMIF(Expenses!$Z$11:$Z$2510, _xlfn.CONCAT($B115, " - ", H$9), Expenses!$J$11:$J$2510))</f>
        <v/>
      </c>
      <c r="I115" s="16" t="str">
        <f>IF(OR($B115="", I$9=""), "", SUMIF(Expenses!$Z$11:$Z$2510, _xlfn.CONCAT($B115, " - ", I$9), Expenses!$J$11:$J$2510))</f>
        <v/>
      </c>
      <c r="J115" s="16" t="str">
        <f>IF(OR($B115="", J$9=""), "", SUMIF(Expenses!$Z$11:$Z$2510, _xlfn.CONCAT($B115, " - ", J$9), Expenses!$J$11:$J$2510))</f>
        <v/>
      </c>
      <c r="K115" s="16" t="str">
        <f>IF(OR($B115="", K$9=""), "", SUMIF(Expenses!$Z$11:$Z$2510, _xlfn.CONCAT($B115, " - ", K$9), Expenses!$J$11:$J$2510))</f>
        <v/>
      </c>
      <c r="L115" s="16" t="str">
        <f>IF(OR($B115="", L$9=""), "", SUMIF(Expenses!$Z$11:$Z$2510, _xlfn.CONCAT($B115, " - ", L$9), Expenses!$J$11:$J$2510))</f>
        <v/>
      </c>
      <c r="M115" s="16" t="str">
        <f>IF(OR($B115="", M$9=""), "", SUMIF(Expenses!$Z$11:$Z$2510, _xlfn.CONCAT($B115, " - ", M$9), Expenses!$J$11:$J$2510))</f>
        <v/>
      </c>
      <c r="N115" s="16" t="str">
        <f>IF(OR($B115="", N$9=""), "", SUMIF(Expenses!$Z$11:$Z$2510, _xlfn.CONCAT($B115, " - ", N$9), Expenses!$J$11:$J$2510))</f>
        <v/>
      </c>
      <c r="O115" s="17" t="str">
        <f>IF(OR($B115="", O$9=""), "", SUMIF(Expenses!$Z$11:$Z$2510, _xlfn.CONCAT($B115, " - ", O$9), Expenses!$J$11:$J$2510))</f>
        <v/>
      </c>
      <c r="P115" s="21"/>
      <c r="U115" s="25" t="str">
        <f t="shared" si="2"/>
        <v/>
      </c>
    </row>
    <row r="116" spans="1:21" x14ac:dyDescent="0.25">
      <c r="A116" s="21"/>
      <c r="B116" s="93"/>
      <c r="C116" s="21"/>
      <c r="D116" s="15" t="str">
        <f>IF(OR($B116="", D$9=""), "", SUMIF(Expenses!$Z$11:$Z$2510, _xlfn.CONCAT($B116, " - ", D$9), Expenses!$J$11:$J$2510))</f>
        <v/>
      </c>
      <c r="E116" s="16" t="str">
        <f>IF(OR($B116="", E$9=""), "", SUMIF(Expenses!$Z$11:$Z$2510, _xlfn.CONCAT($B116, " - ", E$9), Expenses!$J$11:$J$2510))</f>
        <v/>
      </c>
      <c r="F116" s="16" t="str">
        <f>IF(OR($B116="", F$9=""), "", SUMIF(Expenses!$Z$11:$Z$2510, _xlfn.CONCAT($B116, " - ", F$9), Expenses!$J$11:$J$2510))</f>
        <v/>
      </c>
      <c r="G116" s="16" t="str">
        <f>IF(OR($B116="", G$9=""), "", SUMIF(Expenses!$Z$11:$Z$2510, _xlfn.CONCAT($B116, " - ", G$9), Expenses!$J$11:$J$2510))</f>
        <v/>
      </c>
      <c r="H116" s="16" t="str">
        <f>IF(OR($B116="", H$9=""), "", SUMIF(Expenses!$Z$11:$Z$2510, _xlfn.CONCAT($B116, " - ", H$9), Expenses!$J$11:$J$2510))</f>
        <v/>
      </c>
      <c r="I116" s="16" t="str">
        <f>IF(OR($B116="", I$9=""), "", SUMIF(Expenses!$Z$11:$Z$2510, _xlfn.CONCAT($B116, " - ", I$9), Expenses!$J$11:$J$2510))</f>
        <v/>
      </c>
      <c r="J116" s="16" t="str">
        <f>IF(OR($B116="", J$9=""), "", SUMIF(Expenses!$Z$11:$Z$2510, _xlfn.CONCAT($B116, " - ", J$9), Expenses!$J$11:$J$2510))</f>
        <v/>
      </c>
      <c r="K116" s="16" t="str">
        <f>IF(OR($B116="", K$9=""), "", SUMIF(Expenses!$Z$11:$Z$2510, _xlfn.CONCAT($B116, " - ", K$9), Expenses!$J$11:$J$2510))</f>
        <v/>
      </c>
      <c r="L116" s="16" t="str">
        <f>IF(OR($B116="", L$9=""), "", SUMIF(Expenses!$Z$11:$Z$2510, _xlfn.CONCAT($B116, " - ", L$9), Expenses!$J$11:$J$2510))</f>
        <v/>
      </c>
      <c r="M116" s="16" t="str">
        <f>IF(OR($B116="", M$9=""), "", SUMIF(Expenses!$Z$11:$Z$2510, _xlfn.CONCAT($B116, " - ", M$9), Expenses!$J$11:$J$2510))</f>
        <v/>
      </c>
      <c r="N116" s="16" t="str">
        <f>IF(OR($B116="", N$9=""), "", SUMIF(Expenses!$Z$11:$Z$2510, _xlfn.CONCAT($B116, " - ", N$9), Expenses!$J$11:$J$2510))</f>
        <v/>
      </c>
      <c r="O116" s="17" t="str">
        <f>IF(OR($B116="", O$9=""), "", SUMIF(Expenses!$Z$11:$Z$2510, _xlfn.CONCAT($B116, " - ", O$9), Expenses!$J$11:$J$2510))</f>
        <v/>
      </c>
      <c r="P116" s="21"/>
      <c r="U116" s="25" t="str">
        <f t="shared" si="2"/>
        <v/>
      </c>
    </row>
    <row r="117" spans="1:21" x14ac:dyDescent="0.25">
      <c r="A117" s="21"/>
      <c r="B117" s="93"/>
      <c r="C117" s="21"/>
      <c r="D117" s="15" t="str">
        <f>IF(OR($B117="", D$9=""), "", SUMIF(Expenses!$Z$11:$Z$2510, _xlfn.CONCAT($B117, " - ", D$9), Expenses!$J$11:$J$2510))</f>
        <v/>
      </c>
      <c r="E117" s="16" t="str">
        <f>IF(OR($B117="", E$9=""), "", SUMIF(Expenses!$Z$11:$Z$2510, _xlfn.CONCAT($B117, " - ", E$9), Expenses!$J$11:$J$2510))</f>
        <v/>
      </c>
      <c r="F117" s="16" t="str">
        <f>IF(OR($B117="", F$9=""), "", SUMIF(Expenses!$Z$11:$Z$2510, _xlfn.CONCAT($B117, " - ", F$9), Expenses!$J$11:$J$2510))</f>
        <v/>
      </c>
      <c r="G117" s="16" t="str">
        <f>IF(OR($B117="", G$9=""), "", SUMIF(Expenses!$Z$11:$Z$2510, _xlfn.CONCAT($B117, " - ", G$9), Expenses!$J$11:$J$2510))</f>
        <v/>
      </c>
      <c r="H117" s="16" t="str">
        <f>IF(OR($B117="", H$9=""), "", SUMIF(Expenses!$Z$11:$Z$2510, _xlfn.CONCAT($B117, " - ", H$9), Expenses!$J$11:$J$2510))</f>
        <v/>
      </c>
      <c r="I117" s="16" t="str">
        <f>IF(OR($B117="", I$9=""), "", SUMIF(Expenses!$Z$11:$Z$2510, _xlfn.CONCAT($B117, " - ", I$9), Expenses!$J$11:$J$2510))</f>
        <v/>
      </c>
      <c r="J117" s="16" t="str">
        <f>IF(OR($B117="", J$9=""), "", SUMIF(Expenses!$Z$11:$Z$2510, _xlfn.CONCAT($B117, " - ", J$9), Expenses!$J$11:$J$2510))</f>
        <v/>
      </c>
      <c r="K117" s="16" t="str">
        <f>IF(OR($B117="", K$9=""), "", SUMIF(Expenses!$Z$11:$Z$2510, _xlfn.CONCAT($B117, " - ", K$9), Expenses!$J$11:$J$2510))</f>
        <v/>
      </c>
      <c r="L117" s="16" t="str">
        <f>IF(OR($B117="", L$9=""), "", SUMIF(Expenses!$Z$11:$Z$2510, _xlfn.CONCAT($B117, " - ", L$9), Expenses!$J$11:$J$2510))</f>
        <v/>
      </c>
      <c r="M117" s="16" t="str">
        <f>IF(OR($B117="", M$9=""), "", SUMIF(Expenses!$Z$11:$Z$2510, _xlfn.CONCAT($B117, " - ", M$9), Expenses!$J$11:$J$2510))</f>
        <v/>
      </c>
      <c r="N117" s="16" t="str">
        <f>IF(OR($B117="", N$9=""), "", SUMIF(Expenses!$Z$11:$Z$2510, _xlfn.CONCAT($B117, " - ", N$9), Expenses!$J$11:$J$2510))</f>
        <v/>
      </c>
      <c r="O117" s="17" t="str">
        <f>IF(OR($B117="", O$9=""), "", SUMIF(Expenses!$Z$11:$Z$2510, _xlfn.CONCAT($B117, " - ", O$9), Expenses!$J$11:$J$2510))</f>
        <v/>
      </c>
      <c r="P117" s="21"/>
      <c r="U117" s="25" t="str">
        <f t="shared" si="2"/>
        <v/>
      </c>
    </row>
    <row r="118" spans="1:21" x14ac:dyDescent="0.25">
      <c r="A118" s="21"/>
      <c r="B118" s="93"/>
      <c r="C118" s="21"/>
      <c r="D118" s="15" t="str">
        <f>IF(OR($B118="", D$9=""), "", SUMIF(Expenses!$Z$11:$Z$2510, _xlfn.CONCAT($B118, " - ", D$9), Expenses!$J$11:$J$2510))</f>
        <v/>
      </c>
      <c r="E118" s="16" t="str">
        <f>IF(OR($B118="", E$9=""), "", SUMIF(Expenses!$Z$11:$Z$2510, _xlfn.CONCAT($B118, " - ", E$9), Expenses!$J$11:$J$2510))</f>
        <v/>
      </c>
      <c r="F118" s="16" t="str">
        <f>IF(OR($B118="", F$9=""), "", SUMIF(Expenses!$Z$11:$Z$2510, _xlfn.CONCAT($B118, " - ", F$9), Expenses!$J$11:$J$2510))</f>
        <v/>
      </c>
      <c r="G118" s="16" t="str">
        <f>IF(OR($B118="", G$9=""), "", SUMIF(Expenses!$Z$11:$Z$2510, _xlfn.CONCAT($B118, " - ", G$9), Expenses!$J$11:$J$2510))</f>
        <v/>
      </c>
      <c r="H118" s="16" t="str">
        <f>IF(OR($B118="", H$9=""), "", SUMIF(Expenses!$Z$11:$Z$2510, _xlfn.CONCAT($B118, " - ", H$9), Expenses!$J$11:$J$2510))</f>
        <v/>
      </c>
      <c r="I118" s="16" t="str">
        <f>IF(OR($B118="", I$9=""), "", SUMIF(Expenses!$Z$11:$Z$2510, _xlfn.CONCAT($B118, " - ", I$9), Expenses!$J$11:$J$2510))</f>
        <v/>
      </c>
      <c r="J118" s="16" t="str">
        <f>IF(OR($B118="", J$9=""), "", SUMIF(Expenses!$Z$11:$Z$2510, _xlfn.CONCAT($B118, " - ", J$9), Expenses!$J$11:$J$2510))</f>
        <v/>
      </c>
      <c r="K118" s="16" t="str">
        <f>IF(OR($B118="", K$9=""), "", SUMIF(Expenses!$Z$11:$Z$2510, _xlfn.CONCAT($B118, " - ", K$9), Expenses!$J$11:$J$2510))</f>
        <v/>
      </c>
      <c r="L118" s="16" t="str">
        <f>IF(OR($B118="", L$9=""), "", SUMIF(Expenses!$Z$11:$Z$2510, _xlfn.CONCAT($B118, " - ", L$9), Expenses!$J$11:$J$2510))</f>
        <v/>
      </c>
      <c r="M118" s="16" t="str">
        <f>IF(OR($B118="", M$9=""), "", SUMIF(Expenses!$Z$11:$Z$2510, _xlfn.CONCAT($B118, " - ", M$9), Expenses!$J$11:$J$2510))</f>
        <v/>
      </c>
      <c r="N118" s="16" t="str">
        <f>IF(OR($B118="", N$9=""), "", SUMIF(Expenses!$Z$11:$Z$2510, _xlfn.CONCAT($B118, " - ", N$9), Expenses!$J$11:$J$2510))</f>
        <v/>
      </c>
      <c r="O118" s="17" t="str">
        <f>IF(OR($B118="", O$9=""), "", SUMIF(Expenses!$Z$11:$Z$2510, _xlfn.CONCAT($B118, " - ", O$9), Expenses!$J$11:$J$2510))</f>
        <v/>
      </c>
      <c r="P118" s="21"/>
      <c r="U118" s="25" t="str">
        <f t="shared" si="2"/>
        <v/>
      </c>
    </row>
    <row r="119" spans="1:21" x14ac:dyDescent="0.25">
      <c r="A119" s="21"/>
      <c r="B119" s="93"/>
      <c r="C119" s="21"/>
      <c r="D119" s="15" t="str">
        <f>IF(OR($B119="", D$9=""), "", SUMIF(Expenses!$Z$11:$Z$2510, _xlfn.CONCAT($B119, " - ", D$9), Expenses!$J$11:$J$2510))</f>
        <v/>
      </c>
      <c r="E119" s="16" t="str">
        <f>IF(OR($B119="", E$9=""), "", SUMIF(Expenses!$Z$11:$Z$2510, _xlfn.CONCAT($B119, " - ", E$9), Expenses!$J$11:$J$2510))</f>
        <v/>
      </c>
      <c r="F119" s="16" t="str">
        <f>IF(OR($B119="", F$9=""), "", SUMIF(Expenses!$Z$11:$Z$2510, _xlfn.CONCAT($B119, " - ", F$9), Expenses!$J$11:$J$2510))</f>
        <v/>
      </c>
      <c r="G119" s="16" t="str">
        <f>IF(OR($B119="", G$9=""), "", SUMIF(Expenses!$Z$11:$Z$2510, _xlfn.CONCAT($B119, " - ", G$9), Expenses!$J$11:$J$2510))</f>
        <v/>
      </c>
      <c r="H119" s="16" t="str">
        <f>IF(OR($B119="", H$9=""), "", SUMIF(Expenses!$Z$11:$Z$2510, _xlfn.CONCAT($B119, " - ", H$9), Expenses!$J$11:$J$2510))</f>
        <v/>
      </c>
      <c r="I119" s="16" t="str">
        <f>IF(OR($B119="", I$9=""), "", SUMIF(Expenses!$Z$11:$Z$2510, _xlfn.CONCAT($B119, " - ", I$9), Expenses!$J$11:$J$2510))</f>
        <v/>
      </c>
      <c r="J119" s="16" t="str">
        <f>IF(OR($B119="", J$9=""), "", SUMIF(Expenses!$Z$11:$Z$2510, _xlfn.CONCAT($B119, " - ", J$9), Expenses!$J$11:$J$2510))</f>
        <v/>
      </c>
      <c r="K119" s="16" t="str">
        <f>IF(OR($B119="", K$9=""), "", SUMIF(Expenses!$Z$11:$Z$2510, _xlfn.CONCAT($B119, " - ", K$9), Expenses!$J$11:$J$2510))</f>
        <v/>
      </c>
      <c r="L119" s="16" t="str">
        <f>IF(OR($B119="", L$9=""), "", SUMIF(Expenses!$Z$11:$Z$2510, _xlfn.CONCAT($B119, " - ", L$9), Expenses!$J$11:$J$2510))</f>
        <v/>
      </c>
      <c r="M119" s="16" t="str">
        <f>IF(OR($B119="", M$9=""), "", SUMIF(Expenses!$Z$11:$Z$2510, _xlfn.CONCAT($B119, " - ", M$9), Expenses!$J$11:$J$2510))</f>
        <v/>
      </c>
      <c r="N119" s="16" t="str">
        <f>IF(OR($B119="", N$9=""), "", SUMIF(Expenses!$Z$11:$Z$2510, _xlfn.CONCAT($B119, " - ", N$9), Expenses!$J$11:$J$2510))</f>
        <v/>
      </c>
      <c r="O119" s="17" t="str">
        <f>IF(OR($B119="", O$9=""), "", SUMIF(Expenses!$Z$11:$Z$2510, _xlfn.CONCAT($B119, " - ", O$9), Expenses!$J$11:$J$2510))</f>
        <v/>
      </c>
      <c r="P119" s="21"/>
      <c r="U119" s="25" t="str">
        <f t="shared" si="2"/>
        <v/>
      </c>
    </row>
    <row r="120" spans="1:21" x14ac:dyDescent="0.25">
      <c r="A120" s="21"/>
      <c r="B120" s="93"/>
      <c r="C120" s="21"/>
      <c r="D120" s="15" t="str">
        <f>IF(OR($B120="", D$9=""), "", SUMIF(Expenses!$Z$11:$Z$2510, _xlfn.CONCAT($B120, " - ", D$9), Expenses!$J$11:$J$2510))</f>
        <v/>
      </c>
      <c r="E120" s="16" t="str">
        <f>IF(OR($B120="", E$9=""), "", SUMIF(Expenses!$Z$11:$Z$2510, _xlfn.CONCAT($B120, " - ", E$9), Expenses!$J$11:$J$2510))</f>
        <v/>
      </c>
      <c r="F120" s="16" t="str">
        <f>IF(OR($B120="", F$9=""), "", SUMIF(Expenses!$Z$11:$Z$2510, _xlfn.CONCAT($B120, " - ", F$9), Expenses!$J$11:$J$2510))</f>
        <v/>
      </c>
      <c r="G120" s="16" t="str">
        <f>IF(OR($B120="", G$9=""), "", SUMIF(Expenses!$Z$11:$Z$2510, _xlfn.CONCAT($B120, " - ", G$9), Expenses!$J$11:$J$2510))</f>
        <v/>
      </c>
      <c r="H120" s="16" t="str">
        <f>IF(OR($B120="", H$9=""), "", SUMIF(Expenses!$Z$11:$Z$2510, _xlfn.CONCAT($B120, " - ", H$9), Expenses!$J$11:$J$2510))</f>
        <v/>
      </c>
      <c r="I120" s="16" t="str">
        <f>IF(OR($B120="", I$9=""), "", SUMIF(Expenses!$Z$11:$Z$2510, _xlfn.CONCAT($B120, " - ", I$9), Expenses!$J$11:$J$2510))</f>
        <v/>
      </c>
      <c r="J120" s="16" t="str">
        <f>IF(OR($B120="", J$9=""), "", SUMIF(Expenses!$Z$11:$Z$2510, _xlfn.CONCAT($B120, " - ", J$9), Expenses!$J$11:$J$2510))</f>
        <v/>
      </c>
      <c r="K120" s="16" t="str">
        <f>IF(OR($B120="", K$9=""), "", SUMIF(Expenses!$Z$11:$Z$2510, _xlfn.CONCAT($B120, " - ", K$9), Expenses!$J$11:$J$2510))</f>
        <v/>
      </c>
      <c r="L120" s="16" t="str">
        <f>IF(OR($B120="", L$9=""), "", SUMIF(Expenses!$Z$11:$Z$2510, _xlfn.CONCAT($B120, " - ", L$9), Expenses!$J$11:$J$2510))</f>
        <v/>
      </c>
      <c r="M120" s="16" t="str">
        <f>IF(OR($B120="", M$9=""), "", SUMIF(Expenses!$Z$11:$Z$2510, _xlfn.CONCAT($B120, " - ", M$9), Expenses!$J$11:$J$2510))</f>
        <v/>
      </c>
      <c r="N120" s="16" t="str">
        <f>IF(OR($B120="", N$9=""), "", SUMIF(Expenses!$Z$11:$Z$2510, _xlfn.CONCAT($B120, " - ", N$9), Expenses!$J$11:$J$2510))</f>
        <v/>
      </c>
      <c r="O120" s="17" t="str">
        <f>IF(OR($B120="", O$9=""), "", SUMIF(Expenses!$Z$11:$Z$2510, _xlfn.CONCAT($B120, " - ", O$9), Expenses!$J$11:$J$2510))</f>
        <v/>
      </c>
      <c r="P120" s="21"/>
      <c r="U120" s="25" t="str">
        <f t="shared" si="2"/>
        <v/>
      </c>
    </row>
    <row r="121" spans="1:21" x14ac:dyDescent="0.25">
      <c r="A121" s="21"/>
      <c r="B121" s="93"/>
      <c r="C121" s="21"/>
      <c r="D121" s="15" t="str">
        <f>IF(OR($B121="", D$9=""), "", SUMIF(Expenses!$Z$11:$Z$2510, _xlfn.CONCAT($B121, " - ", D$9), Expenses!$J$11:$J$2510))</f>
        <v/>
      </c>
      <c r="E121" s="16" t="str">
        <f>IF(OR($B121="", E$9=""), "", SUMIF(Expenses!$Z$11:$Z$2510, _xlfn.CONCAT($B121, " - ", E$9), Expenses!$J$11:$J$2510))</f>
        <v/>
      </c>
      <c r="F121" s="16" t="str">
        <f>IF(OR($B121="", F$9=""), "", SUMIF(Expenses!$Z$11:$Z$2510, _xlfn.CONCAT($B121, " - ", F$9), Expenses!$J$11:$J$2510))</f>
        <v/>
      </c>
      <c r="G121" s="16" t="str">
        <f>IF(OR($B121="", G$9=""), "", SUMIF(Expenses!$Z$11:$Z$2510, _xlfn.CONCAT($B121, " - ", G$9), Expenses!$J$11:$J$2510))</f>
        <v/>
      </c>
      <c r="H121" s="16" t="str">
        <f>IF(OR($B121="", H$9=""), "", SUMIF(Expenses!$Z$11:$Z$2510, _xlfn.CONCAT($B121, " - ", H$9), Expenses!$J$11:$J$2510))</f>
        <v/>
      </c>
      <c r="I121" s="16" t="str">
        <f>IF(OR($B121="", I$9=""), "", SUMIF(Expenses!$Z$11:$Z$2510, _xlfn.CONCAT($B121, " - ", I$9), Expenses!$J$11:$J$2510))</f>
        <v/>
      </c>
      <c r="J121" s="16" t="str">
        <f>IF(OR($B121="", J$9=""), "", SUMIF(Expenses!$Z$11:$Z$2510, _xlfn.CONCAT($B121, " - ", J$9), Expenses!$J$11:$J$2510))</f>
        <v/>
      </c>
      <c r="K121" s="16" t="str">
        <f>IF(OR($B121="", K$9=""), "", SUMIF(Expenses!$Z$11:$Z$2510, _xlfn.CONCAT($B121, " - ", K$9), Expenses!$J$11:$J$2510))</f>
        <v/>
      </c>
      <c r="L121" s="16" t="str">
        <f>IF(OR($B121="", L$9=""), "", SUMIF(Expenses!$Z$11:$Z$2510, _xlfn.CONCAT($B121, " - ", L$9), Expenses!$J$11:$J$2510))</f>
        <v/>
      </c>
      <c r="M121" s="16" t="str">
        <f>IF(OR($B121="", M$9=""), "", SUMIF(Expenses!$Z$11:$Z$2510, _xlfn.CONCAT($B121, " - ", M$9), Expenses!$J$11:$J$2510))</f>
        <v/>
      </c>
      <c r="N121" s="16" t="str">
        <f>IF(OR($B121="", N$9=""), "", SUMIF(Expenses!$Z$11:$Z$2510, _xlfn.CONCAT($B121, " - ", N$9), Expenses!$J$11:$J$2510))</f>
        <v/>
      </c>
      <c r="O121" s="17" t="str">
        <f>IF(OR($B121="", O$9=""), "", SUMIF(Expenses!$Z$11:$Z$2510, _xlfn.CONCAT($B121, " - ", O$9), Expenses!$J$11:$J$2510))</f>
        <v/>
      </c>
      <c r="P121" s="21"/>
      <c r="U121" s="25" t="str">
        <f t="shared" si="2"/>
        <v/>
      </c>
    </row>
    <row r="122" spans="1:21" x14ac:dyDescent="0.25">
      <c r="A122" s="21"/>
      <c r="B122" s="93"/>
      <c r="C122" s="21"/>
      <c r="D122" s="15" t="str">
        <f>IF(OR($B122="", D$9=""), "", SUMIF(Expenses!$Z$11:$Z$2510, _xlfn.CONCAT($B122, " - ", D$9), Expenses!$J$11:$J$2510))</f>
        <v/>
      </c>
      <c r="E122" s="16" t="str">
        <f>IF(OR($B122="", E$9=""), "", SUMIF(Expenses!$Z$11:$Z$2510, _xlfn.CONCAT($B122, " - ", E$9), Expenses!$J$11:$J$2510))</f>
        <v/>
      </c>
      <c r="F122" s="16" t="str">
        <f>IF(OR($B122="", F$9=""), "", SUMIF(Expenses!$Z$11:$Z$2510, _xlfn.CONCAT($B122, " - ", F$9), Expenses!$J$11:$J$2510))</f>
        <v/>
      </c>
      <c r="G122" s="16" t="str">
        <f>IF(OR($B122="", G$9=""), "", SUMIF(Expenses!$Z$11:$Z$2510, _xlfn.CONCAT($B122, " - ", G$9), Expenses!$J$11:$J$2510))</f>
        <v/>
      </c>
      <c r="H122" s="16" t="str">
        <f>IF(OR($B122="", H$9=""), "", SUMIF(Expenses!$Z$11:$Z$2510, _xlfn.CONCAT($B122, " - ", H$9), Expenses!$J$11:$J$2510))</f>
        <v/>
      </c>
      <c r="I122" s="16" t="str">
        <f>IF(OR($B122="", I$9=""), "", SUMIF(Expenses!$Z$11:$Z$2510, _xlfn.CONCAT($B122, " - ", I$9), Expenses!$J$11:$J$2510))</f>
        <v/>
      </c>
      <c r="J122" s="16" t="str">
        <f>IF(OR($B122="", J$9=""), "", SUMIF(Expenses!$Z$11:$Z$2510, _xlfn.CONCAT($B122, " - ", J$9), Expenses!$J$11:$J$2510))</f>
        <v/>
      </c>
      <c r="K122" s="16" t="str">
        <f>IF(OR($B122="", K$9=""), "", SUMIF(Expenses!$Z$11:$Z$2510, _xlfn.CONCAT($B122, " - ", K$9), Expenses!$J$11:$J$2510))</f>
        <v/>
      </c>
      <c r="L122" s="16" t="str">
        <f>IF(OR($B122="", L$9=""), "", SUMIF(Expenses!$Z$11:$Z$2510, _xlfn.CONCAT($B122, " - ", L$9), Expenses!$J$11:$J$2510))</f>
        <v/>
      </c>
      <c r="M122" s="16" t="str">
        <f>IF(OR($B122="", M$9=""), "", SUMIF(Expenses!$Z$11:$Z$2510, _xlfn.CONCAT($B122, " - ", M$9), Expenses!$J$11:$J$2510))</f>
        <v/>
      </c>
      <c r="N122" s="16" t="str">
        <f>IF(OR($B122="", N$9=""), "", SUMIF(Expenses!$Z$11:$Z$2510, _xlfn.CONCAT($B122, " - ", N$9), Expenses!$J$11:$J$2510))</f>
        <v/>
      </c>
      <c r="O122" s="17" t="str">
        <f>IF(OR($B122="", O$9=""), "", SUMIF(Expenses!$Z$11:$Z$2510, _xlfn.CONCAT($B122, " - ", O$9), Expenses!$J$11:$J$2510))</f>
        <v/>
      </c>
      <c r="P122" s="21"/>
      <c r="U122" s="25" t="str">
        <f t="shared" si="2"/>
        <v/>
      </c>
    </row>
    <row r="123" spans="1:21" x14ac:dyDescent="0.25">
      <c r="A123" s="21"/>
      <c r="B123" s="93"/>
      <c r="C123" s="21"/>
      <c r="D123" s="15" t="str">
        <f>IF(OR($B123="", D$9=""), "", SUMIF(Expenses!$Z$11:$Z$2510, _xlfn.CONCAT($B123, " - ", D$9), Expenses!$J$11:$J$2510))</f>
        <v/>
      </c>
      <c r="E123" s="16" t="str">
        <f>IF(OR($B123="", E$9=""), "", SUMIF(Expenses!$Z$11:$Z$2510, _xlfn.CONCAT($B123, " - ", E$9), Expenses!$J$11:$J$2510))</f>
        <v/>
      </c>
      <c r="F123" s="16" t="str">
        <f>IF(OR($B123="", F$9=""), "", SUMIF(Expenses!$Z$11:$Z$2510, _xlfn.CONCAT($B123, " - ", F$9), Expenses!$J$11:$J$2510))</f>
        <v/>
      </c>
      <c r="G123" s="16" t="str">
        <f>IF(OR($B123="", G$9=""), "", SUMIF(Expenses!$Z$11:$Z$2510, _xlfn.CONCAT($B123, " - ", G$9), Expenses!$J$11:$J$2510))</f>
        <v/>
      </c>
      <c r="H123" s="16" t="str">
        <f>IF(OR($B123="", H$9=""), "", SUMIF(Expenses!$Z$11:$Z$2510, _xlfn.CONCAT($B123, " - ", H$9), Expenses!$J$11:$J$2510))</f>
        <v/>
      </c>
      <c r="I123" s="16" t="str">
        <f>IF(OR($B123="", I$9=""), "", SUMIF(Expenses!$Z$11:$Z$2510, _xlfn.CONCAT($B123, " - ", I$9), Expenses!$J$11:$J$2510))</f>
        <v/>
      </c>
      <c r="J123" s="16" t="str">
        <f>IF(OR($B123="", J$9=""), "", SUMIF(Expenses!$Z$11:$Z$2510, _xlfn.CONCAT($B123, " - ", J$9), Expenses!$J$11:$J$2510))</f>
        <v/>
      </c>
      <c r="K123" s="16" t="str">
        <f>IF(OR($B123="", K$9=""), "", SUMIF(Expenses!$Z$11:$Z$2510, _xlfn.CONCAT($B123, " - ", K$9), Expenses!$J$11:$J$2510))</f>
        <v/>
      </c>
      <c r="L123" s="16" t="str">
        <f>IF(OR($B123="", L$9=""), "", SUMIF(Expenses!$Z$11:$Z$2510, _xlfn.CONCAT($B123, " - ", L$9), Expenses!$J$11:$J$2510))</f>
        <v/>
      </c>
      <c r="M123" s="16" t="str">
        <f>IF(OR($B123="", M$9=""), "", SUMIF(Expenses!$Z$11:$Z$2510, _xlfn.CONCAT($B123, " - ", M$9), Expenses!$J$11:$J$2510))</f>
        <v/>
      </c>
      <c r="N123" s="16" t="str">
        <f>IF(OR($B123="", N$9=""), "", SUMIF(Expenses!$Z$11:$Z$2510, _xlfn.CONCAT($B123, " - ", N$9), Expenses!$J$11:$J$2510))</f>
        <v/>
      </c>
      <c r="O123" s="17" t="str">
        <f>IF(OR($B123="", O$9=""), "", SUMIF(Expenses!$Z$11:$Z$2510, _xlfn.CONCAT($B123, " - ", O$9), Expenses!$J$11:$J$2510))</f>
        <v/>
      </c>
      <c r="P123" s="21"/>
      <c r="U123" s="25" t="str">
        <f t="shared" si="2"/>
        <v/>
      </c>
    </row>
    <row r="124" spans="1:21" x14ac:dyDescent="0.25">
      <c r="A124" s="21"/>
      <c r="B124" s="93"/>
      <c r="C124" s="21"/>
      <c r="D124" s="15" t="str">
        <f>IF(OR($B124="", D$9=""), "", SUMIF(Expenses!$Z$11:$Z$2510, _xlfn.CONCAT($B124, " - ", D$9), Expenses!$J$11:$J$2510))</f>
        <v/>
      </c>
      <c r="E124" s="16" t="str">
        <f>IF(OR($B124="", E$9=""), "", SUMIF(Expenses!$Z$11:$Z$2510, _xlfn.CONCAT($B124, " - ", E$9), Expenses!$J$11:$J$2510))</f>
        <v/>
      </c>
      <c r="F124" s="16" t="str">
        <f>IF(OR($B124="", F$9=""), "", SUMIF(Expenses!$Z$11:$Z$2510, _xlfn.CONCAT($B124, " - ", F$9), Expenses!$J$11:$J$2510))</f>
        <v/>
      </c>
      <c r="G124" s="16" t="str">
        <f>IF(OR($B124="", G$9=""), "", SUMIF(Expenses!$Z$11:$Z$2510, _xlfn.CONCAT($B124, " - ", G$9), Expenses!$J$11:$J$2510))</f>
        <v/>
      </c>
      <c r="H124" s="16" t="str">
        <f>IF(OR($B124="", H$9=""), "", SUMIF(Expenses!$Z$11:$Z$2510, _xlfn.CONCAT($B124, " - ", H$9), Expenses!$J$11:$J$2510))</f>
        <v/>
      </c>
      <c r="I124" s="16" t="str">
        <f>IF(OR($B124="", I$9=""), "", SUMIF(Expenses!$Z$11:$Z$2510, _xlfn.CONCAT($B124, " - ", I$9), Expenses!$J$11:$J$2510))</f>
        <v/>
      </c>
      <c r="J124" s="16" t="str">
        <f>IF(OR($B124="", J$9=""), "", SUMIF(Expenses!$Z$11:$Z$2510, _xlfn.CONCAT($B124, " - ", J$9), Expenses!$J$11:$J$2510))</f>
        <v/>
      </c>
      <c r="K124" s="16" t="str">
        <f>IF(OR($B124="", K$9=""), "", SUMIF(Expenses!$Z$11:$Z$2510, _xlfn.CONCAT($B124, " - ", K$9), Expenses!$J$11:$J$2510))</f>
        <v/>
      </c>
      <c r="L124" s="16" t="str">
        <f>IF(OR($B124="", L$9=""), "", SUMIF(Expenses!$Z$11:$Z$2510, _xlfn.CONCAT($B124, " - ", L$9), Expenses!$J$11:$J$2510))</f>
        <v/>
      </c>
      <c r="M124" s="16" t="str">
        <f>IF(OR($B124="", M$9=""), "", SUMIF(Expenses!$Z$11:$Z$2510, _xlfn.CONCAT($B124, " - ", M$9), Expenses!$J$11:$J$2510))</f>
        <v/>
      </c>
      <c r="N124" s="16" t="str">
        <f>IF(OR($B124="", N$9=""), "", SUMIF(Expenses!$Z$11:$Z$2510, _xlfn.CONCAT($B124, " - ", N$9), Expenses!$J$11:$J$2510))</f>
        <v/>
      </c>
      <c r="O124" s="17" t="str">
        <f>IF(OR($B124="", O$9=""), "", SUMIF(Expenses!$Z$11:$Z$2510, _xlfn.CONCAT($B124, " - ", O$9), Expenses!$J$11:$J$2510))</f>
        <v/>
      </c>
      <c r="P124" s="21"/>
      <c r="U124" s="25" t="str">
        <f t="shared" si="2"/>
        <v/>
      </c>
    </row>
    <row r="125" spans="1:21" x14ac:dyDescent="0.25">
      <c r="A125" s="21"/>
      <c r="B125" s="93"/>
      <c r="C125" s="21"/>
      <c r="D125" s="15" t="str">
        <f>IF(OR($B125="", D$9=""), "", SUMIF(Expenses!$Z$11:$Z$2510, _xlfn.CONCAT($B125, " - ", D$9), Expenses!$J$11:$J$2510))</f>
        <v/>
      </c>
      <c r="E125" s="16" t="str">
        <f>IF(OR($B125="", E$9=""), "", SUMIF(Expenses!$Z$11:$Z$2510, _xlfn.CONCAT($B125, " - ", E$9), Expenses!$J$11:$J$2510))</f>
        <v/>
      </c>
      <c r="F125" s="16" t="str">
        <f>IF(OR($B125="", F$9=""), "", SUMIF(Expenses!$Z$11:$Z$2510, _xlfn.CONCAT($B125, " - ", F$9), Expenses!$J$11:$J$2510))</f>
        <v/>
      </c>
      <c r="G125" s="16" t="str">
        <f>IF(OR($B125="", G$9=""), "", SUMIF(Expenses!$Z$11:$Z$2510, _xlfn.CONCAT($B125, " - ", G$9), Expenses!$J$11:$J$2510))</f>
        <v/>
      </c>
      <c r="H125" s="16" t="str">
        <f>IF(OR($B125="", H$9=""), "", SUMIF(Expenses!$Z$11:$Z$2510, _xlfn.CONCAT($B125, " - ", H$9), Expenses!$J$11:$J$2510))</f>
        <v/>
      </c>
      <c r="I125" s="16" t="str">
        <f>IF(OR($B125="", I$9=""), "", SUMIF(Expenses!$Z$11:$Z$2510, _xlfn.CONCAT($B125, " - ", I$9), Expenses!$J$11:$J$2510))</f>
        <v/>
      </c>
      <c r="J125" s="16" t="str">
        <f>IF(OR($B125="", J$9=""), "", SUMIF(Expenses!$Z$11:$Z$2510, _xlfn.CONCAT($B125, " - ", J$9), Expenses!$J$11:$J$2510))</f>
        <v/>
      </c>
      <c r="K125" s="16" t="str">
        <f>IF(OR($B125="", K$9=""), "", SUMIF(Expenses!$Z$11:$Z$2510, _xlfn.CONCAT($B125, " - ", K$9), Expenses!$J$11:$J$2510))</f>
        <v/>
      </c>
      <c r="L125" s="16" t="str">
        <f>IF(OR($B125="", L$9=""), "", SUMIF(Expenses!$Z$11:$Z$2510, _xlfn.CONCAT($B125, " - ", L$9), Expenses!$J$11:$J$2510))</f>
        <v/>
      </c>
      <c r="M125" s="16" t="str">
        <f>IF(OR($B125="", M$9=""), "", SUMIF(Expenses!$Z$11:$Z$2510, _xlfn.CONCAT($B125, " - ", M$9), Expenses!$J$11:$J$2510))</f>
        <v/>
      </c>
      <c r="N125" s="16" t="str">
        <f>IF(OR($B125="", N$9=""), "", SUMIF(Expenses!$Z$11:$Z$2510, _xlfn.CONCAT($B125, " - ", N$9), Expenses!$J$11:$J$2510))</f>
        <v/>
      </c>
      <c r="O125" s="17" t="str">
        <f>IF(OR($B125="", O$9=""), "", SUMIF(Expenses!$Z$11:$Z$2510, _xlfn.CONCAT($B125, " - ", O$9), Expenses!$J$11:$J$2510))</f>
        <v/>
      </c>
      <c r="P125" s="21"/>
      <c r="U125" s="25" t="str">
        <f t="shared" si="2"/>
        <v/>
      </c>
    </row>
    <row r="126" spans="1:21" x14ac:dyDescent="0.25">
      <c r="A126" s="21"/>
      <c r="B126" s="93"/>
      <c r="C126" s="21"/>
      <c r="D126" s="15" t="str">
        <f>IF(OR($B126="", D$9=""), "", SUMIF(Expenses!$Z$11:$Z$2510, _xlfn.CONCAT($B126, " - ", D$9), Expenses!$J$11:$J$2510))</f>
        <v/>
      </c>
      <c r="E126" s="16" t="str">
        <f>IF(OR($B126="", E$9=""), "", SUMIF(Expenses!$Z$11:$Z$2510, _xlfn.CONCAT($B126, " - ", E$9), Expenses!$J$11:$J$2510))</f>
        <v/>
      </c>
      <c r="F126" s="16" t="str">
        <f>IF(OR($B126="", F$9=""), "", SUMIF(Expenses!$Z$11:$Z$2510, _xlfn.CONCAT($B126, " - ", F$9), Expenses!$J$11:$J$2510))</f>
        <v/>
      </c>
      <c r="G126" s="16" t="str">
        <f>IF(OR($B126="", G$9=""), "", SUMIF(Expenses!$Z$11:$Z$2510, _xlfn.CONCAT($B126, " - ", G$9), Expenses!$J$11:$J$2510))</f>
        <v/>
      </c>
      <c r="H126" s="16" t="str">
        <f>IF(OR($B126="", H$9=""), "", SUMIF(Expenses!$Z$11:$Z$2510, _xlfn.CONCAT($B126, " - ", H$9), Expenses!$J$11:$J$2510))</f>
        <v/>
      </c>
      <c r="I126" s="16" t="str">
        <f>IF(OR($B126="", I$9=""), "", SUMIF(Expenses!$Z$11:$Z$2510, _xlfn.CONCAT($B126, " - ", I$9), Expenses!$J$11:$J$2510))</f>
        <v/>
      </c>
      <c r="J126" s="16" t="str">
        <f>IF(OR($B126="", J$9=""), "", SUMIF(Expenses!$Z$11:$Z$2510, _xlfn.CONCAT($B126, " - ", J$9), Expenses!$J$11:$J$2510))</f>
        <v/>
      </c>
      <c r="K126" s="16" t="str">
        <f>IF(OR($B126="", K$9=""), "", SUMIF(Expenses!$Z$11:$Z$2510, _xlfn.CONCAT($B126, " - ", K$9), Expenses!$J$11:$J$2510))</f>
        <v/>
      </c>
      <c r="L126" s="16" t="str">
        <f>IF(OR($B126="", L$9=""), "", SUMIF(Expenses!$Z$11:$Z$2510, _xlfn.CONCAT($B126, " - ", L$9), Expenses!$J$11:$J$2510))</f>
        <v/>
      </c>
      <c r="M126" s="16" t="str">
        <f>IF(OR($B126="", M$9=""), "", SUMIF(Expenses!$Z$11:$Z$2510, _xlfn.CONCAT($B126, " - ", M$9), Expenses!$J$11:$J$2510))</f>
        <v/>
      </c>
      <c r="N126" s="16" t="str">
        <f>IF(OR($B126="", N$9=""), "", SUMIF(Expenses!$Z$11:$Z$2510, _xlfn.CONCAT($B126, " - ", N$9), Expenses!$J$11:$J$2510))</f>
        <v/>
      </c>
      <c r="O126" s="17" t="str">
        <f>IF(OR($B126="", O$9=""), "", SUMIF(Expenses!$Z$11:$Z$2510, _xlfn.CONCAT($B126, " - ", O$9), Expenses!$J$11:$J$2510))</f>
        <v/>
      </c>
      <c r="P126" s="21"/>
      <c r="U126" s="25" t="str">
        <f t="shared" si="2"/>
        <v/>
      </c>
    </row>
    <row r="127" spans="1:21" x14ac:dyDescent="0.25">
      <c r="A127" s="21"/>
      <c r="B127" s="93"/>
      <c r="C127" s="21"/>
      <c r="D127" s="15" t="str">
        <f>IF(OR($B127="", D$9=""), "", SUMIF(Expenses!$Z$11:$Z$2510, _xlfn.CONCAT($B127, " - ", D$9), Expenses!$J$11:$J$2510))</f>
        <v/>
      </c>
      <c r="E127" s="16" t="str">
        <f>IF(OR($B127="", E$9=""), "", SUMIF(Expenses!$Z$11:$Z$2510, _xlfn.CONCAT($B127, " - ", E$9), Expenses!$J$11:$J$2510))</f>
        <v/>
      </c>
      <c r="F127" s="16" t="str">
        <f>IF(OR($B127="", F$9=""), "", SUMIF(Expenses!$Z$11:$Z$2510, _xlfn.CONCAT($B127, " - ", F$9), Expenses!$J$11:$J$2510))</f>
        <v/>
      </c>
      <c r="G127" s="16" t="str">
        <f>IF(OR($B127="", G$9=""), "", SUMIF(Expenses!$Z$11:$Z$2510, _xlfn.CONCAT($B127, " - ", G$9), Expenses!$J$11:$J$2510))</f>
        <v/>
      </c>
      <c r="H127" s="16" t="str">
        <f>IF(OR($B127="", H$9=""), "", SUMIF(Expenses!$Z$11:$Z$2510, _xlfn.CONCAT($B127, " - ", H$9), Expenses!$J$11:$J$2510))</f>
        <v/>
      </c>
      <c r="I127" s="16" t="str">
        <f>IF(OR($B127="", I$9=""), "", SUMIF(Expenses!$Z$11:$Z$2510, _xlfn.CONCAT($B127, " - ", I$9), Expenses!$J$11:$J$2510))</f>
        <v/>
      </c>
      <c r="J127" s="16" t="str">
        <f>IF(OR($B127="", J$9=""), "", SUMIF(Expenses!$Z$11:$Z$2510, _xlfn.CONCAT($B127, " - ", J$9), Expenses!$J$11:$J$2510))</f>
        <v/>
      </c>
      <c r="K127" s="16" t="str">
        <f>IF(OR($B127="", K$9=""), "", SUMIF(Expenses!$Z$11:$Z$2510, _xlfn.CONCAT($B127, " - ", K$9), Expenses!$J$11:$J$2510))</f>
        <v/>
      </c>
      <c r="L127" s="16" t="str">
        <f>IF(OR($B127="", L$9=""), "", SUMIF(Expenses!$Z$11:$Z$2510, _xlfn.CONCAT($B127, " - ", L$9), Expenses!$J$11:$J$2510))</f>
        <v/>
      </c>
      <c r="M127" s="16" t="str">
        <f>IF(OR($B127="", M$9=""), "", SUMIF(Expenses!$Z$11:$Z$2510, _xlfn.CONCAT($B127, " - ", M$9), Expenses!$J$11:$J$2510))</f>
        <v/>
      </c>
      <c r="N127" s="16" t="str">
        <f>IF(OR($B127="", N$9=""), "", SUMIF(Expenses!$Z$11:$Z$2510, _xlfn.CONCAT($B127, " - ", N$9), Expenses!$J$11:$J$2510))</f>
        <v/>
      </c>
      <c r="O127" s="17" t="str">
        <f>IF(OR($B127="", O$9=""), "", SUMIF(Expenses!$Z$11:$Z$2510, _xlfn.CONCAT($B127, " - ", O$9), Expenses!$J$11:$J$2510))</f>
        <v/>
      </c>
      <c r="P127" s="21"/>
      <c r="U127" s="25" t="str">
        <f t="shared" si="2"/>
        <v/>
      </c>
    </row>
    <row r="128" spans="1:21" x14ac:dyDescent="0.25">
      <c r="A128" s="21"/>
      <c r="B128" s="93"/>
      <c r="C128" s="21"/>
      <c r="D128" s="15" t="str">
        <f>IF(OR($B128="", D$9=""), "", SUMIF(Expenses!$Z$11:$Z$2510, _xlfn.CONCAT($B128, " - ", D$9), Expenses!$J$11:$J$2510))</f>
        <v/>
      </c>
      <c r="E128" s="16" t="str">
        <f>IF(OR($B128="", E$9=""), "", SUMIF(Expenses!$Z$11:$Z$2510, _xlfn.CONCAT($B128, " - ", E$9), Expenses!$J$11:$J$2510))</f>
        <v/>
      </c>
      <c r="F128" s="16" t="str">
        <f>IF(OR($B128="", F$9=""), "", SUMIF(Expenses!$Z$11:$Z$2510, _xlfn.CONCAT($B128, " - ", F$9), Expenses!$J$11:$J$2510))</f>
        <v/>
      </c>
      <c r="G128" s="16" t="str">
        <f>IF(OR($B128="", G$9=""), "", SUMIF(Expenses!$Z$11:$Z$2510, _xlfn.CONCAT($B128, " - ", G$9), Expenses!$J$11:$J$2510))</f>
        <v/>
      </c>
      <c r="H128" s="16" t="str">
        <f>IF(OR($B128="", H$9=""), "", SUMIF(Expenses!$Z$11:$Z$2510, _xlfn.CONCAT($B128, " - ", H$9), Expenses!$J$11:$J$2510))</f>
        <v/>
      </c>
      <c r="I128" s="16" t="str">
        <f>IF(OR($B128="", I$9=""), "", SUMIF(Expenses!$Z$11:$Z$2510, _xlfn.CONCAT($B128, " - ", I$9), Expenses!$J$11:$J$2510))</f>
        <v/>
      </c>
      <c r="J128" s="16" t="str">
        <f>IF(OR($B128="", J$9=""), "", SUMIF(Expenses!$Z$11:$Z$2510, _xlfn.CONCAT($B128, " - ", J$9), Expenses!$J$11:$J$2510))</f>
        <v/>
      </c>
      <c r="K128" s="16" t="str">
        <f>IF(OR($B128="", K$9=""), "", SUMIF(Expenses!$Z$11:$Z$2510, _xlfn.CONCAT($B128, " - ", K$9), Expenses!$J$11:$J$2510))</f>
        <v/>
      </c>
      <c r="L128" s="16" t="str">
        <f>IF(OR($B128="", L$9=""), "", SUMIF(Expenses!$Z$11:$Z$2510, _xlfn.CONCAT($B128, " - ", L$9), Expenses!$J$11:$J$2510))</f>
        <v/>
      </c>
      <c r="M128" s="16" t="str">
        <f>IF(OR($B128="", M$9=""), "", SUMIF(Expenses!$Z$11:$Z$2510, _xlfn.CONCAT($B128, " - ", M$9), Expenses!$J$11:$J$2510))</f>
        <v/>
      </c>
      <c r="N128" s="16" t="str">
        <f>IF(OR($B128="", N$9=""), "", SUMIF(Expenses!$Z$11:$Z$2510, _xlfn.CONCAT($B128, " - ", N$9), Expenses!$J$11:$J$2510))</f>
        <v/>
      </c>
      <c r="O128" s="17" t="str">
        <f>IF(OR($B128="", O$9=""), "", SUMIF(Expenses!$Z$11:$Z$2510, _xlfn.CONCAT($B128, " - ", O$9), Expenses!$J$11:$J$2510))</f>
        <v/>
      </c>
      <c r="P128" s="21"/>
      <c r="U128" s="25" t="str">
        <f t="shared" si="2"/>
        <v/>
      </c>
    </row>
    <row r="129" spans="1:21" x14ac:dyDescent="0.25">
      <c r="A129" s="21"/>
      <c r="B129" s="93"/>
      <c r="C129" s="21"/>
      <c r="D129" s="15" t="str">
        <f>IF(OR($B129="", D$9=""), "", SUMIF(Expenses!$Z$11:$Z$2510, _xlfn.CONCAT($B129, " - ", D$9), Expenses!$J$11:$J$2510))</f>
        <v/>
      </c>
      <c r="E129" s="16" t="str">
        <f>IF(OR($B129="", E$9=""), "", SUMIF(Expenses!$Z$11:$Z$2510, _xlfn.CONCAT($B129, " - ", E$9), Expenses!$J$11:$J$2510))</f>
        <v/>
      </c>
      <c r="F129" s="16" t="str">
        <f>IF(OR($B129="", F$9=""), "", SUMIF(Expenses!$Z$11:$Z$2510, _xlfn.CONCAT($B129, " - ", F$9), Expenses!$J$11:$J$2510))</f>
        <v/>
      </c>
      <c r="G129" s="16" t="str">
        <f>IF(OR($B129="", G$9=""), "", SUMIF(Expenses!$Z$11:$Z$2510, _xlfn.CONCAT($B129, " - ", G$9), Expenses!$J$11:$J$2510))</f>
        <v/>
      </c>
      <c r="H129" s="16" t="str">
        <f>IF(OR($B129="", H$9=""), "", SUMIF(Expenses!$Z$11:$Z$2510, _xlfn.CONCAT($B129, " - ", H$9), Expenses!$J$11:$J$2510))</f>
        <v/>
      </c>
      <c r="I129" s="16" t="str">
        <f>IF(OR($B129="", I$9=""), "", SUMIF(Expenses!$Z$11:$Z$2510, _xlfn.CONCAT($B129, " - ", I$9), Expenses!$J$11:$J$2510))</f>
        <v/>
      </c>
      <c r="J129" s="16" t="str">
        <f>IF(OR($B129="", J$9=""), "", SUMIF(Expenses!$Z$11:$Z$2510, _xlfn.CONCAT($B129, " - ", J$9), Expenses!$J$11:$J$2510))</f>
        <v/>
      </c>
      <c r="K129" s="16" t="str">
        <f>IF(OR($B129="", K$9=""), "", SUMIF(Expenses!$Z$11:$Z$2510, _xlfn.CONCAT($B129, " - ", K$9), Expenses!$J$11:$J$2510))</f>
        <v/>
      </c>
      <c r="L129" s="16" t="str">
        <f>IF(OR($B129="", L$9=""), "", SUMIF(Expenses!$Z$11:$Z$2510, _xlfn.CONCAT($B129, " - ", L$9), Expenses!$J$11:$J$2510))</f>
        <v/>
      </c>
      <c r="M129" s="16" t="str">
        <f>IF(OR($B129="", M$9=""), "", SUMIF(Expenses!$Z$11:$Z$2510, _xlfn.CONCAT($B129, " - ", M$9), Expenses!$J$11:$J$2510))</f>
        <v/>
      </c>
      <c r="N129" s="16" t="str">
        <f>IF(OR($B129="", N$9=""), "", SUMIF(Expenses!$Z$11:$Z$2510, _xlfn.CONCAT($B129, " - ", N$9), Expenses!$J$11:$J$2510))</f>
        <v/>
      </c>
      <c r="O129" s="17" t="str">
        <f>IF(OR($B129="", O$9=""), "", SUMIF(Expenses!$Z$11:$Z$2510, _xlfn.CONCAT($B129, " - ", O$9), Expenses!$J$11:$J$2510))</f>
        <v/>
      </c>
      <c r="P129" s="21"/>
      <c r="U129" s="25" t="str">
        <f t="shared" si="2"/>
        <v/>
      </c>
    </row>
    <row r="130" spans="1:21" x14ac:dyDescent="0.25">
      <c r="A130" s="21"/>
      <c r="B130" s="93"/>
      <c r="C130" s="21"/>
      <c r="D130" s="15" t="str">
        <f>IF(OR($B130="", D$9=""), "", SUMIF(Expenses!$Z$11:$Z$2510, _xlfn.CONCAT($B130, " - ", D$9), Expenses!$J$11:$J$2510))</f>
        <v/>
      </c>
      <c r="E130" s="16" t="str">
        <f>IF(OR($B130="", E$9=""), "", SUMIF(Expenses!$Z$11:$Z$2510, _xlfn.CONCAT($B130, " - ", E$9), Expenses!$J$11:$J$2510))</f>
        <v/>
      </c>
      <c r="F130" s="16" t="str">
        <f>IF(OR($B130="", F$9=""), "", SUMIF(Expenses!$Z$11:$Z$2510, _xlfn.CONCAT($B130, " - ", F$9), Expenses!$J$11:$J$2510))</f>
        <v/>
      </c>
      <c r="G130" s="16" t="str">
        <f>IF(OR($B130="", G$9=""), "", SUMIF(Expenses!$Z$11:$Z$2510, _xlfn.CONCAT($B130, " - ", G$9), Expenses!$J$11:$J$2510))</f>
        <v/>
      </c>
      <c r="H130" s="16" t="str">
        <f>IF(OR($B130="", H$9=""), "", SUMIF(Expenses!$Z$11:$Z$2510, _xlfn.CONCAT($B130, " - ", H$9), Expenses!$J$11:$J$2510))</f>
        <v/>
      </c>
      <c r="I130" s="16" t="str">
        <f>IF(OR($B130="", I$9=""), "", SUMIF(Expenses!$Z$11:$Z$2510, _xlfn.CONCAT($B130, " - ", I$9), Expenses!$J$11:$J$2510))</f>
        <v/>
      </c>
      <c r="J130" s="16" t="str">
        <f>IF(OR($B130="", J$9=""), "", SUMIF(Expenses!$Z$11:$Z$2510, _xlfn.CONCAT($B130, " - ", J$9), Expenses!$J$11:$J$2510))</f>
        <v/>
      </c>
      <c r="K130" s="16" t="str">
        <f>IF(OR($B130="", K$9=""), "", SUMIF(Expenses!$Z$11:$Z$2510, _xlfn.CONCAT($B130, " - ", K$9), Expenses!$J$11:$J$2510))</f>
        <v/>
      </c>
      <c r="L130" s="16" t="str">
        <f>IF(OR($B130="", L$9=""), "", SUMIF(Expenses!$Z$11:$Z$2510, _xlfn.CONCAT($B130, " - ", L$9), Expenses!$J$11:$J$2510))</f>
        <v/>
      </c>
      <c r="M130" s="16" t="str">
        <f>IF(OR($B130="", M$9=""), "", SUMIF(Expenses!$Z$11:$Z$2510, _xlfn.CONCAT($B130, " - ", M$9), Expenses!$J$11:$J$2510))</f>
        <v/>
      </c>
      <c r="N130" s="16" t="str">
        <f>IF(OR($B130="", N$9=""), "", SUMIF(Expenses!$Z$11:$Z$2510, _xlfn.CONCAT($B130, " - ", N$9), Expenses!$J$11:$J$2510))</f>
        <v/>
      </c>
      <c r="O130" s="17" t="str">
        <f>IF(OR($B130="", O$9=""), "", SUMIF(Expenses!$Z$11:$Z$2510, _xlfn.CONCAT($B130, " - ", O$9), Expenses!$J$11:$J$2510))</f>
        <v/>
      </c>
      <c r="P130" s="21"/>
      <c r="U130" s="25" t="str">
        <f t="shared" si="2"/>
        <v/>
      </c>
    </row>
    <row r="131" spans="1:21" x14ac:dyDescent="0.25">
      <c r="A131" s="21"/>
      <c r="B131" s="93"/>
      <c r="C131" s="21"/>
      <c r="D131" s="15" t="str">
        <f>IF(OR($B131="", D$9=""), "", SUMIF(Expenses!$Z$11:$Z$2510, _xlfn.CONCAT($B131, " - ", D$9), Expenses!$J$11:$J$2510))</f>
        <v/>
      </c>
      <c r="E131" s="16" t="str">
        <f>IF(OR($B131="", E$9=""), "", SUMIF(Expenses!$Z$11:$Z$2510, _xlfn.CONCAT($B131, " - ", E$9), Expenses!$J$11:$J$2510))</f>
        <v/>
      </c>
      <c r="F131" s="16" t="str">
        <f>IF(OR($B131="", F$9=""), "", SUMIF(Expenses!$Z$11:$Z$2510, _xlfn.CONCAT($B131, " - ", F$9), Expenses!$J$11:$J$2510))</f>
        <v/>
      </c>
      <c r="G131" s="16" t="str">
        <f>IF(OR($B131="", G$9=""), "", SUMIF(Expenses!$Z$11:$Z$2510, _xlfn.CONCAT($B131, " - ", G$9), Expenses!$J$11:$J$2510))</f>
        <v/>
      </c>
      <c r="H131" s="16" t="str">
        <f>IF(OR($B131="", H$9=""), "", SUMIF(Expenses!$Z$11:$Z$2510, _xlfn.CONCAT($B131, " - ", H$9), Expenses!$J$11:$J$2510))</f>
        <v/>
      </c>
      <c r="I131" s="16" t="str">
        <f>IF(OR($B131="", I$9=""), "", SUMIF(Expenses!$Z$11:$Z$2510, _xlfn.CONCAT($B131, " - ", I$9), Expenses!$J$11:$J$2510))</f>
        <v/>
      </c>
      <c r="J131" s="16" t="str">
        <f>IF(OR($B131="", J$9=""), "", SUMIF(Expenses!$Z$11:$Z$2510, _xlfn.CONCAT($B131, " - ", J$9), Expenses!$J$11:$J$2510))</f>
        <v/>
      </c>
      <c r="K131" s="16" t="str">
        <f>IF(OR($B131="", K$9=""), "", SUMIF(Expenses!$Z$11:$Z$2510, _xlfn.CONCAT($B131, " - ", K$9), Expenses!$J$11:$J$2510))</f>
        <v/>
      </c>
      <c r="L131" s="16" t="str">
        <f>IF(OR($B131="", L$9=""), "", SUMIF(Expenses!$Z$11:$Z$2510, _xlfn.CONCAT($B131, " - ", L$9), Expenses!$J$11:$J$2510))</f>
        <v/>
      </c>
      <c r="M131" s="16" t="str">
        <f>IF(OR($B131="", M$9=""), "", SUMIF(Expenses!$Z$11:$Z$2510, _xlfn.CONCAT($B131, " - ", M$9), Expenses!$J$11:$J$2510))</f>
        <v/>
      </c>
      <c r="N131" s="16" t="str">
        <f>IF(OR($B131="", N$9=""), "", SUMIF(Expenses!$Z$11:$Z$2510, _xlfn.CONCAT($B131, " - ", N$9), Expenses!$J$11:$J$2510))</f>
        <v/>
      </c>
      <c r="O131" s="17" t="str">
        <f>IF(OR($B131="", O$9=""), "", SUMIF(Expenses!$Z$11:$Z$2510, _xlfn.CONCAT($B131, " - ", O$9), Expenses!$J$11:$J$2510))</f>
        <v/>
      </c>
      <c r="P131" s="21"/>
      <c r="U131" s="25" t="str">
        <f t="shared" si="2"/>
        <v/>
      </c>
    </row>
    <row r="132" spans="1:21" x14ac:dyDescent="0.25">
      <c r="A132" s="21"/>
      <c r="B132" s="93"/>
      <c r="C132" s="21"/>
      <c r="D132" s="15" t="str">
        <f>IF(OR($B132="", D$9=""), "", SUMIF(Expenses!$Z$11:$Z$2510, _xlfn.CONCAT($B132, " - ", D$9), Expenses!$J$11:$J$2510))</f>
        <v/>
      </c>
      <c r="E132" s="16" t="str">
        <f>IF(OR($B132="", E$9=""), "", SUMIF(Expenses!$Z$11:$Z$2510, _xlfn.CONCAT($B132, " - ", E$9), Expenses!$J$11:$J$2510))</f>
        <v/>
      </c>
      <c r="F132" s="16" t="str">
        <f>IF(OR($B132="", F$9=""), "", SUMIF(Expenses!$Z$11:$Z$2510, _xlfn.CONCAT($B132, " - ", F$9), Expenses!$J$11:$J$2510))</f>
        <v/>
      </c>
      <c r="G132" s="16" t="str">
        <f>IF(OR($B132="", G$9=""), "", SUMIF(Expenses!$Z$11:$Z$2510, _xlfn.CONCAT($B132, " - ", G$9), Expenses!$J$11:$J$2510))</f>
        <v/>
      </c>
      <c r="H132" s="16" t="str">
        <f>IF(OR($B132="", H$9=""), "", SUMIF(Expenses!$Z$11:$Z$2510, _xlfn.CONCAT($B132, " - ", H$9), Expenses!$J$11:$J$2510))</f>
        <v/>
      </c>
      <c r="I132" s="16" t="str">
        <f>IF(OR($B132="", I$9=""), "", SUMIF(Expenses!$Z$11:$Z$2510, _xlfn.CONCAT($B132, " - ", I$9), Expenses!$J$11:$J$2510))</f>
        <v/>
      </c>
      <c r="J132" s="16" t="str">
        <f>IF(OR($B132="", J$9=""), "", SUMIF(Expenses!$Z$11:$Z$2510, _xlfn.CONCAT($B132, " - ", J$9), Expenses!$J$11:$J$2510))</f>
        <v/>
      </c>
      <c r="K132" s="16" t="str">
        <f>IF(OR($B132="", K$9=""), "", SUMIF(Expenses!$Z$11:$Z$2510, _xlfn.CONCAT($B132, " - ", K$9), Expenses!$J$11:$J$2510))</f>
        <v/>
      </c>
      <c r="L132" s="16" t="str">
        <f>IF(OR($B132="", L$9=""), "", SUMIF(Expenses!$Z$11:$Z$2510, _xlfn.CONCAT($B132, " - ", L$9), Expenses!$J$11:$J$2510))</f>
        <v/>
      </c>
      <c r="M132" s="16" t="str">
        <f>IF(OR($B132="", M$9=""), "", SUMIF(Expenses!$Z$11:$Z$2510, _xlfn.CONCAT($B132, " - ", M$9), Expenses!$J$11:$J$2510))</f>
        <v/>
      </c>
      <c r="N132" s="16" t="str">
        <f>IF(OR($B132="", N$9=""), "", SUMIF(Expenses!$Z$11:$Z$2510, _xlfn.CONCAT($B132, " - ", N$9), Expenses!$J$11:$J$2510))</f>
        <v/>
      </c>
      <c r="O132" s="17" t="str">
        <f>IF(OR($B132="", O$9=""), "", SUMIF(Expenses!$Z$11:$Z$2510, _xlfn.CONCAT($B132, " - ", O$9), Expenses!$J$11:$J$2510))</f>
        <v/>
      </c>
      <c r="P132" s="21"/>
      <c r="U132" s="25" t="str">
        <f t="shared" si="2"/>
        <v/>
      </c>
    </row>
    <row r="133" spans="1:21" x14ac:dyDescent="0.25">
      <c r="A133" s="21"/>
      <c r="B133" s="93"/>
      <c r="C133" s="21"/>
      <c r="D133" s="15" t="str">
        <f>IF(OR($B133="", D$9=""), "", SUMIF(Expenses!$Z$11:$Z$2510, _xlfn.CONCAT($B133, " - ", D$9), Expenses!$J$11:$J$2510))</f>
        <v/>
      </c>
      <c r="E133" s="16" t="str">
        <f>IF(OR($B133="", E$9=""), "", SUMIF(Expenses!$Z$11:$Z$2510, _xlfn.CONCAT($B133, " - ", E$9), Expenses!$J$11:$J$2510))</f>
        <v/>
      </c>
      <c r="F133" s="16" t="str">
        <f>IF(OR($B133="", F$9=""), "", SUMIF(Expenses!$Z$11:$Z$2510, _xlfn.CONCAT($B133, " - ", F$9), Expenses!$J$11:$J$2510))</f>
        <v/>
      </c>
      <c r="G133" s="16" t="str">
        <f>IF(OR($B133="", G$9=""), "", SUMIF(Expenses!$Z$11:$Z$2510, _xlfn.CONCAT($B133, " - ", G$9), Expenses!$J$11:$J$2510))</f>
        <v/>
      </c>
      <c r="H133" s="16" t="str">
        <f>IF(OR($B133="", H$9=""), "", SUMIF(Expenses!$Z$11:$Z$2510, _xlfn.CONCAT($B133, " - ", H$9), Expenses!$J$11:$J$2510))</f>
        <v/>
      </c>
      <c r="I133" s="16" t="str">
        <f>IF(OR($B133="", I$9=""), "", SUMIF(Expenses!$Z$11:$Z$2510, _xlfn.CONCAT($B133, " - ", I$9), Expenses!$J$11:$J$2510))</f>
        <v/>
      </c>
      <c r="J133" s="16" t="str">
        <f>IF(OR($B133="", J$9=""), "", SUMIF(Expenses!$Z$11:$Z$2510, _xlfn.CONCAT($B133, " - ", J$9), Expenses!$J$11:$J$2510))</f>
        <v/>
      </c>
      <c r="K133" s="16" t="str">
        <f>IF(OR($B133="", K$9=""), "", SUMIF(Expenses!$Z$11:$Z$2510, _xlfn.CONCAT($B133, " - ", K$9), Expenses!$J$11:$J$2510))</f>
        <v/>
      </c>
      <c r="L133" s="16" t="str">
        <f>IF(OR($B133="", L$9=""), "", SUMIF(Expenses!$Z$11:$Z$2510, _xlfn.CONCAT($B133, " - ", L$9), Expenses!$J$11:$J$2510))</f>
        <v/>
      </c>
      <c r="M133" s="16" t="str">
        <f>IF(OR($B133="", M$9=""), "", SUMIF(Expenses!$Z$11:$Z$2510, _xlfn.CONCAT($B133, " - ", M$9), Expenses!$J$11:$J$2510))</f>
        <v/>
      </c>
      <c r="N133" s="16" t="str">
        <f>IF(OR($B133="", N$9=""), "", SUMIF(Expenses!$Z$11:$Z$2510, _xlfn.CONCAT($B133, " - ", N$9), Expenses!$J$11:$J$2510))</f>
        <v/>
      </c>
      <c r="O133" s="17" t="str">
        <f>IF(OR($B133="", O$9=""), "", SUMIF(Expenses!$Z$11:$Z$2510, _xlfn.CONCAT($B133, " - ", O$9), Expenses!$J$11:$J$2510))</f>
        <v/>
      </c>
      <c r="P133" s="21"/>
      <c r="U133" s="25" t="str">
        <f t="shared" si="2"/>
        <v/>
      </c>
    </row>
    <row r="134" spans="1:21" x14ac:dyDescent="0.25">
      <c r="A134" s="21"/>
      <c r="B134" s="93"/>
      <c r="C134" s="21"/>
      <c r="D134" s="15" t="str">
        <f>IF(OR($B134="", D$9=""), "", SUMIF(Expenses!$Z$11:$Z$2510, _xlfn.CONCAT($B134, " - ", D$9), Expenses!$J$11:$J$2510))</f>
        <v/>
      </c>
      <c r="E134" s="16" t="str">
        <f>IF(OR($B134="", E$9=""), "", SUMIF(Expenses!$Z$11:$Z$2510, _xlfn.CONCAT($B134, " - ", E$9), Expenses!$J$11:$J$2510))</f>
        <v/>
      </c>
      <c r="F134" s="16" t="str">
        <f>IF(OR($B134="", F$9=""), "", SUMIF(Expenses!$Z$11:$Z$2510, _xlfn.CONCAT($B134, " - ", F$9), Expenses!$J$11:$J$2510))</f>
        <v/>
      </c>
      <c r="G134" s="16" t="str">
        <f>IF(OR($B134="", G$9=""), "", SUMIF(Expenses!$Z$11:$Z$2510, _xlfn.CONCAT($B134, " - ", G$9), Expenses!$J$11:$J$2510))</f>
        <v/>
      </c>
      <c r="H134" s="16" t="str">
        <f>IF(OR($B134="", H$9=""), "", SUMIF(Expenses!$Z$11:$Z$2510, _xlfn.CONCAT($B134, " - ", H$9), Expenses!$J$11:$J$2510))</f>
        <v/>
      </c>
      <c r="I134" s="16" t="str">
        <f>IF(OR($B134="", I$9=""), "", SUMIF(Expenses!$Z$11:$Z$2510, _xlfn.CONCAT($B134, " - ", I$9), Expenses!$J$11:$J$2510))</f>
        <v/>
      </c>
      <c r="J134" s="16" t="str">
        <f>IF(OR($B134="", J$9=""), "", SUMIF(Expenses!$Z$11:$Z$2510, _xlfn.CONCAT($B134, " - ", J$9), Expenses!$J$11:$J$2510))</f>
        <v/>
      </c>
      <c r="K134" s="16" t="str">
        <f>IF(OR($B134="", K$9=""), "", SUMIF(Expenses!$Z$11:$Z$2510, _xlfn.CONCAT($B134, " - ", K$9), Expenses!$J$11:$J$2510))</f>
        <v/>
      </c>
      <c r="L134" s="16" t="str">
        <f>IF(OR($B134="", L$9=""), "", SUMIF(Expenses!$Z$11:$Z$2510, _xlfn.CONCAT($B134, " - ", L$9), Expenses!$J$11:$J$2510))</f>
        <v/>
      </c>
      <c r="M134" s="16" t="str">
        <f>IF(OR($B134="", M$9=""), "", SUMIF(Expenses!$Z$11:$Z$2510, _xlfn.CONCAT($B134, " - ", M$9), Expenses!$J$11:$J$2510))</f>
        <v/>
      </c>
      <c r="N134" s="16" t="str">
        <f>IF(OR($B134="", N$9=""), "", SUMIF(Expenses!$Z$11:$Z$2510, _xlfn.CONCAT($B134, " - ", N$9), Expenses!$J$11:$J$2510))</f>
        <v/>
      </c>
      <c r="O134" s="17" t="str">
        <f>IF(OR($B134="", O$9=""), "", SUMIF(Expenses!$Z$11:$Z$2510, _xlfn.CONCAT($B134, " - ", O$9), Expenses!$J$11:$J$2510))</f>
        <v/>
      </c>
      <c r="P134" s="21"/>
      <c r="U134" s="25" t="str">
        <f t="shared" si="2"/>
        <v/>
      </c>
    </row>
    <row r="135" spans="1:21" x14ac:dyDescent="0.25">
      <c r="A135" s="21"/>
      <c r="B135" s="93"/>
      <c r="C135" s="21"/>
      <c r="D135" s="15" t="str">
        <f>IF(OR($B135="", D$9=""), "", SUMIF(Expenses!$Z$11:$Z$2510, _xlfn.CONCAT($B135, " - ", D$9), Expenses!$J$11:$J$2510))</f>
        <v/>
      </c>
      <c r="E135" s="16" t="str">
        <f>IF(OR($B135="", E$9=""), "", SUMIF(Expenses!$Z$11:$Z$2510, _xlfn.CONCAT($B135, " - ", E$9), Expenses!$J$11:$J$2510))</f>
        <v/>
      </c>
      <c r="F135" s="16" t="str">
        <f>IF(OR($B135="", F$9=""), "", SUMIF(Expenses!$Z$11:$Z$2510, _xlfn.CONCAT($B135, " - ", F$9), Expenses!$J$11:$J$2510))</f>
        <v/>
      </c>
      <c r="G135" s="16" t="str">
        <f>IF(OR($B135="", G$9=""), "", SUMIF(Expenses!$Z$11:$Z$2510, _xlfn.CONCAT($B135, " - ", G$9), Expenses!$J$11:$J$2510))</f>
        <v/>
      </c>
      <c r="H135" s="16" t="str">
        <f>IF(OR($B135="", H$9=""), "", SUMIF(Expenses!$Z$11:$Z$2510, _xlfn.CONCAT($B135, " - ", H$9), Expenses!$J$11:$J$2510))</f>
        <v/>
      </c>
      <c r="I135" s="16" t="str">
        <f>IF(OR($B135="", I$9=""), "", SUMIF(Expenses!$Z$11:$Z$2510, _xlfn.CONCAT($B135, " - ", I$9), Expenses!$J$11:$J$2510))</f>
        <v/>
      </c>
      <c r="J135" s="16" t="str">
        <f>IF(OR($B135="", J$9=""), "", SUMIF(Expenses!$Z$11:$Z$2510, _xlfn.CONCAT($B135, " - ", J$9), Expenses!$J$11:$J$2510))</f>
        <v/>
      </c>
      <c r="K135" s="16" t="str">
        <f>IF(OR($B135="", K$9=""), "", SUMIF(Expenses!$Z$11:$Z$2510, _xlfn.CONCAT($B135, " - ", K$9), Expenses!$J$11:$J$2510))</f>
        <v/>
      </c>
      <c r="L135" s="16" t="str">
        <f>IF(OR($B135="", L$9=""), "", SUMIF(Expenses!$Z$11:$Z$2510, _xlfn.CONCAT($B135, " - ", L$9), Expenses!$J$11:$J$2510))</f>
        <v/>
      </c>
      <c r="M135" s="16" t="str">
        <f>IF(OR($B135="", M$9=""), "", SUMIF(Expenses!$Z$11:$Z$2510, _xlfn.CONCAT($B135, " - ", M$9), Expenses!$J$11:$J$2510))</f>
        <v/>
      </c>
      <c r="N135" s="16" t="str">
        <f>IF(OR($B135="", N$9=""), "", SUMIF(Expenses!$Z$11:$Z$2510, _xlfn.CONCAT($B135, " - ", N$9), Expenses!$J$11:$J$2510))</f>
        <v/>
      </c>
      <c r="O135" s="17" t="str">
        <f>IF(OR($B135="", O$9=""), "", SUMIF(Expenses!$Z$11:$Z$2510, _xlfn.CONCAT($B135, " - ", O$9), Expenses!$J$11:$J$2510))</f>
        <v/>
      </c>
      <c r="P135" s="21"/>
      <c r="U135" s="25" t="str">
        <f t="shared" si="2"/>
        <v/>
      </c>
    </row>
    <row r="136" spans="1:21" x14ac:dyDescent="0.25">
      <c r="A136" s="21"/>
      <c r="B136" s="93"/>
      <c r="C136" s="21"/>
      <c r="D136" s="15" t="str">
        <f>IF(OR($B136="", D$9=""), "", SUMIF(Expenses!$Z$11:$Z$2510, _xlfn.CONCAT($B136, " - ", D$9), Expenses!$J$11:$J$2510))</f>
        <v/>
      </c>
      <c r="E136" s="16" t="str">
        <f>IF(OR($B136="", E$9=""), "", SUMIF(Expenses!$Z$11:$Z$2510, _xlfn.CONCAT($B136, " - ", E$9), Expenses!$J$11:$J$2510))</f>
        <v/>
      </c>
      <c r="F136" s="16" t="str">
        <f>IF(OR($B136="", F$9=""), "", SUMIF(Expenses!$Z$11:$Z$2510, _xlfn.CONCAT($B136, " - ", F$9), Expenses!$J$11:$J$2510))</f>
        <v/>
      </c>
      <c r="G136" s="16" t="str">
        <f>IF(OR($B136="", G$9=""), "", SUMIF(Expenses!$Z$11:$Z$2510, _xlfn.CONCAT($B136, " - ", G$9), Expenses!$J$11:$J$2510))</f>
        <v/>
      </c>
      <c r="H136" s="16" t="str">
        <f>IF(OR($B136="", H$9=""), "", SUMIF(Expenses!$Z$11:$Z$2510, _xlfn.CONCAT($B136, " - ", H$9), Expenses!$J$11:$J$2510))</f>
        <v/>
      </c>
      <c r="I136" s="16" t="str">
        <f>IF(OR($B136="", I$9=""), "", SUMIF(Expenses!$Z$11:$Z$2510, _xlfn.CONCAT($B136, " - ", I$9), Expenses!$J$11:$J$2510))</f>
        <v/>
      </c>
      <c r="J136" s="16" t="str">
        <f>IF(OR($B136="", J$9=""), "", SUMIF(Expenses!$Z$11:$Z$2510, _xlfn.CONCAT($B136, " - ", J$9), Expenses!$J$11:$J$2510))</f>
        <v/>
      </c>
      <c r="K136" s="16" t="str">
        <f>IF(OR($B136="", K$9=""), "", SUMIF(Expenses!$Z$11:$Z$2510, _xlfn.CONCAT($B136, " - ", K$9), Expenses!$J$11:$J$2510))</f>
        <v/>
      </c>
      <c r="L136" s="16" t="str">
        <f>IF(OR($B136="", L$9=""), "", SUMIF(Expenses!$Z$11:$Z$2510, _xlfn.CONCAT($B136, " - ", L$9), Expenses!$J$11:$J$2510))</f>
        <v/>
      </c>
      <c r="M136" s="16" t="str">
        <f>IF(OR($B136="", M$9=""), "", SUMIF(Expenses!$Z$11:$Z$2510, _xlfn.CONCAT($B136, " - ", M$9), Expenses!$J$11:$J$2510))</f>
        <v/>
      </c>
      <c r="N136" s="16" t="str">
        <f>IF(OR($B136="", N$9=""), "", SUMIF(Expenses!$Z$11:$Z$2510, _xlfn.CONCAT($B136, " - ", N$9), Expenses!$J$11:$J$2510))</f>
        <v/>
      </c>
      <c r="O136" s="17" t="str">
        <f>IF(OR($B136="", O$9=""), "", SUMIF(Expenses!$Z$11:$Z$2510, _xlfn.CONCAT($B136, " - ", O$9), Expenses!$J$11:$J$2510))</f>
        <v/>
      </c>
      <c r="P136" s="21"/>
      <c r="U136" s="25" t="str">
        <f t="shared" si="2"/>
        <v/>
      </c>
    </row>
    <row r="137" spans="1:21" x14ac:dyDescent="0.25">
      <c r="A137" s="21"/>
      <c r="B137" s="93"/>
      <c r="C137" s="21"/>
      <c r="D137" s="15" t="str">
        <f>IF(OR($B137="", D$9=""), "", SUMIF(Expenses!$Z$11:$Z$2510, _xlfn.CONCAT($B137, " - ", D$9), Expenses!$J$11:$J$2510))</f>
        <v/>
      </c>
      <c r="E137" s="16" t="str">
        <f>IF(OR($B137="", E$9=""), "", SUMIF(Expenses!$Z$11:$Z$2510, _xlfn.CONCAT($B137, " - ", E$9), Expenses!$J$11:$J$2510))</f>
        <v/>
      </c>
      <c r="F137" s="16" t="str">
        <f>IF(OR($B137="", F$9=""), "", SUMIF(Expenses!$Z$11:$Z$2510, _xlfn.CONCAT($B137, " - ", F$9), Expenses!$J$11:$J$2510))</f>
        <v/>
      </c>
      <c r="G137" s="16" t="str">
        <f>IF(OR($B137="", G$9=""), "", SUMIF(Expenses!$Z$11:$Z$2510, _xlfn.CONCAT($B137, " - ", G$9), Expenses!$J$11:$J$2510))</f>
        <v/>
      </c>
      <c r="H137" s="16" t="str">
        <f>IF(OR($B137="", H$9=""), "", SUMIF(Expenses!$Z$11:$Z$2510, _xlfn.CONCAT($B137, " - ", H$9), Expenses!$J$11:$J$2510))</f>
        <v/>
      </c>
      <c r="I137" s="16" t="str">
        <f>IF(OR($B137="", I$9=""), "", SUMIF(Expenses!$Z$11:$Z$2510, _xlfn.CONCAT($B137, " - ", I$9), Expenses!$J$11:$J$2510))</f>
        <v/>
      </c>
      <c r="J137" s="16" t="str">
        <f>IF(OR($B137="", J$9=""), "", SUMIF(Expenses!$Z$11:$Z$2510, _xlfn.CONCAT($B137, " - ", J$9), Expenses!$J$11:$J$2510))</f>
        <v/>
      </c>
      <c r="K137" s="16" t="str">
        <f>IF(OR($B137="", K$9=""), "", SUMIF(Expenses!$Z$11:$Z$2510, _xlfn.CONCAT($B137, " - ", K$9), Expenses!$J$11:$J$2510))</f>
        <v/>
      </c>
      <c r="L137" s="16" t="str">
        <f>IF(OR($B137="", L$9=""), "", SUMIF(Expenses!$Z$11:$Z$2510, _xlfn.CONCAT($B137, " - ", L$9), Expenses!$J$11:$J$2510))</f>
        <v/>
      </c>
      <c r="M137" s="16" t="str">
        <f>IF(OR($B137="", M$9=""), "", SUMIF(Expenses!$Z$11:$Z$2510, _xlfn.CONCAT($B137, " - ", M$9), Expenses!$J$11:$J$2510))</f>
        <v/>
      </c>
      <c r="N137" s="16" t="str">
        <f>IF(OR($B137="", N$9=""), "", SUMIF(Expenses!$Z$11:$Z$2510, _xlfn.CONCAT($B137, " - ", N$9), Expenses!$J$11:$J$2510))</f>
        <v/>
      </c>
      <c r="O137" s="17" t="str">
        <f>IF(OR($B137="", O$9=""), "", SUMIF(Expenses!$Z$11:$Z$2510, _xlfn.CONCAT($B137, " - ", O$9), Expenses!$J$11:$J$2510))</f>
        <v/>
      </c>
      <c r="P137" s="21"/>
      <c r="U137" s="25" t="str">
        <f t="shared" si="2"/>
        <v/>
      </c>
    </row>
    <row r="138" spans="1:21" x14ac:dyDescent="0.25">
      <c r="A138" s="21"/>
      <c r="B138" s="93"/>
      <c r="C138" s="21"/>
      <c r="D138" s="15" t="str">
        <f>IF(OR($B138="", D$9=""), "", SUMIF(Expenses!$Z$11:$Z$2510, _xlfn.CONCAT($B138, " - ", D$9), Expenses!$J$11:$J$2510))</f>
        <v/>
      </c>
      <c r="E138" s="16" t="str">
        <f>IF(OR($B138="", E$9=""), "", SUMIF(Expenses!$Z$11:$Z$2510, _xlfn.CONCAT($B138, " - ", E$9), Expenses!$J$11:$J$2510))</f>
        <v/>
      </c>
      <c r="F138" s="16" t="str">
        <f>IF(OR($B138="", F$9=""), "", SUMIF(Expenses!$Z$11:$Z$2510, _xlfn.CONCAT($B138, " - ", F$9), Expenses!$J$11:$J$2510))</f>
        <v/>
      </c>
      <c r="G138" s="16" t="str">
        <f>IF(OR($B138="", G$9=""), "", SUMIF(Expenses!$Z$11:$Z$2510, _xlfn.CONCAT($B138, " - ", G$9), Expenses!$J$11:$J$2510))</f>
        <v/>
      </c>
      <c r="H138" s="16" t="str">
        <f>IF(OR($B138="", H$9=""), "", SUMIF(Expenses!$Z$11:$Z$2510, _xlfn.CONCAT($B138, " - ", H$9), Expenses!$J$11:$J$2510))</f>
        <v/>
      </c>
      <c r="I138" s="16" t="str">
        <f>IF(OR($B138="", I$9=""), "", SUMIF(Expenses!$Z$11:$Z$2510, _xlfn.CONCAT($B138, " - ", I$9), Expenses!$J$11:$J$2510))</f>
        <v/>
      </c>
      <c r="J138" s="16" t="str">
        <f>IF(OR($B138="", J$9=""), "", SUMIF(Expenses!$Z$11:$Z$2510, _xlfn.CONCAT($B138, " - ", J$9), Expenses!$J$11:$J$2510))</f>
        <v/>
      </c>
      <c r="K138" s="16" t="str">
        <f>IF(OR($B138="", K$9=""), "", SUMIF(Expenses!$Z$11:$Z$2510, _xlfn.CONCAT($B138, " - ", K$9), Expenses!$J$11:$J$2510))</f>
        <v/>
      </c>
      <c r="L138" s="16" t="str">
        <f>IF(OR($B138="", L$9=""), "", SUMIF(Expenses!$Z$11:$Z$2510, _xlfn.CONCAT($B138, " - ", L$9), Expenses!$J$11:$J$2510))</f>
        <v/>
      </c>
      <c r="M138" s="16" t="str">
        <f>IF(OR($B138="", M$9=""), "", SUMIF(Expenses!$Z$11:$Z$2510, _xlfn.CONCAT($B138, " - ", M$9), Expenses!$J$11:$J$2510))</f>
        <v/>
      </c>
      <c r="N138" s="16" t="str">
        <f>IF(OR($B138="", N$9=""), "", SUMIF(Expenses!$Z$11:$Z$2510, _xlfn.CONCAT($B138, " - ", N$9), Expenses!$J$11:$J$2510))</f>
        <v/>
      </c>
      <c r="O138" s="17" t="str">
        <f>IF(OR($B138="", O$9=""), "", SUMIF(Expenses!$Z$11:$Z$2510, _xlfn.CONCAT($B138, " - ", O$9), Expenses!$J$11:$J$2510))</f>
        <v/>
      </c>
      <c r="P138" s="21"/>
      <c r="U138" s="25" t="str">
        <f t="shared" si="2"/>
        <v/>
      </c>
    </row>
    <row r="139" spans="1:21" x14ac:dyDescent="0.25">
      <c r="A139" s="21"/>
      <c r="B139" s="93"/>
      <c r="C139" s="21"/>
      <c r="D139" s="15" t="str">
        <f>IF(OR($B139="", D$9=""), "", SUMIF(Expenses!$Z$11:$Z$2510, _xlfn.CONCAT($B139, " - ", D$9), Expenses!$J$11:$J$2510))</f>
        <v/>
      </c>
      <c r="E139" s="16" t="str">
        <f>IF(OR($B139="", E$9=""), "", SUMIF(Expenses!$Z$11:$Z$2510, _xlfn.CONCAT($B139, " - ", E$9), Expenses!$J$11:$J$2510))</f>
        <v/>
      </c>
      <c r="F139" s="16" t="str">
        <f>IF(OR($B139="", F$9=""), "", SUMIF(Expenses!$Z$11:$Z$2510, _xlfn.CONCAT($B139, " - ", F$9), Expenses!$J$11:$J$2510))</f>
        <v/>
      </c>
      <c r="G139" s="16" t="str">
        <f>IF(OR($B139="", G$9=""), "", SUMIF(Expenses!$Z$11:$Z$2510, _xlfn.CONCAT($B139, " - ", G$9), Expenses!$J$11:$J$2510))</f>
        <v/>
      </c>
      <c r="H139" s="16" t="str">
        <f>IF(OR($B139="", H$9=""), "", SUMIF(Expenses!$Z$11:$Z$2510, _xlfn.CONCAT($B139, " - ", H$9), Expenses!$J$11:$J$2510))</f>
        <v/>
      </c>
      <c r="I139" s="16" t="str">
        <f>IF(OR($B139="", I$9=""), "", SUMIF(Expenses!$Z$11:$Z$2510, _xlfn.CONCAT($B139, " - ", I$9), Expenses!$J$11:$J$2510))</f>
        <v/>
      </c>
      <c r="J139" s="16" t="str">
        <f>IF(OR($B139="", J$9=""), "", SUMIF(Expenses!$Z$11:$Z$2510, _xlfn.CONCAT($B139, " - ", J$9), Expenses!$J$11:$J$2510))</f>
        <v/>
      </c>
      <c r="K139" s="16" t="str">
        <f>IF(OR($B139="", K$9=""), "", SUMIF(Expenses!$Z$11:$Z$2510, _xlfn.CONCAT($B139, " - ", K$9), Expenses!$J$11:$J$2510))</f>
        <v/>
      </c>
      <c r="L139" s="16" t="str">
        <f>IF(OR($B139="", L$9=""), "", SUMIF(Expenses!$Z$11:$Z$2510, _xlfn.CONCAT($B139, " - ", L$9), Expenses!$J$11:$J$2510))</f>
        <v/>
      </c>
      <c r="M139" s="16" t="str">
        <f>IF(OR($B139="", M$9=""), "", SUMIF(Expenses!$Z$11:$Z$2510, _xlfn.CONCAT($B139, " - ", M$9), Expenses!$J$11:$J$2510))</f>
        <v/>
      </c>
      <c r="N139" s="16" t="str">
        <f>IF(OR($B139="", N$9=""), "", SUMIF(Expenses!$Z$11:$Z$2510, _xlfn.CONCAT($B139, " - ", N$9), Expenses!$J$11:$J$2510))</f>
        <v/>
      </c>
      <c r="O139" s="17" t="str">
        <f>IF(OR($B139="", O$9=""), "", SUMIF(Expenses!$Z$11:$Z$2510, _xlfn.CONCAT($B139, " - ", O$9), Expenses!$J$11:$J$2510))</f>
        <v/>
      </c>
      <c r="P139" s="21"/>
      <c r="U139" s="25" t="str">
        <f t="shared" si="2"/>
        <v/>
      </c>
    </row>
    <row r="140" spans="1:21" x14ac:dyDescent="0.25">
      <c r="A140" s="21"/>
      <c r="B140" s="93"/>
      <c r="C140" s="21"/>
      <c r="D140" s="15" t="str">
        <f>IF(OR($B140="", D$9=""), "", SUMIF(Expenses!$Z$11:$Z$2510, _xlfn.CONCAT($B140, " - ", D$9), Expenses!$J$11:$J$2510))</f>
        <v/>
      </c>
      <c r="E140" s="16" t="str">
        <f>IF(OR($B140="", E$9=""), "", SUMIF(Expenses!$Z$11:$Z$2510, _xlfn.CONCAT($B140, " - ", E$9), Expenses!$J$11:$J$2510))</f>
        <v/>
      </c>
      <c r="F140" s="16" t="str">
        <f>IF(OR($B140="", F$9=""), "", SUMIF(Expenses!$Z$11:$Z$2510, _xlfn.CONCAT($B140, " - ", F$9), Expenses!$J$11:$J$2510))</f>
        <v/>
      </c>
      <c r="G140" s="16" t="str">
        <f>IF(OR($B140="", G$9=""), "", SUMIF(Expenses!$Z$11:$Z$2510, _xlfn.CONCAT($B140, " - ", G$9), Expenses!$J$11:$J$2510))</f>
        <v/>
      </c>
      <c r="H140" s="16" t="str">
        <f>IF(OR($B140="", H$9=""), "", SUMIF(Expenses!$Z$11:$Z$2510, _xlfn.CONCAT($B140, " - ", H$9), Expenses!$J$11:$J$2510))</f>
        <v/>
      </c>
      <c r="I140" s="16" t="str">
        <f>IF(OR($B140="", I$9=""), "", SUMIF(Expenses!$Z$11:$Z$2510, _xlfn.CONCAT($B140, " - ", I$9), Expenses!$J$11:$J$2510))</f>
        <v/>
      </c>
      <c r="J140" s="16" t="str">
        <f>IF(OR($B140="", J$9=""), "", SUMIF(Expenses!$Z$11:$Z$2510, _xlfn.CONCAT($B140, " - ", J$9), Expenses!$J$11:$J$2510))</f>
        <v/>
      </c>
      <c r="K140" s="16" t="str">
        <f>IF(OR($B140="", K$9=""), "", SUMIF(Expenses!$Z$11:$Z$2510, _xlfn.CONCAT($B140, " - ", K$9), Expenses!$J$11:$J$2510))</f>
        <v/>
      </c>
      <c r="L140" s="16" t="str">
        <f>IF(OR($B140="", L$9=""), "", SUMIF(Expenses!$Z$11:$Z$2510, _xlfn.CONCAT($B140, " - ", L$9), Expenses!$J$11:$J$2510))</f>
        <v/>
      </c>
      <c r="M140" s="16" t="str">
        <f>IF(OR($B140="", M$9=""), "", SUMIF(Expenses!$Z$11:$Z$2510, _xlfn.CONCAT($B140, " - ", M$9), Expenses!$J$11:$J$2510))</f>
        <v/>
      </c>
      <c r="N140" s="16" t="str">
        <f>IF(OR($B140="", N$9=""), "", SUMIF(Expenses!$Z$11:$Z$2510, _xlfn.CONCAT($B140, " - ", N$9), Expenses!$J$11:$J$2510))</f>
        <v/>
      </c>
      <c r="O140" s="17" t="str">
        <f>IF(OR($B140="", O$9=""), "", SUMIF(Expenses!$Z$11:$Z$2510, _xlfn.CONCAT($B140, " - ", O$9), Expenses!$J$11:$J$2510))</f>
        <v/>
      </c>
      <c r="P140" s="21"/>
      <c r="U140" s="25" t="str">
        <f t="shared" ref="U140:U160" si="3">IF($B140="", "", IF(COUNTIF($B$11:$B$160, $B140)&gt;1, "X", ""))</f>
        <v/>
      </c>
    </row>
    <row r="141" spans="1:21" x14ac:dyDescent="0.25">
      <c r="A141" s="21"/>
      <c r="B141" s="93"/>
      <c r="C141" s="21"/>
      <c r="D141" s="15" t="str">
        <f>IF(OR($B141="", D$9=""), "", SUMIF(Expenses!$Z$11:$Z$2510, _xlfn.CONCAT($B141, " - ", D$9), Expenses!$J$11:$J$2510))</f>
        <v/>
      </c>
      <c r="E141" s="16" t="str">
        <f>IF(OR($B141="", E$9=""), "", SUMIF(Expenses!$Z$11:$Z$2510, _xlfn.CONCAT($B141, " - ", E$9), Expenses!$J$11:$J$2510))</f>
        <v/>
      </c>
      <c r="F141" s="16" t="str">
        <f>IF(OR($B141="", F$9=""), "", SUMIF(Expenses!$Z$11:$Z$2510, _xlfn.CONCAT($B141, " - ", F$9), Expenses!$J$11:$J$2510))</f>
        <v/>
      </c>
      <c r="G141" s="16" t="str">
        <f>IF(OR($B141="", G$9=""), "", SUMIF(Expenses!$Z$11:$Z$2510, _xlfn.CONCAT($B141, " - ", G$9), Expenses!$J$11:$J$2510))</f>
        <v/>
      </c>
      <c r="H141" s="16" t="str">
        <f>IF(OR($B141="", H$9=""), "", SUMIF(Expenses!$Z$11:$Z$2510, _xlfn.CONCAT($B141, " - ", H$9), Expenses!$J$11:$J$2510))</f>
        <v/>
      </c>
      <c r="I141" s="16" t="str">
        <f>IF(OR($B141="", I$9=""), "", SUMIF(Expenses!$Z$11:$Z$2510, _xlfn.CONCAT($B141, " - ", I$9), Expenses!$J$11:$J$2510))</f>
        <v/>
      </c>
      <c r="J141" s="16" t="str">
        <f>IF(OR($B141="", J$9=""), "", SUMIF(Expenses!$Z$11:$Z$2510, _xlfn.CONCAT($B141, " - ", J$9), Expenses!$J$11:$J$2510))</f>
        <v/>
      </c>
      <c r="K141" s="16" t="str">
        <f>IF(OR($B141="", K$9=""), "", SUMIF(Expenses!$Z$11:$Z$2510, _xlfn.CONCAT($B141, " - ", K$9), Expenses!$J$11:$J$2510))</f>
        <v/>
      </c>
      <c r="L141" s="16" t="str">
        <f>IF(OR($B141="", L$9=""), "", SUMIF(Expenses!$Z$11:$Z$2510, _xlfn.CONCAT($B141, " - ", L$9), Expenses!$J$11:$J$2510))</f>
        <v/>
      </c>
      <c r="M141" s="16" t="str">
        <f>IF(OR($B141="", M$9=""), "", SUMIF(Expenses!$Z$11:$Z$2510, _xlfn.CONCAT($B141, " - ", M$9), Expenses!$J$11:$J$2510))</f>
        <v/>
      </c>
      <c r="N141" s="16" t="str">
        <f>IF(OR($B141="", N$9=""), "", SUMIF(Expenses!$Z$11:$Z$2510, _xlfn.CONCAT($B141, " - ", N$9), Expenses!$J$11:$J$2510))</f>
        <v/>
      </c>
      <c r="O141" s="17" t="str">
        <f>IF(OR($B141="", O$9=""), "", SUMIF(Expenses!$Z$11:$Z$2510, _xlfn.CONCAT($B141, " - ", O$9), Expenses!$J$11:$J$2510))</f>
        <v/>
      </c>
      <c r="P141" s="21"/>
      <c r="U141" s="25" t="str">
        <f t="shared" si="3"/>
        <v/>
      </c>
    </row>
    <row r="142" spans="1:21" x14ac:dyDescent="0.25">
      <c r="A142" s="21"/>
      <c r="B142" s="93"/>
      <c r="C142" s="21"/>
      <c r="D142" s="15" t="str">
        <f>IF(OR($B142="", D$9=""), "", SUMIF(Expenses!$Z$11:$Z$2510, _xlfn.CONCAT($B142, " - ", D$9), Expenses!$J$11:$J$2510))</f>
        <v/>
      </c>
      <c r="E142" s="16" t="str">
        <f>IF(OR($B142="", E$9=""), "", SUMIF(Expenses!$Z$11:$Z$2510, _xlfn.CONCAT($B142, " - ", E$9), Expenses!$J$11:$J$2510))</f>
        <v/>
      </c>
      <c r="F142" s="16" t="str">
        <f>IF(OR($B142="", F$9=""), "", SUMIF(Expenses!$Z$11:$Z$2510, _xlfn.CONCAT($B142, " - ", F$9), Expenses!$J$11:$J$2510))</f>
        <v/>
      </c>
      <c r="G142" s="16" t="str">
        <f>IF(OR($B142="", G$9=""), "", SUMIF(Expenses!$Z$11:$Z$2510, _xlfn.CONCAT($B142, " - ", G$9), Expenses!$J$11:$J$2510))</f>
        <v/>
      </c>
      <c r="H142" s="16" t="str">
        <f>IF(OR($B142="", H$9=""), "", SUMIF(Expenses!$Z$11:$Z$2510, _xlfn.CONCAT($B142, " - ", H$9), Expenses!$J$11:$J$2510))</f>
        <v/>
      </c>
      <c r="I142" s="16" t="str">
        <f>IF(OR($B142="", I$9=""), "", SUMIF(Expenses!$Z$11:$Z$2510, _xlfn.CONCAT($B142, " - ", I$9), Expenses!$J$11:$J$2510))</f>
        <v/>
      </c>
      <c r="J142" s="16" t="str">
        <f>IF(OR($B142="", J$9=""), "", SUMIF(Expenses!$Z$11:$Z$2510, _xlfn.CONCAT($B142, " - ", J$9), Expenses!$J$11:$J$2510))</f>
        <v/>
      </c>
      <c r="K142" s="16" t="str">
        <f>IF(OR($B142="", K$9=""), "", SUMIF(Expenses!$Z$11:$Z$2510, _xlfn.CONCAT($B142, " - ", K$9), Expenses!$J$11:$J$2510))</f>
        <v/>
      </c>
      <c r="L142" s="16" t="str">
        <f>IF(OR($B142="", L$9=""), "", SUMIF(Expenses!$Z$11:$Z$2510, _xlfn.CONCAT($B142, " - ", L$9), Expenses!$J$11:$J$2510))</f>
        <v/>
      </c>
      <c r="M142" s="16" t="str">
        <f>IF(OR($B142="", M$9=""), "", SUMIF(Expenses!$Z$11:$Z$2510, _xlfn.CONCAT($B142, " - ", M$9), Expenses!$J$11:$J$2510))</f>
        <v/>
      </c>
      <c r="N142" s="16" t="str">
        <f>IF(OR($B142="", N$9=""), "", SUMIF(Expenses!$Z$11:$Z$2510, _xlfn.CONCAT($B142, " - ", N$9), Expenses!$J$11:$J$2510))</f>
        <v/>
      </c>
      <c r="O142" s="17" t="str">
        <f>IF(OR($B142="", O$9=""), "", SUMIF(Expenses!$Z$11:$Z$2510, _xlfn.CONCAT($B142, " - ", O$9), Expenses!$J$11:$J$2510))</f>
        <v/>
      </c>
      <c r="P142" s="21"/>
      <c r="U142" s="25" t="str">
        <f t="shared" si="3"/>
        <v/>
      </c>
    </row>
    <row r="143" spans="1:21" x14ac:dyDescent="0.25">
      <c r="A143" s="21"/>
      <c r="B143" s="93"/>
      <c r="C143" s="21"/>
      <c r="D143" s="15" t="str">
        <f>IF(OR($B143="", D$9=""), "", SUMIF(Expenses!$Z$11:$Z$2510, _xlfn.CONCAT($B143, " - ", D$9), Expenses!$J$11:$J$2510))</f>
        <v/>
      </c>
      <c r="E143" s="16" t="str">
        <f>IF(OR($B143="", E$9=""), "", SUMIF(Expenses!$Z$11:$Z$2510, _xlfn.CONCAT($B143, " - ", E$9), Expenses!$J$11:$J$2510))</f>
        <v/>
      </c>
      <c r="F143" s="16" t="str">
        <f>IF(OR($B143="", F$9=""), "", SUMIF(Expenses!$Z$11:$Z$2510, _xlfn.CONCAT($B143, " - ", F$9), Expenses!$J$11:$J$2510))</f>
        <v/>
      </c>
      <c r="G143" s="16" t="str">
        <f>IF(OR($B143="", G$9=""), "", SUMIF(Expenses!$Z$11:$Z$2510, _xlfn.CONCAT($B143, " - ", G$9), Expenses!$J$11:$J$2510))</f>
        <v/>
      </c>
      <c r="H143" s="16" t="str">
        <f>IF(OR($B143="", H$9=""), "", SUMIF(Expenses!$Z$11:$Z$2510, _xlfn.CONCAT($B143, " - ", H$9), Expenses!$J$11:$J$2510))</f>
        <v/>
      </c>
      <c r="I143" s="16" t="str">
        <f>IF(OR($B143="", I$9=""), "", SUMIF(Expenses!$Z$11:$Z$2510, _xlfn.CONCAT($B143, " - ", I$9), Expenses!$J$11:$J$2510))</f>
        <v/>
      </c>
      <c r="J143" s="16" t="str">
        <f>IF(OR($B143="", J$9=""), "", SUMIF(Expenses!$Z$11:$Z$2510, _xlfn.CONCAT($B143, " - ", J$9), Expenses!$J$11:$J$2510))</f>
        <v/>
      </c>
      <c r="K143" s="16" t="str">
        <f>IF(OR($B143="", K$9=""), "", SUMIF(Expenses!$Z$11:$Z$2510, _xlfn.CONCAT($B143, " - ", K$9), Expenses!$J$11:$J$2510))</f>
        <v/>
      </c>
      <c r="L143" s="16" t="str">
        <f>IF(OR($B143="", L$9=""), "", SUMIF(Expenses!$Z$11:$Z$2510, _xlfn.CONCAT($B143, " - ", L$9), Expenses!$J$11:$J$2510))</f>
        <v/>
      </c>
      <c r="M143" s="16" t="str">
        <f>IF(OR($B143="", M$9=""), "", SUMIF(Expenses!$Z$11:$Z$2510, _xlfn.CONCAT($B143, " - ", M$9), Expenses!$J$11:$J$2510))</f>
        <v/>
      </c>
      <c r="N143" s="16" t="str">
        <f>IF(OR($B143="", N$9=""), "", SUMIF(Expenses!$Z$11:$Z$2510, _xlfn.CONCAT($B143, " - ", N$9), Expenses!$J$11:$J$2510))</f>
        <v/>
      </c>
      <c r="O143" s="17" t="str">
        <f>IF(OR($B143="", O$9=""), "", SUMIF(Expenses!$Z$11:$Z$2510, _xlfn.CONCAT($B143, " - ", O$9), Expenses!$J$11:$J$2510))</f>
        <v/>
      </c>
      <c r="P143" s="21"/>
      <c r="U143" s="25" t="str">
        <f t="shared" si="3"/>
        <v/>
      </c>
    </row>
    <row r="144" spans="1:21" x14ac:dyDescent="0.25">
      <c r="A144" s="21"/>
      <c r="B144" s="93"/>
      <c r="C144" s="21"/>
      <c r="D144" s="15" t="str">
        <f>IF(OR($B144="", D$9=""), "", SUMIF(Expenses!$Z$11:$Z$2510, _xlfn.CONCAT($B144, " - ", D$9), Expenses!$J$11:$J$2510))</f>
        <v/>
      </c>
      <c r="E144" s="16" t="str">
        <f>IF(OR($B144="", E$9=""), "", SUMIF(Expenses!$Z$11:$Z$2510, _xlfn.CONCAT($B144, " - ", E$9), Expenses!$J$11:$J$2510))</f>
        <v/>
      </c>
      <c r="F144" s="16" t="str">
        <f>IF(OR($B144="", F$9=""), "", SUMIF(Expenses!$Z$11:$Z$2510, _xlfn.CONCAT($B144, " - ", F$9), Expenses!$J$11:$J$2510))</f>
        <v/>
      </c>
      <c r="G144" s="16" t="str">
        <f>IF(OR($B144="", G$9=""), "", SUMIF(Expenses!$Z$11:$Z$2510, _xlfn.CONCAT($B144, " - ", G$9), Expenses!$J$11:$J$2510))</f>
        <v/>
      </c>
      <c r="H144" s="16" t="str">
        <f>IF(OR($B144="", H$9=""), "", SUMIF(Expenses!$Z$11:$Z$2510, _xlfn.CONCAT($B144, " - ", H$9), Expenses!$J$11:$J$2510))</f>
        <v/>
      </c>
      <c r="I144" s="16" t="str">
        <f>IF(OR($B144="", I$9=""), "", SUMIF(Expenses!$Z$11:$Z$2510, _xlfn.CONCAT($B144, " - ", I$9), Expenses!$J$11:$J$2510))</f>
        <v/>
      </c>
      <c r="J144" s="16" t="str">
        <f>IF(OR($B144="", J$9=""), "", SUMIF(Expenses!$Z$11:$Z$2510, _xlfn.CONCAT($B144, " - ", J$9), Expenses!$J$11:$J$2510))</f>
        <v/>
      </c>
      <c r="K144" s="16" t="str">
        <f>IF(OR($B144="", K$9=""), "", SUMIF(Expenses!$Z$11:$Z$2510, _xlfn.CONCAT($B144, " - ", K$9), Expenses!$J$11:$J$2510))</f>
        <v/>
      </c>
      <c r="L144" s="16" t="str">
        <f>IF(OR($B144="", L$9=""), "", SUMIF(Expenses!$Z$11:$Z$2510, _xlfn.CONCAT($B144, " - ", L$9), Expenses!$J$11:$J$2510))</f>
        <v/>
      </c>
      <c r="M144" s="16" t="str">
        <f>IF(OR($B144="", M$9=""), "", SUMIF(Expenses!$Z$11:$Z$2510, _xlfn.CONCAT($B144, " - ", M$9), Expenses!$J$11:$J$2510))</f>
        <v/>
      </c>
      <c r="N144" s="16" t="str">
        <f>IF(OR($B144="", N$9=""), "", SUMIF(Expenses!$Z$11:$Z$2510, _xlfn.CONCAT($B144, " - ", N$9), Expenses!$J$11:$J$2510))</f>
        <v/>
      </c>
      <c r="O144" s="17" t="str">
        <f>IF(OR($B144="", O$9=""), "", SUMIF(Expenses!$Z$11:$Z$2510, _xlfn.CONCAT($B144, " - ", O$9), Expenses!$J$11:$J$2510))</f>
        <v/>
      </c>
      <c r="P144" s="21"/>
      <c r="U144" s="25" t="str">
        <f t="shared" si="3"/>
        <v/>
      </c>
    </row>
    <row r="145" spans="1:21" x14ac:dyDescent="0.25">
      <c r="A145" s="21"/>
      <c r="B145" s="93"/>
      <c r="C145" s="21"/>
      <c r="D145" s="15" t="str">
        <f>IF(OR($B145="", D$9=""), "", SUMIF(Expenses!$Z$11:$Z$2510, _xlfn.CONCAT($B145, " - ", D$9), Expenses!$J$11:$J$2510))</f>
        <v/>
      </c>
      <c r="E145" s="16" t="str">
        <f>IF(OR($B145="", E$9=""), "", SUMIF(Expenses!$Z$11:$Z$2510, _xlfn.CONCAT($B145, " - ", E$9), Expenses!$J$11:$J$2510))</f>
        <v/>
      </c>
      <c r="F145" s="16" t="str">
        <f>IF(OR($B145="", F$9=""), "", SUMIF(Expenses!$Z$11:$Z$2510, _xlfn.CONCAT($B145, " - ", F$9), Expenses!$J$11:$J$2510))</f>
        <v/>
      </c>
      <c r="G145" s="16" t="str">
        <f>IF(OR($B145="", G$9=""), "", SUMIF(Expenses!$Z$11:$Z$2510, _xlfn.CONCAT($B145, " - ", G$9), Expenses!$J$11:$J$2510))</f>
        <v/>
      </c>
      <c r="H145" s="16" t="str">
        <f>IF(OR($B145="", H$9=""), "", SUMIF(Expenses!$Z$11:$Z$2510, _xlfn.CONCAT($B145, " - ", H$9), Expenses!$J$11:$J$2510))</f>
        <v/>
      </c>
      <c r="I145" s="16" t="str">
        <f>IF(OR($B145="", I$9=""), "", SUMIF(Expenses!$Z$11:$Z$2510, _xlfn.CONCAT($B145, " - ", I$9), Expenses!$J$11:$J$2510))</f>
        <v/>
      </c>
      <c r="J145" s="16" t="str">
        <f>IF(OR($B145="", J$9=""), "", SUMIF(Expenses!$Z$11:$Z$2510, _xlfn.CONCAT($B145, " - ", J$9), Expenses!$J$11:$J$2510))</f>
        <v/>
      </c>
      <c r="K145" s="16" t="str">
        <f>IF(OR($B145="", K$9=""), "", SUMIF(Expenses!$Z$11:$Z$2510, _xlfn.CONCAT($B145, " - ", K$9), Expenses!$J$11:$J$2510))</f>
        <v/>
      </c>
      <c r="L145" s="16" t="str">
        <f>IF(OR($B145="", L$9=""), "", SUMIF(Expenses!$Z$11:$Z$2510, _xlfn.CONCAT($B145, " - ", L$9), Expenses!$J$11:$J$2510))</f>
        <v/>
      </c>
      <c r="M145" s="16" t="str">
        <f>IF(OR($B145="", M$9=""), "", SUMIF(Expenses!$Z$11:$Z$2510, _xlfn.CONCAT($B145, " - ", M$9), Expenses!$J$11:$J$2510))</f>
        <v/>
      </c>
      <c r="N145" s="16" t="str">
        <f>IF(OR($B145="", N$9=""), "", SUMIF(Expenses!$Z$11:$Z$2510, _xlfn.CONCAT($B145, " - ", N$9), Expenses!$J$11:$J$2510))</f>
        <v/>
      </c>
      <c r="O145" s="17" t="str">
        <f>IF(OR($B145="", O$9=""), "", SUMIF(Expenses!$Z$11:$Z$2510, _xlfn.CONCAT($B145, " - ", O$9), Expenses!$J$11:$J$2510))</f>
        <v/>
      </c>
      <c r="P145" s="21"/>
      <c r="U145" s="25" t="str">
        <f t="shared" si="3"/>
        <v/>
      </c>
    </row>
    <row r="146" spans="1:21" x14ac:dyDescent="0.25">
      <c r="A146" s="21"/>
      <c r="B146" s="93"/>
      <c r="C146" s="21"/>
      <c r="D146" s="15" t="str">
        <f>IF(OR($B146="", D$9=""), "", SUMIF(Expenses!$Z$11:$Z$2510, _xlfn.CONCAT($B146, " - ", D$9), Expenses!$J$11:$J$2510))</f>
        <v/>
      </c>
      <c r="E146" s="16" t="str">
        <f>IF(OR($B146="", E$9=""), "", SUMIF(Expenses!$Z$11:$Z$2510, _xlfn.CONCAT($B146, " - ", E$9), Expenses!$J$11:$J$2510))</f>
        <v/>
      </c>
      <c r="F146" s="16" t="str">
        <f>IF(OR($B146="", F$9=""), "", SUMIF(Expenses!$Z$11:$Z$2510, _xlfn.CONCAT($B146, " - ", F$9), Expenses!$J$11:$J$2510))</f>
        <v/>
      </c>
      <c r="G146" s="16" t="str">
        <f>IF(OR($B146="", G$9=""), "", SUMIF(Expenses!$Z$11:$Z$2510, _xlfn.CONCAT($B146, " - ", G$9), Expenses!$J$11:$J$2510))</f>
        <v/>
      </c>
      <c r="H146" s="16" t="str">
        <f>IF(OR($B146="", H$9=""), "", SUMIF(Expenses!$Z$11:$Z$2510, _xlfn.CONCAT($B146, " - ", H$9), Expenses!$J$11:$J$2510))</f>
        <v/>
      </c>
      <c r="I146" s="16" t="str">
        <f>IF(OR($B146="", I$9=""), "", SUMIF(Expenses!$Z$11:$Z$2510, _xlfn.CONCAT($B146, " - ", I$9), Expenses!$J$11:$J$2510))</f>
        <v/>
      </c>
      <c r="J146" s="16" t="str">
        <f>IF(OR($B146="", J$9=""), "", SUMIF(Expenses!$Z$11:$Z$2510, _xlfn.CONCAT($B146, " - ", J$9), Expenses!$J$11:$J$2510))</f>
        <v/>
      </c>
      <c r="K146" s="16" t="str">
        <f>IF(OR($B146="", K$9=""), "", SUMIF(Expenses!$Z$11:$Z$2510, _xlfn.CONCAT($B146, " - ", K$9), Expenses!$J$11:$J$2510))</f>
        <v/>
      </c>
      <c r="L146" s="16" t="str">
        <f>IF(OR($B146="", L$9=""), "", SUMIF(Expenses!$Z$11:$Z$2510, _xlfn.CONCAT($B146, " - ", L$9), Expenses!$J$11:$J$2510))</f>
        <v/>
      </c>
      <c r="M146" s="16" t="str">
        <f>IF(OR($B146="", M$9=""), "", SUMIF(Expenses!$Z$11:$Z$2510, _xlfn.CONCAT($B146, " - ", M$9), Expenses!$J$11:$J$2510))</f>
        <v/>
      </c>
      <c r="N146" s="16" t="str">
        <f>IF(OR($B146="", N$9=""), "", SUMIF(Expenses!$Z$11:$Z$2510, _xlfn.CONCAT($B146, " - ", N$9), Expenses!$J$11:$J$2510))</f>
        <v/>
      </c>
      <c r="O146" s="17" t="str">
        <f>IF(OR($B146="", O$9=""), "", SUMIF(Expenses!$Z$11:$Z$2510, _xlfn.CONCAT($B146, " - ", O$9), Expenses!$J$11:$J$2510))</f>
        <v/>
      </c>
      <c r="P146" s="21"/>
      <c r="U146" s="25" t="str">
        <f t="shared" si="3"/>
        <v/>
      </c>
    </row>
    <row r="147" spans="1:21" x14ac:dyDescent="0.25">
      <c r="A147" s="21"/>
      <c r="B147" s="93"/>
      <c r="C147" s="21"/>
      <c r="D147" s="15" t="str">
        <f>IF(OR($B147="", D$9=""), "", SUMIF(Expenses!$Z$11:$Z$2510, _xlfn.CONCAT($B147, " - ", D$9), Expenses!$J$11:$J$2510))</f>
        <v/>
      </c>
      <c r="E147" s="16" t="str">
        <f>IF(OR($B147="", E$9=""), "", SUMIF(Expenses!$Z$11:$Z$2510, _xlfn.CONCAT($B147, " - ", E$9), Expenses!$J$11:$J$2510))</f>
        <v/>
      </c>
      <c r="F147" s="16" t="str">
        <f>IF(OR($B147="", F$9=""), "", SUMIF(Expenses!$Z$11:$Z$2510, _xlfn.CONCAT($B147, " - ", F$9), Expenses!$J$11:$J$2510))</f>
        <v/>
      </c>
      <c r="G147" s="16" t="str">
        <f>IF(OR($B147="", G$9=""), "", SUMIF(Expenses!$Z$11:$Z$2510, _xlfn.CONCAT($B147, " - ", G$9), Expenses!$J$11:$J$2510))</f>
        <v/>
      </c>
      <c r="H147" s="16" t="str">
        <f>IF(OR($B147="", H$9=""), "", SUMIF(Expenses!$Z$11:$Z$2510, _xlfn.CONCAT($B147, " - ", H$9), Expenses!$J$11:$J$2510))</f>
        <v/>
      </c>
      <c r="I147" s="16" t="str">
        <f>IF(OR($B147="", I$9=""), "", SUMIF(Expenses!$Z$11:$Z$2510, _xlfn.CONCAT($B147, " - ", I$9), Expenses!$J$11:$J$2510))</f>
        <v/>
      </c>
      <c r="J147" s="16" t="str">
        <f>IF(OR($B147="", J$9=""), "", SUMIF(Expenses!$Z$11:$Z$2510, _xlfn.CONCAT($B147, " - ", J$9), Expenses!$J$11:$J$2510))</f>
        <v/>
      </c>
      <c r="K147" s="16" t="str">
        <f>IF(OR($B147="", K$9=""), "", SUMIF(Expenses!$Z$11:$Z$2510, _xlfn.CONCAT($B147, " - ", K$9), Expenses!$J$11:$J$2510))</f>
        <v/>
      </c>
      <c r="L147" s="16" t="str">
        <f>IF(OR($B147="", L$9=""), "", SUMIF(Expenses!$Z$11:$Z$2510, _xlfn.CONCAT($B147, " - ", L$9), Expenses!$J$11:$J$2510))</f>
        <v/>
      </c>
      <c r="M147" s="16" t="str">
        <f>IF(OR($B147="", M$9=""), "", SUMIF(Expenses!$Z$11:$Z$2510, _xlfn.CONCAT($B147, " - ", M$9), Expenses!$J$11:$J$2510))</f>
        <v/>
      </c>
      <c r="N147" s="16" t="str">
        <f>IF(OR($B147="", N$9=""), "", SUMIF(Expenses!$Z$11:$Z$2510, _xlfn.CONCAT($B147, " - ", N$9), Expenses!$J$11:$J$2510))</f>
        <v/>
      </c>
      <c r="O147" s="17" t="str">
        <f>IF(OR($B147="", O$9=""), "", SUMIF(Expenses!$Z$11:$Z$2510, _xlfn.CONCAT($B147, " - ", O$9), Expenses!$J$11:$J$2510))</f>
        <v/>
      </c>
      <c r="P147" s="21"/>
      <c r="U147" s="25" t="str">
        <f t="shared" si="3"/>
        <v/>
      </c>
    </row>
    <row r="148" spans="1:21" x14ac:dyDescent="0.25">
      <c r="A148" s="21"/>
      <c r="B148" s="93"/>
      <c r="C148" s="21"/>
      <c r="D148" s="15" t="str">
        <f>IF(OR($B148="", D$9=""), "", SUMIF(Expenses!$Z$11:$Z$2510, _xlfn.CONCAT($B148, " - ", D$9), Expenses!$J$11:$J$2510))</f>
        <v/>
      </c>
      <c r="E148" s="16" t="str">
        <f>IF(OR($B148="", E$9=""), "", SUMIF(Expenses!$Z$11:$Z$2510, _xlfn.CONCAT($B148, " - ", E$9), Expenses!$J$11:$J$2510))</f>
        <v/>
      </c>
      <c r="F148" s="16" t="str">
        <f>IF(OR($B148="", F$9=""), "", SUMIF(Expenses!$Z$11:$Z$2510, _xlfn.CONCAT($B148, " - ", F$9), Expenses!$J$11:$J$2510))</f>
        <v/>
      </c>
      <c r="G148" s="16" t="str">
        <f>IF(OR($B148="", G$9=""), "", SUMIF(Expenses!$Z$11:$Z$2510, _xlfn.CONCAT($B148, " - ", G$9), Expenses!$J$11:$J$2510))</f>
        <v/>
      </c>
      <c r="H148" s="16" t="str">
        <f>IF(OR($B148="", H$9=""), "", SUMIF(Expenses!$Z$11:$Z$2510, _xlfn.CONCAT($B148, " - ", H$9), Expenses!$J$11:$J$2510))</f>
        <v/>
      </c>
      <c r="I148" s="16" t="str">
        <f>IF(OR($B148="", I$9=""), "", SUMIF(Expenses!$Z$11:$Z$2510, _xlfn.CONCAT($B148, " - ", I$9), Expenses!$J$11:$J$2510))</f>
        <v/>
      </c>
      <c r="J148" s="16" t="str">
        <f>IF(OR($B148="", J$9=""), "", SUMIF(Expenses!$Z$11:$Z$2510, _xlfn.CONCAT($B148, " - ", J$9), Expenses!$J$11:$J$2510))</f>
        <v/>
      </c>
      <c r="K148" s="16" t="str">
        <f>IF(OR($B148="", K$9=""), "", SUMIF(Expenses!$Z$11:$Z$2510, _xlfn.CONCAT($B148, " - ", K$9), Expenses!$J$11:$J$2510))</f>
        <v/>
      </c>
      <c r="L148" s="16" t="str">
        <f>IF(OR($B148="", L$9=""), "", SUMIF(Expenses!$Z$11:$Z$2510, _xlfn.CONCAT($B148, " - ", L$9), Expenses!$J$11:$J$2510))</f>
        <v/>
      </c>
      <c r="M148" s="16" t="str">
        <f>IF(OR($B148="", M$9=""), "", SUMIF(Expenses!$Z$11:$Z$2510, _xlfn.CONCAT($B148, " - ", M$9), Expenses!$J$11:$J$2510))</f>
        <v/>
      </c>
      <c r="N148" s="16" t="str">
        <f>IF(OR($B148="", N$9=""), "", SUMIF(Expenses!$Z$11:$Z$2510, _xlfn.CONCAT($B148, " - ", N$9), Expenses!$J$11:$J$2510))</f>
        <v/>
      </c>
      <c r="O148" s="17" t="str">
        <f>IF(OR($B148="", O$9=""), "", SUMIF(Expenses!$Z$11:$Z$2510, _xlfn.CONCAT($B148, " - ", O$9), Expenses!$J$11:$J$2510))</f>
        <v/>
      </c>
      <c r="P148" s="21"/>
      <c r="U148" s="25" t="str">
        <f t="shared" si="3"/>
        <v/>
      </c>
    </row>
    <row r="149" spans="1:21" x14ac:dyDescent="0.25">
      <c r="A149" s="21"/>
      <c r="B149" s="93"/>
      <c r="C149" s="21"/>
      <c r="D149" s="15" t="str">
        <f>IF(OR($B149="", D$9=""), "", SUMIF(Expenses!$Z$11:$Z$2510, _xlfn.CONCAT($B149, " - ", D$9), Expenses!$J$11:$J$2510))</f>
        <v/>
      </c>
      <c r="E149" s="16" t="str">
        <f>IF(OR($B149="", E$9=""), "", SUMIF(Expenses!$Z$11:$Z$2510, _xlfn.CONCAT($B149, " - ", E$9), Expenses!$J$11:$J$2510))</f>
        <v/>
      </c>
      <c r="F149" s="16" t="str">
        <f>IF(OR($B149="", F$9=""), "", SUMIF(Expenses!$Z$11:$Z$2510, _xlfn.CONCAT($B149, " - ", F$9), Expenses!$J$11:$J$2510))</f>
        <v/>
      </c>
      <c r="G149" s="16" t="str">
        <f>IF(OR($B149="", G$9=""), "", SUMIF(Expenses!$Z$11:$Z$2510, _xlfn.CONCAT($B149, " - ", G$9), Expenses!$J$11:$J$2510))</f>
        <v/>
      </c>
      <c r="H149" s="16" t="str">
        <f>IF(OR($B149="", H$9=""), "", SUMIF(Expenses!$Z$11:$Z$2510, _xlfn.CONCAT($B149, " - ", H$9), Expenses!$J$11:$J$2510))</f>
        <v/>
      </c>
      <c r="I149" s="16" t="str">
        <f>IF(OR($B149="", I$9=""), "", SUMIF(Expenses!$Z$11:$Z$2510, _xlfn.CONCAT($B149, " - ", I$9), Expenses!$J$11:$J$2510))</f>
        <v/>
      </c>
      <c r="J149" s="16" t="str">
        <f>IF(OR($B149="", J$9=""), "", SUMIF(Expenses!$Z$11:$Z$2510, _xlfn.CONCAT($B149, " - ", J$9), Expenses!$J$11:$J$2510))</f>
        <v/>
      </c>
      <c r="K149" s="16" t="str">
        <f>IF(OR($B149="", K$9=""), "", SUMIF(Expenses!$Z$11:$Z$2510, _xlfn.CONCAT($B149, " - ", K$9), Expenses!$J$11:$J$2510))</f>
        <v/>
      </c>
      <c r="L149" s="16" t="str">
        <f>IF(OR($B149="", L$9=""), "", SUMIF(Expenses!$Z$11:$Z$2510, _xlfn.CONCAT($B149, " - ", L$9), Expenses!$J$11:$J$2510))</f>
        <v/>
      </c>
      <c r="M149" s="16" t="str">
        <f>IF(OR($B149="", M$9=""), "", SUMIF(Expenses!$Z$11:$Z$2510, _xlfn.CONCAT($B149, " - ", M$9), Expenses!$J$11:$J$2510))</f>
        <v/>
      </c>
      <c r="N149" s="16" t="str">
        <f>IF(OR($B149="", N$9=""), "", SUMIF(Expenses!$Z$11:$Z$2510, _xlfn.CONCAT($B149, " - ", N$9), Expenses!$J$11:$J$2510))</f>
        <v/>
      </c>
      <c r="O149" s="17" t="str">
        <f>IF(OR($B149="", O$9=""), "", SUMIF(Expenses!$Z$11:$Z$2510, _xlfn.CONCAT($B149, " - ", O$9), Expenses!$J$11:$J$2510))</f>
        <v/>
      </c>
      <c r="P149" s="21"/>
      <c r="U149" s="25" t="str">
        <f t="shared" si="3"/>
        <v/>
      </c>
    </row>
    <row r="150" spans="1:21" x14ac:dyDescent="0.25">
      <c r="A150" s="21"/>
      <c r="B150" s="93"/>
      <c r="C150" s="21"/>
      <c r="D150" s="15" t="str">
        <f>IF(OR($B150="", D$9=""), "", SUMIF(Expenses!$Z$11:$Z$2510, _xlfn.CONCAT($B150, " - ", D$9), Expenses!$J$11:$J$2510))</f>
        <v/>
      </c>
      <c r="E150" s="16" t="str">
        <f>IF(OR($B150="", E$9=""), "", SUMIF(Expenses!$Z$11:$Z$2510, _xlfn.CONCAT($B150, " - ", E$9), Expenses!$J$11:$J$2510))</f>
        <v/>
      </c>
      <c r="F150" s="16" t="str">
        <f>IF(OR($B150="", F$9=""), "", SUMIF(Expenses!$Z$11:$Z$2510, _xlfn.CONCAT($B150, " - ", F$9), Expenses!$J$11:$J$2510))</f>
        <v/>
      </c>
      <c r="G150" s="16" t="str">
        <f>IF(OR($B150="", G$9=""), "", SUMIF(Expenses!$Z$11:$Z$2510, _xlfn.CONCAT($B150, " - ", G$9), Expenses!$J$11:$J$2510))</f>
        <v/>
      </c>
      <c r="H150" s="16" t="str">
        <f>IF(OR($B150="", H$9=""), "", SUMIF(Expenses!$Z$11:$Z$2510, _xlfn.CONCAT($B150, " - ", H$9), Expenses!$J$11:$J$2510))</f>
        <v/>
      </c>
      <c r="I150" s="16" t="str">
        <f>IF(OR($B150="", I$9=""), "", SUMIF(Expenses!$Z$11:$Z$2510, _xlfn.CONCAT($B150, " - ", I$9), Expenses!$J$11:$J$2510))</f>
        <v/>
      </c>
      <c r="J150" s="16" t="str">
        <f>IF(OR($B150="", J$9=""), "", SUMIF(Expenses!$Z$11:$Z$2510, _xlfn.CONCAT($B150, " - ", J$9), Expenses!$J$11:$J$2510))</f>
        <v/>
      </c>
      <c r="K150" s="16" t="str">
        <f>IF(OR($B150="", K$9=""), "", SUMIF(Expenses!$Z$11:$Z$2510, _xlfn.CONCAT($B150, " - ", K$9), Expenses!$J$11:$J$2510))</f>
        <v/>
      </c>
      <c r="L150" s="16" t="str">
        <f>IF(OR($B150="", L$9=""), "", SUMIF(Expenses!$Z$11:$Z$2510, _xlfn.CONCAT($B150, " - ", L$9), Expenses!$J$11:$J$2510))</f>
        <v/>
      </c>
      <c r="M150" s="16" t="str">
        <f>IF(OR($B150="", M$9=""), "", SUMIF(Expenses!$Z$11:$Z$2510, _xlfn.CONCAT($B150, " - ", M$9), Expenses!$J$11:$J$2510))</f>
        <v/>
      </c>
      <c r="N150" s="16" t="str">
        <f>IF(OR($B150="", N$9=""), "", SUMIF(Expenses!$Z$11:$Z$2510, _xlfn.CONCAT($B150, " - ", N$9), Expenses!$J$11:$J$2510))</f>
        <v/>
      </c>
      <c r="O150" s="17" t="str">
        <f>IF(OR($B150="", O$9=""), "", SUMIF(Expenses!$Z$11:$Z$2510, _xlfn.CONCAT($B150, " - ", O$9), Expenses!$J$11:$J$2510))</f>
        <v/>
      </c>
      <c r="P150" s="21"/>
      <c r="U150" s="25" t="str">
        <f t="shared" si="3"/>
        <v/>
      </c>
    </row>
    <row r="151" spans="1:21" x14ac:dyDescent="0.25">
      <c r="A151" s="21"/>
      <c r="B151" s="93"/>
      <c r="C151" s="21"/>
      <c r="D151" s="15" t="str">
        <f>IF(OR($B151="", D$9=""), "", SUMIF(Expenses!$Z$11:$Z$2510, _xlfn.CONCAT($B151, " - ", D$9), Expenses!$J$11:$J$2510))</f>
        <v/>
      </c>
      <c r="E151" s="16" t="str">
        <f>IF(OR($B151="", E$9=""), "", SUMIF(Expenses!$Z$11:$Z$2510, _xlfn.CONCAT($B151, " - ", E$9), Expenses!$J$11:$J$2510))</f>
        <v/>
      </c>
      <c r="F151" s="16" t="str">
        <f>IF(OR($B151="", F$9=""), "", SUMIF(Expenses!$Z$11:$Z$2510, _xlfn.CONCAT($B151, " - ", F$9), Expenses!$J$11:$J$2510))</f>
        <v/>
      </c>
      <c r="G151" s="16" t="str">
        <f>IF(OR($B151="", G$9=""), "", SUMIF(Expenses!$Z$11:$Z$2510, _xlfn.CONCAT($B151, " - ", G$9), Expenses!$J$11:$J$2510))</f>
        <v/>
      </c>
      <c r="H151" s="16" t="str">
        <f>IF(OR($B151="", H$9=""), "", SUMIF(Expenses!$Z$11:$Z$2510, _xlfn.CONCAT($B151, " - ", H$9), Expenses!$J$11:$J$2510))</f>
        <v/>
      </c>
      <c r="I151" s="16" t="str">
        <f>IF(OR($B151="", I$9=""), "", SUMIF(Expenses!$Z$11:$Z$2510, _xlfn.CONCAT($B151, " - ", I$9), Expenses!$J$11:$J$2510))</f>
        <v/>
      </c>
      <c r="J151" s="16" t="str">
        <f>IF(OR($B151="", J$9=""), "", SUMIF(Expenses!$Z$11:$Z$2510, _xlfn.CONCAT($B151, " - ", J$9), Expenses!$J$11:$J$2510))</f>
        <v/>
      </c>
      <c r="K151" s="16" t="str">
        <f>IF(OR($B151="", K$9=""), "", SUMIF(Expenses!$Z$11:$Z$2510, _xlfn.CONCAT($B151, " - ", K$9), Expenses!$J$11:$J$2510))</f>
        <v/>
      </c>
      <c r="L151" s="16" t="str">
        <f>IF(OR($B151="", L$9=""), "", SUMIF(Expenses!$Z$11:$Z$2510, _xlfn.CONCAT($B151, " - ", L$9), Expenses!$J$11:$J$2510))</f>
        <v/>
      </c>
      <c r="M151" s="16" t="str">
        <f>IF(OR($B151="", M$9=""), "", SUMIF(Expenses!$Z$11:$Z$2510, _xlfn.CONCAT($B151, " - ", M$9), Expenses!$J$11:$J$2510))</f>
        <v/>
      </c>
      <c r="N151" s="16" t="str">
        <f>IF(OR($B151="", N$9=""), "", SUMIF(Expenses!$Z$11:$Z$2510, _xlfn.CONCAT($B151, " - ", N$9), Expenses!$J$11:$J$2510))</f>
        <v/>
      </c>
      <c r="O151" s="17" t="str">
        <f>IF(OR($B151="", O$9=""), "", SUMIF(Expenses!$Z$11:$Z$2510, _xlfn.CONCAT($B151, " - ", O$9), Expenses!$J$11:$J$2510))</f>
        <v/>
      </c>
      <c r="P151" s="21"/>
      <c r="U151" s="25" t="str">
        <f t="shared" si="3"/>
        <v/>
      </c>
    </row>
    <row r="152" spans="1:21" x14ac:dyDescent="0.25">
      <c r="A152" s="21"/>
      <c r="B152" s="93"/>
      <c r="C152" s="21"/>
      <c r="D152" s="15" t="str">
        <f>IF(OR($B152="", D$9=""), "", SUMIF(Expenses!$Z$11:$Z$2510, _xlfn.CONCAT($B152, " - ", D$9), Expenses!$J$11:$J$2510))</f>
        <v/>
      </c>
      <c r="E152" s="16" t="str">
        <f>IF(OR($B152="", E$9=""), "", SUMIF(Expenses!$Z$11:$Z$2510, _xlfn.CONCAT($B152, " - ", E$9), Expenses!$J$11:$J$2510))</f>
        <v/>
      </c>
      <c r="F152" s="16" t="str">
        <f>IF(OR($B152="", F$9=""), "", SUMIF(Expenses!$Z$11:$Z$2510, _xlfn.CONCAT($B152, " - ", F$9), Expenses!$J$11:$J$2510))</f>
        <v/>
      </c>
      <c r="G152" s="16" t="str">
        <f>IF(OR($B152="", G$9=""), "", SUMIF(Expenses!$Z$11:$Z$2510, _xlfn.CONCAT($B152, " - ", G$9), Expenses!$J$11:$J$2510))</f>
        <v/>
      </c>
      <c r="H152" s="16" t="str">
        <f>IF(OR($B152="", H$9=""), "", SUMIF(Expenses!$Z$11:$Z$2510, _xlfn.CONCAT($B152, " - ", H$9), Expenses!$J$11:$J$2510))</f>
        <v/>
      </c>
      <c r="I152" s="16" t="str">
        <f>IF(OR($B152="", I$9=""), "", SUMIF(Expenses!$Z$11:$Z$2510, _xlfn.CONCAT($B152, " - ", I$9), Expenses!$J$11:$J$2510))</f>
        <v/>
      </c>
      <c r="J152" s="16" t="str">
        <f>IF(OR($B152="", J$9=""), "", SUMIF(Expenses!$Z$11:$Z$2510, _xlfn.CONCAT($B152, " - ", J$9), Expenses!$J$11:$J$2510))</f>
        <v/>
      </c>
      <c r="K152" s="16" t="str">
        <f>IF(OR($B152="", K$9=""), "", SUMIF(Expenses!$Z$11:$Z$2510, _xlfn.CONCAT($B152, " - ", K$9), Expenses!$J$11:$J$2510))</f>
        <v/>
      </c>
      <c r="L152" s="16" t="str">
        <f>IF(OR($B152="", L$9=""), "", SUMIF(Expenses!$Z$11:$Z$2510, _xlfn.CONCAT($B152, " - ", L$9), Expenses!$J$11:$J$2510))</f>
        <v/>
      </c>
      <c r="M152" s="16" t="str">
        <f>IF(OR($B152="", M$9=""), "", SUMIF(Expenses!$Z$11:$Z$2510, _xlfn.CONCAT($B152, " - ", M$9), Expenses!$J$11:$J$2510))</f>
        <v/>
      </c>
      <c r="N152" s="16" t="str">
        <f>IF(OR($B152="", N$9=""), "", SUMIF(Expenses!$Z$11:$Z$2510, _xlfn.CONCAT($B152, " - ", N$9), Expenses!$J$11:$J$2510))</f>
        <v/>
      </c>
      <c r="O152" s="17" t="str">
        <f>IF(OR($B152="", O$9=""), "", SUMIF(Expenses!$Z$11:$Z$2510, _xlfn.CONCAT($B152, " - ", O$9), Expenses!$J$11:$J$2510))</f>
        <v/>
      </c>
      <c r="P152" s="21"/>
      <c r="U152" s="25" t="str">
        <f t="shared" si="3"/>
        <v/>
      </c>
    </row>
    <row r="153" spans="1:21" x14ac:dyDescent="0.25">
      <c r="A153" s="21"/>
      <c r="B153" s="93"/>
      <c r="C153" s="21"/>
      <c r="D153" s="15" t="str">
        <f>IF(OR($B153="", D$9=""), "", SUMIF(Expenses!$Z$11:$Z$2510, _xlfn.CONCAT($B153, " - ", D$9), Expenses!$J$11:$J$2510))</f>
        <v/>
      </c>
      <c r="E153" s="16" t="str">
        <f>IF(OR($B153="", E$9=""), "", SUMIF(Expenses!$Z$11:$Z$2510, _xlfn.CONCAT($B153, " - ", E$9), Expenses!$J$11:$J$2510))</f>
        <v/>
      </c>
      <c r="F153" s="16" t="str">
        <f>IF(OR($B153="", F$9=""), "", SUMIF(Expenses!$Z$11:$Z$2510, _xlfn.CONCAT($B153, " - ", F$9), Expenses!$J$11:$J$2510))</f>
        <v/>
      </c>
      <c r="G153" s="16" t="str">
        <f>IF(OR($B153="", G$9=""), "", SUMIF(Expenses!$Z$11:$Z$2510, _xlfn.CONCAT($B153, " - ", G$9), Expenses!$J$11:$J$2510))</f>
        <v/>
      </c>
      <c r="H153" s="16" t="str">
        <f>IF(OR($B153="", H$9=""), "", SUMIF(Expenses!$Z$11:$Z$2510, _xlfn.CONCAT($B153, " - ", H$9), Expenses!$J$11:$J$2510))</f>
        <v/>
      </c>
      <c r="I153" s="16" t="str">
        <f>IF(OR($B153="", I$9=""), "", SUMIF(Expenses!$Z$11:$Z$2510, _xlfn.CONCAT($B153, " - ", I$9), Expenses!$J$11:$J$2510))</f>
        <v/>
      </c>
      <c r="J153" s="16" t="str">
        <f>IF(OR($B153="", J$9=""), "", SUMIF(Expenses!$Z$11:$Z$2510, _xlfn.CONCAT($B153, " - ", J$9), Expenses!$J$11:$J$2510))</f>
        <v/>
      </c>
      <c r="K153" s="16" t="str">
        <f>IF(OR($B153="", K$9=""), "", SUMIF(Expenses!$Z$11:$Z$2510, _xlfn.CONCAT($B153, " - ", K$9), Expenses!$J$11:$J$2510))</f>
        <v/>
      </c>
      <c r="L153" s="16" t="str">
        <f>IF(OR($B153="", L$9=""), "", SUMIF(Expenses!$Z$11:$Z$2510, _xlfn.CONCAT($B153, " - ", L$9), Expenses!$J$11:$J$2510))</f>
        <v/>
      </c>
      <c r="M153" s="16" t="str">
        <f>IF(OR($B153="", M$9=""), "", SUMIF(Expenses!$Z$11:$Z$2510, _xlfn.CONCAT($B153, " - ", M$9), Expenses!$J$11:$J$2510))</f>
        <v/>
      </c>
      <c r="N153" s="16" t="str">
        <f>IF(OR($B153="", N$9=""), "", SUMIF(Expenses!$Z$11:$Z$2510, _xlfn.CONCAT($B153, " - ", N$9), Expenses!$J$11:$J$2510))</f>
        <v/>
      </c>
      <c r="O153" s="17" t="str">
        <f>IF(OR($B153="", O$9=""), "", SUMIF(Expenses!$Z$11:$Z$2510, _xlfn.CONCAT($B153, " - ", O$9), Expenses!$J$11:$J$2510))</f>
        <v/>
      </c>
      <c r="P153" s="21"/>
      <c r="U153" s="25" t="str">
        <f t="shared" si="3"/>
        <v/>
      </c>
    </row>
    <row r="154" spans="1:21" x14ac:dyDescent="0.25">
      <c r="A154" s="21"/>
      <c r="B154" s="93"/>
      <c r="C154" s="21"/>
      <c r="D154" s="15" t="str">
        <f>IF(OR($B154="", D$9=""), "", SUMIF(Expenses!$Z$11:$Z$2510, _xlfn.CONCAT($B154, " - ", D$9), Expenses!$J$11:$J$2510))</f>
        <v/>
      </c>
      <c r="E154" s="16" t="str">
        <f>IF(OR($B154="", E$9=""), "", SUMIF(Expenses!$Z$11:$Z$2510, _xlfn.CONCAT($B154, " - ", E$9), Expenses!$J$11:$J$2510))</f>
        <v/>
      </c>
      <c r="F154" s="16" t="str">
        <f>IF(OR($B154="", F$9=""), "", SUMIF(Expenses!$Z$11:$Z$2510, _xlfn.CONCAT($B154, " - ", F$9), Expenses!$J$11:$J$2510))</f>
        <v/>
      </c>
      <c r="G154" s="16" t="str">
        <f>IF(OR($B154="", G$9=""), "", SUMIF(Expenses!$Z$11:$Z$2510, _xlfn.CONCAT($B154, " - ", G$9), Expenses!$J$11:$J$2510))</f>
        <v/>
      </c>
      <c r="H154" s="16" t="str">
        <f>IF(OR($B154="", H$9=""), "", SUMIF(Expenses!$Z$11:$Z$2510, _xlfn.CONCAT($B154, " - ", H$9), Expenses!$J$11:$J$2510))</f>
        <v/>
      </c>
      <c r="I154" s="16" t="str">
        <f>IF(OR($B154="", I$9=""), "", SUMIF(Expenses!$Z$11:$Z$2510, _xlfn.CONCAT($B154, " - ", I$9), Expenses!$J$11:$J$2510))</f>
        <v/>
      </c>
      <c r="J154" s="16" t="str">
        <f>IF(OR($B154="", J$9=""), "", SUMIF(Expenses!$Z$11:$Z$2510, _xlfn.CONCAT($B154, " - ", J$9), Expenses!$J$11:$J$2510))</f>
        <v/>
      </c>
      <c r="K154" s="16" t="str">
        <f>IF(OR($B154="", K$9=""), "", SUMIF(Expenses!$Z$11:$Z$2510, _xlfn.CONCAT($B154, " - ", K$9), Expenses!$J$11:$J$2510))</f>
        <v/>
      </c>
      <c r="L154" s="16" t="str">
        <f>IF(OR($B154="", L$9=""), "", SUMIF(Expenses!$Z$11:$Z$2510, _xlfn.CONCAT($B154, " - ", L$9), Expenses!$J$11:$J$2510))</f>
        <v/>
      </c>
      <c r="M154" s="16" t="str">
        <f>IF(OR($B154="", M$9=""), "", SUMIF(Expenses!$Z$11:$Z$2510, _xlfn.CONCAT($B154, " - ", M$9), Expenses!$J$11:$J$2510))</f>
        <v/>
      </c>
      <c r="N154" s="16" t="str">
        <f>IF(OR($B154="", N$9=""), "", SUMIF(Expenses!$Z$11:$Z$2510, _xlfn.CONCAT($B154, " - ", N$9), Expenses!$J$11:$J$2510))</f>
        <v/>
      </c>
      <c r="O154" s="17" t="str">
        <f>IF(OR($B154="", O$9=""), "", SUMIF(Expenses!$Z$11:$Z$2510, _xlfn.CONCAT($B154, " - ", O$9), Expenses!$J$11:$J$2510))</f>
        <v/>
      </c>
      <c r="P154" s="21"/>
      <c r="U154" s="25" t="str">
        <f t="shared" si="3"/>
        <v/>
      </c>
    </row>
    <row r="155" spans="1:21" x14ac:dyDescent="0.25">
      <c r="A155" s="21"/>
      <c r="B155" s="93"/>
      <c r="C155" s="21"/>
      <c r="D155" s="15" t="str">
        <f>IF(OR($B155="", D$9=""), "", SUMIF(Expenses!$Z$11:$Z$2510, _xlfn.CONCAT($B155, " - ", D$9), Expenses!$J$11:$J$2510))</f>
        <v/>
      </c>
      <c r="E155" s="16" t="str">
        <f>IF(OR($B155="", E$9=""), "", SUMIF(Expenses!$Z$11:$Z$2510, _xlfn.CONCAT($B155, " - ", E$9), Expenses!$J$11:$J$2510))</f>
        <v/>
      </c>
      <c r="F155" s="16" t="str">
        <f>IF(OR($B155="", F$9=""), "", SUMIF(Expenses!$Z$11:$Z$2510, _xlfn.CONCAT($B155, " - ", F$9), Expenses!$J$11:$J$2510))</f>
        <v/>
      </c>
      <c r="G155" s="16" t="str">
        <f>IF(OR($B155="", G$9=""), "", SUMIF(Expenses!$Z$11:$Z$2510, _xlfn.CONCAT($B155, " - ", G$9), Expenses!$J$11:$J$2510))</f>
        <v/>
      </c>
      <c r="H155" s="16" t="str">
        <f>IF(OR($B155="", H$9=""), "", SUMIF(Expenses!$Z$11:$Z$2510, _xlfn.CONCAT($B155, " - ", H$9), Expenses!$J$11:$J$2510))</f>
        <v/>
      </c>
      <c r="I155" s="16" t="str">
        <f>IF(OR($B155="", I$9=""), "", SUMIF(Expenses!$Z$11:$Z$2510, _xlfn.CONCAT($B155, " - ", I$9), Expenses!$J$11:$J$2510))</f>
        <v/>
      </c>
      <c r="J155" s="16" t="str">
        <f>IF(OR($B155="", J$9=""), "", SUMIF(Expenses!$Z$11:$Z$2510, _xlfn.CONCAT($B155, " - ", J$9), Expenses!$J$11:$J$2510))</f>
        <v/>
      </c>
      <c r="K155" s="16" t="str">
        <f>IF(OR($B155="", K$9=""), "", SUMIF(Expenses!$Z$11:$Z$2510, _xlfn.CONCAT($B155, " - ", K$9), Expenses!$J$11:$J$2510))</f>
        <v/>
      </c>
      <c r="L155" s="16" t="str">
        <f>IF(OR($B155="", L$9=""), "", SUMIF(Expenses!$Z$11:$Z$2510, _xlfn.CONCAT($B155, " - ", L$9), Expenses!$J$11:$J$2510))</f>
        <v/>
      </c>
      <c r="M155" s="16" t="str">
        <f>IF(OR($B155="", M$9=""), "", SUMIF(Expenses!$Z$11:$Z$2510, _xlfn.CONCAT($B155, " - ", M$9), Expenses!$J$11:$J$2510))</f>
        <v/>
      </c>
      <c r="N155" s="16" t="str">
        <f>IF(OR($B155="", N$9=""), "", SUMIF(Expenses!$Z$11:$Z$2510, _xlfn.CONCAT($B155, " - ", N$9), Expenses!$J$11:$J$2510))</f>
        <v/>
      </c>
      <c r="O155" s="17" t="str">
        <f>IF(OR($B155="", O$9=""), "", SUMIF(Expenses!$Z$11:$Z$2510, _xlfn.CONCAT($B155, " - ", O$9), Expenses!$J$11:$J$2510))</f>
        <v/>
      </c>
      <c r="P155" s="21"/>
      <c r="U155" s="25" t="str">
        <f t="shared" si="3"/>
        <v/>
      </c>
    </row>
    <row r="156" spans="1:21" x14ac:dyDescent="0.25">
      <c r="A156" s="21"/>
      <c r="B156" s="93"/>
      <c r="C156" s="21"/>
      <c r="D156" s="15" t="str">
        <f>IF(OR($B156="", D$9=""), "", SUMIF(Expenses!$Z$11:$Z$2510, _xlfn.CONCAT($B156, " - ", D$9), Expenses!$J$11:$J$2510))</f>
        <v/>
      </c>
      <c r="E156" s="16" t="str">
        <f>IF(OR($B156="", E$9=""), "", SUMIF(Expenses!$Z$11:$Z$2510, _xlfn.CONCAT($B156, " - ", E$9), Expenses!$J$11:$J$2510))</f>
        <v/>
      </c>
      <c r="F156" s="16" t="str">
        <f>IF(OR($B156="", F$9=""), "", SUMIF(Expenses!$Z$11:$Z$2510, _xlfn.CONCAT($B156, " - ", F$9), Expenses!$J$11:$J$2510))</f>
        <v/>
      </c>
      <c r="G156" s="16" t="str">
        <f>IF(OR($B156="", G$9=""), "", SUMIF(Expenses!$Z$11:$Z$2510, _xlfn.CONCAT($B156, " - ", G$9), Expenses!$J$11:$J$2510))</f>
        <v/>
      </c>
      <c r="H156" s="16" t="str">
        <f>IF(OR($B156="", H$9=""), "", SUMIF(Expenses!$Z$11:$Z$2510, _xlfn.CONCAT($B156, " - ", H$9), Expenses!$J$11:$J$2510))</f>
        <v/>
      </c>
      <c r="I156" s="16" t="str">
        <f>IF(OR($B156="", I$9=""), "", SUMIF(Expenses!$Z$11:$Z$2510, _xlfn.CONCAT($B156, " - ", I$9), Expenses!$J$11:$J$2510))</f>
        <v/>
      </c>
      <c r="J156" s="16" t="str">
        <f>IF(OR($B156="", J$9=""), "", SUMIF(Expenses!$Z$11:$Z$2510, _xlfn.CONCAT($B156, " - ", J$9), Expenses!$J$11:$J$2510))</f>
        <v/>
      </c>
      <c r="K156" s="16" t="str">
        <f>IF(OR($B156="", K$9=""), "", SUMIF(Expenses!$Z$11:$Z$2510, _xlfn.CONCAT($B156, " - ", K$9), Expenses!$J$11:$J$2510))</f>
        <v/>
      </c>
      <c r="L156" s="16" t="str">
        <f>IF(OR($B156="", L$9=""), "", SUMIF(Expenses!$Z$11:$Z$2510, _xlfn.CONCAT($B156, " - ", L$9), Expenses!$J$11:$J$2510))</f>
        <v/>
      </c>
      <c r="M156" s="16" t="str">
        <f>IF(OR($B156="", M$9=""), "", SUMIF(Expenses!$Z$11:$Z$2510, _xlfn.CONCAT($B156, " - ", M$9), Expenses!$J$11:$J$2510))</f>
        <v/>
      </c>
      <c r="N156" s="16" t="str">
        <f>IF(OR($B156="", N$9=""), "", SUMIF(Expenses!$Z$11:$Z$2510, _xlfn.CONCAT($B156, " - ", N$9), Expenses!$J$11:$J$2510))</f>
        <v/>
      </c>
      <c r="O156" s="17" t="str">
        <f>IF(OR($B156="", O$9=""), "", SUMIF(Expenses!$Z$11:$Z$2510, _xlfn.CONCAT($B156, " - ", O$9), Expenses!$J$11:$J$2510))</f>
        <v/>
      </c>
      <c r="P156" s="21"/>
      <c r="U156" s="25" t="str">
        <f t="shared" si="3"/>
        <v/>
      </c>
    </row>
    <row r="157" spans="1:21" x14ac:dyDescent="0.25">
      <c r="A157" s="21"/>
      <c r="B157" s="93"/>
      <c r="C157" s="21"/>
      <c r="D157" s="15" t="str">
        <f>IF(OR($B157="", D$9=""), "", SUMIF(Expenses!$Z$11:$Z$2510, _xlfn.CONCAT($B157, " - ", D$9), Expenses!$J$11:$J$2510))</f>
        <v/>
      </c>
      <c r="E157" s="16" t="str">
        <f>IF(OR($B157="", E$9=""), "", SUMIF(Expenses!$Z$11:$Z$2510, _xlfn.CONCAT($B157, " - ", E$9), Expenses!$J$11:$J$2510))</f>
        <v/>
      </c>
      <c r="F157" s="16" t="str">
        <f>IF(OR($B157="", F$9=""), "", SUMIF(Expenses!$Z$11:$Z$2510, _xlfn.CONCAT($B157, " - ", F$9), Expenses!$J$11:$J$2510))</f>
        <v/>
      </c>
      <c r="G157" s="16" t="str">
        <f>IF(OR($B157="", G$9=""), "", SUMIF(Expenses!$Z$11:$Z$2510, _xlfn.CONCAT($B157, " - ", G$9), Expenses!$J$11:$J$2510))</f>
        <v/>
      </c>
      <c r="H157" s="16" t="str">
        <f>IF(OR($B157="", H$9=""), "", SUMIF(Expenses!$Z$11:$Z$2510, _xlfn.CONCAT($B157, " - ", H$9), Expenses!$J$11:$J$2510))</f>
        <v/>
      </c>
      <c r="I157" s="16" t="str">
        <f>IF(OR($B157="", I$9=""), "", SUMIF(Expenses!$Z$11:$Z$2510, _xlfn.CONCAT($B157, " - ", I$9), Expenses!$J$11:$J$2510))</f>
        <v/>
      </c>
      <c r="J157" s="16" t="str">
        <f>IF(OR($B157="", J$9=""), "", SUMIF(Expenses!$Z$11:$Z$2510, _xlfn.CONCAT($B157, " - ", J$9), Expenses!$J$11:$J$2510))</f>
        <v/>
      </c>
      <c r="K157" s="16" t="str">
        <f>IF(OR($B157="", K$9=""), "", SUMIF(Expenses!$Z$11:$Z$2510, _xlfn.CONCAT($B157, " - ", K$9), Expenses!$J$11:$J$2510))</f>
        <v/>
      </c>
      <c r="L157" s="16" t="str">
        <f>IF(OR($B157="", L$9=""), "", SUMIF(Expenses!$Z$11:$Z$2510, _xlfn.CONCAT($B157, " - ", L$9), Expenses!$J$11:$J$2510))</f>
        <v/>
      </c>
      <c r="M157" s="16" t="str">
        <f>IF(OR($B157="", M$9=""), "", SUMIF(Expenses!$Z$11:$Z$2510, _xlfn.CONCAT($B157, " - ", M$9), Expenses!$J$11:$J$2510))</f>
        <v/>
      </c>
      <c r="N157" s="16" t="str">
        <f>IF(OR($B157="", N$9=""), "", SUMIF(Expenses!$Z$11:$Z$2510, _xlfn.CONCAT($B157, " - ", N$9), Expenses!$J$11:$J$2510))</f>
        <v/>
      </c>
      <c r="O157" s="17" t="str">
        <f>IF(OR($B157="", O$9=""), "", SUMIF(Expenses!$Z$11:$Z$2510, _xlfn.CONCAT($B157, " - ", O$9), Expenses!$J$11:$J$2510))</f>
        <v/>
      </c>
      <c r="P157" s="21"/>
      <c r="U157" s="25" t="str">
        <f t="shared" si="3"/>
        <v/>
      </c>
    </row>
    <row r="158" spans="1:21" x14ac:dyDescent="0.25">
      <c r="A158" s="21"/>
      <c r="B158" s="93"/>
      <c r="C158" s="21"/>
      <c r="D158" s="15" t="str">
        <f>IF(OR($B158="", D$9=""), "", SUMIF(Expenses!$Z$11:$Z$2510, _xlfn.CONCAT($B158, " - ", D$9), Expenses!$J$11:$J$2510))</f>
        <v/>
      </c>
      <c r="E158" s="16" t="str">
        <f>IF(OR($B158="", E$9=""), "", SUMIF(Expenses!$Z$11:$Z$2510, _xlfn.CONCAT($B158, " - ", E$9), Expenses!$J$11:$J$2510))</f>
        <v/>
      </c>
      <c r="F158" s="16" t="str">
        <f>IF(OR($B158="", F$9=""), "", SUMIF(Expenses!$Z$11:$Z$2510, _xlfn.CONCAT($B158, " - ", F$9), Expenses!$J$11:$J$2510))</f>
        <v/>
      </c>
      <c r="G158" s="16" t="str">
        <f>IF(OR($B158="", G$9=""), "", SUMIF(Expenses!$Z$11:$Z$2510, _xlfn.CONCAT($B158, " - ", G$9), Expenses!$J$11:$J$2510))</f>
        <v/>
      </c>
      <c r="H158" s="16" t="str">
        <f>IF(OR($B158="", H$9=""), "", SUMIF(Expenses!$Z$11:$Z$2510, _xlfn.CONCAT($B158, " - ", H$9), Expenses!$J$11:$J$2510))</f>
        <v/>
      </c>
      <c r="I158" s="16" t="str">
        <f>IF(OR($B158="", I$9=""), "", SUMIF(Expenses!$Z$11:$Z$2510, _xlfn.CONCAT($B158, " - ", I$9), Expenses!$J$11:$J$2510))</f>
        <v/>
      </c>
      <c r="J158" s="16" t="str">
        <f>IF(OR($B158="", J$9=""), "", SUMIF(Expenses!$Z$11:$Z$2510, _xlfn.CONCAT($B158, " - ", J$9), Expenses!$J$11:$J$2510))</f>
        <v/>
      </c>
      <c r="K158" s="16" t="str">
        <f>IF(OR($B158="", K$9=""), "", SUMIF(Expenses!$Z$11:$Z$2510, _xlfn.CONCAT($B158, " - ", K$9), Expenses!$J$11:$J$2510))</f>
        <v/>
      </c>
      <c r="L158" s="16" t="str">
        <f>IF(OR($B158="", L$9=""), "", SUMIF(Expenses!$Z$11:$Z$2510, _xlfn.CONCAT($B158, " - ", L$9), Expenses!$J$11:$J$2510))</f>
        <v/>
      </c>
      <c r="M158" s="16" t="str">
        <f>IF(OR($B158="", M$9=""), "", SUMIF(Expenses!$Z$11:$Z$2510, _xlfn.CONCAT($B158, " - ", M$9), Expenses!$J$11:$J$2510))</f>
        <v/>
      </c>
      <c r="N158" s="16" t="str">
        <f>IF(OR($B158="", N$9=""), "", SUMIF(Expenses!$Z$11:$Z$2510, _xlfn.CONCAT($B158, " - ", N$9), Expenses!$J$11:$J$2510))</f>
        <v/>
      </c>
      <c r="O158" s="17" t="str">
        <f>IF(OR($B158="", O$9=""), "", SUMIF(Expenses!$Z$11:$Z$2510, _xlfn.CONCAT($B158, " - ", O$9), Expenses!$J$11:$J$2510))</f>
        <v/>
      </c>
      <c r="P158" s="21"/>
      <c r="U158" s="25" t="str">
        <f t="shared" si="3"/>
        <v/>
      </c>
    </row>
    <row r="159" spans="1:21" x14ac:dyDescent="0.25">
      <c r="A159" s="21"/>
      <c r="B159" s="93"/>
      <c r="C159" s="21"/>
      <c r="D159" s="15" t="str">
        <f>IF(OR($B159="", D$9=""), "", SUMIF(Expenses!$Z$11:$Z$2510, _xlfn.CONCAT($B159, " - ", D$9), Expenses!$J$11:$J$2510))</f>
        <v/>
      </c>
      <c r="E159" s="16" t="str">
        <f>IF(OR($B159="", E$9=""), "", SUMIF(Expenses!$Z$11:$Z$2510, _xlfn.CONCAT($B159, " - ", E$9), Expenses!$J$11:$J$2510))</f>
        <v/>
      </c>
      <c r="F159" s="16" t="str">
        <f>IF(OR($B159="", F$9=""), "", SUMIF(Expenses!$Z$11:$Z$2510, _xlfn.CONCAT($B159, " - ", F$9), Expenses!$J$11:$J$2510))</f>
        <v/>
      </c>
      <c r="G159" s="16" t="str">
        <f>IF(OR($B159="", G$9=""), "", SUMIF(Expenses!$Z$11:$Z$2510, _xlfn.CONCAT($B159, " - ", G$9), Expenses!$J$11:$J$2510))</f>
        <v/>
      </c>
      <c r="H159" s="16" t="str">
        <f>IF(OR($B159="", H$9=""), "", SUMIF(Expenses!$Z$11:$Z$2510, _xlfn.CONCAT($B159, " - ", H$9), Expenses!$J$11:$J$2510))</f>
        <v/>
      </c>
      <c r="I159" s="16" t="str">
        <f>IF(OR($B159="", I$9=""), "", SUMIF(Expenses!$Z$11:$Z$2510, _xlfn.CONCAT($B159, " - ", I$9), Expenses!$J$11:$J$2510))</f>
        <v/>
      </c>
      <c r="J159" s="16" t="str">
        <f>IF(OR($B159="", J$9=""), "", SUMIF(Expenses!$Z$11:$Z$2510, _xlfn.CONCAT($B159, " - ", J$9), Expenses!$J$11:$J$2510))</f>
        <v/>
      </c>
      <c r="K159" s="16" t="str">
        <f>IF(OR($B159="", K$9=""), "", SUMIF(Expenses!$Z$11:$Z$2510, _xlfn.CONCAT($B159, " - ", K$9), Expenses!$J$11:$J$2510))</f>
        <v/>
      </c>
      <c r="L159" s="16" t="str">
        <f>IF(OR($B159="", L$9=""), "", SUMIF(Expenses!$Z$11:$Z$2510, _xlfn.CONCAT($B159, " - ", L$9), Expenses!$J$11:$J$2510))</f>
        <v/>
      </c>
      <c r="M159" s="16" t="str">
        <f>IF(OR($B159="", M$9=""), "", SUMIF(Expenses!$Z$11:$Z$2510, _xlfn.CONCAT($B159, " - ", M$9), Expenses!$J$11:$J$2510))</f>
        <v/>
      </c>
      <c r="N159" s="16" t="str">
        <f>IF(OR($B159="", N$9=""), "", SUMIF(Expenses!$Z$11:$Z$2510, _xlfn.CONCAT($B159, " - ", N$9), Expenses!$J$11:$J$2510))</f>
        <v/>
      </c>
      <c r="O159" s="17" t="str">
        <f>IF(OR($B159="", O$9=""), "", SUMIF(Expenses!$Z$11:$Z$2510, _xlfn.CONCAT($B159, " - ", O$9), Expenses!$J$11:$J$2510))</f>
        <v/>
      </c>
      <c r="P159" s="21"/>
      <c r="U159" s="25" t="str">
        <f t="shared" si="3"/>
        <v/>
      </c>
    </row>
    <row r="160" spans="1:21" x14ac:dyDescent="0.25">
      <c r="A160" s="21"/>
      <c r="B160" s="94"/>
      <c r="C160" s="21"/>
      <c r="D160" s="18" t="str">
        <f>IF(OR($B160="", D$9=""), "", SUMIF(Expenses!$Z$11:$Z$2510, _xlfn.CONCAT($B160, " - ", D$9), Expenses!$J$11:$J$2510))</f>
        <v/>
      </c>
      <c r="E160" s="19" t="str">
        <f>IF(OR($B160="", E$9=""), "", SUMIF(Expenses!$Z$11:$Z$2510, _xlfn.CONCAT($B160, " - ", E$9), Expenses!$J$11:$J$2510))</f>
        <v/>
      </c>
      <c r="F160" s="19" t="str">
        <f>IF(OR($B160="", F$9=""), "", SUMIF(Expenses!$Z$11:$Z$2510, _xlfn.CONCAT($B160, " - ", F$9), Expenses!$J$11:$J$2510))</f>
        <v/>
      </c>
      <c r="G160" s="19" t="str">
        <f>IF(OR($B160="", G$9=""), "", SUMIF(Expenses!$Z$11:$Z$2510, _xlfn.CONCAT($B160, " - ", G$9), Expenses!$J$11:$J$2510))</f>
        <v/>
      </c>
      <c r="H160" s="19" t="str">
        <f>IF(OR($B160="", H$9=""), "", SUMIF(Expenses!$Z$11:$Z$2510, _xlfn.CONCAT($B160, " - ", H$9), Expenses!$J$11:$J$2510))</f>
        <v/>
      </c>
      <c r="I160" s="19" t="str">
        <f>IF(OR($B160="", I$9=""), "", SUMIF(Expenses!$Z$11:$Z$2510, _xlfn.CONCAT($B160, " - ", I$9), Expenses!$J$11:$J$2510))</f>
        <v/>
      </c>
      <c r="J160" s="19" t="str">
        <f>IF(OR($B160="", J$9=""), "", SUMIF(Expenses!$Z$11:$Z$2510, _xlfn.CONCAT($B160, " - ", J$9), Expenses!$J$11:$J$2510))</f>
        <v/>
      </c>
      <c r="K160" s="19" t="str">
        <f>IF(OR($B160="", K$9=""), "", SUMIF(Expenses!$Z$11:$Z$2510, _xlfn.CONCAT($B160, " - ", K$9), Expenses!$J$11:$J$2510))</f>
        <v/>
      </c>
      <c r="L160" s="19" t="str">
        <f>IF(OR($B160="", L$9=""), "", SUMIF(Expenses!$Z$11:$Z$2510, _xlfn.CONCAT($B160, " - ", L$9), Expenses!$J$11:$J$2510))</f>
        <v/>
      </c>
      <c r="M160" s="19" t="str">
        <f>IF(OR($B160="", M$9=""), "", SUMIF(Expenses!$Z$11:$Z$2510, _xlfn.CONCAT($B160, " - ", M$9), Expenses!$J$11:$J$2510))</f>
        <v/>
      </c>
      <c r="N160" s="19" t="str">
        <f>IF(OR($B160="", N$9=""), "", SUMIF(Expenses!$Z$11:$Z$2510, _xlfn.CONCAT($B160, " - ", N$9), Expenses!$J$11:$J$2510))</f>
        <v/>
      </c>
      <c r="O160" s="20" t="str">
        <f>IF(OR($B160="", O$9=""), "", SUMIF(Expenses!$Z$11:$Z$2510, _xlfn.CONCAT($B160, " - ", O$9), Expenses!$J$11:$J$2510))</f>
        <v/>
      </c>
      <c r="P160" s="21"/>
      <c r="U160" s="26" t="str">
        <f t="shared" si="3"/>
        <v/>
      </c>
    </row>
    <row r="161" spans="1:16" x14ac:dyDescent="0.25">
      <c r="A161" s="21"/>
      <c r="B161" s="21"/>
      <c r="C161" s="21"/>
      <c r="D161" s="21"/>
      <c r="E161" s="21"/>
      <c r="F161" s="21"/>
      <c r="G161" s="21"/>
      <c r="H161" s="21"/>
      <c r="I161" s="21"/>
      <c r="J161" s="21"/>
      <c r="K161" s="21"/>
      <c r="L161" s="21"/>
      <c r="M161" s="21"/>
      <c r="N161" s="21"/>
      <c r="O161" s="21"/>
      <c r="P161" s="21"/>
    </row>
    <row r="162" spans="1:16" hidden="1" x14ac:dyDescent="0.25"/>
  </sheetData>
  <sheetProtection algorithmName="SHA-512" hashValue="08tKsSl0+cy4uQfbwBHG7jliaNjUATuLEouIwI0hyngbl6xffV3/HOgtje0JT0TnhMLtkhhlQmjmjv7+KbufDw==" saltValue="VjUIBLK+KZoTCiyKUqnHbg==" spinCount="100000" sheet="1" objects="1" scenarios="1"/>
  <autoFilter ref="B10:B15" xr:uid="{84D5BCBB-5503-4C9F-9824-41D10F20F052}"/>
  <mergeCells count="4">
    <mergeCell ref="D7:O7"/>
    <mergeCell ref="B2:B3"/>
    <mergeCell ref="B5:B7"/>
    <mergeCell ref="D4:O4"/>
  </mergeCells>
  <conditionalFormatting sqref="B8">
    <cfRule type="expression" dxfId="2" priority="2">
      <formula>NOT($B$8="")</formula>
    </cfRule>
  </conditionalFormatting>
  <conditionalFormatting sqref="B11:B160">
    <cfRule type="expression" dxfId="1" priority="1">
      <formula>$U11="X"</formula>
    </cfRule>
  </conditionalFormatting>
  <pageMargins left="0.7" right="0.7" top="0.75" bottom="0.75" header="0.3" footer="0.3"/>
  <pageSetup paperSize="9" scale="9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CD37-7C53-4E35-9761-48EC8C424823}">
  <sheetPr>
    <tabColor rgb="FF002060"/>
  </sheetPr>
  <dimension ref="A1:BA158"/>
  <sheetViews>
    <sheetView zoomScaleNormal="100" workbookViewId="0">
      <pane ySplit="9" topLeftCell="A10" activePane="bottomLeft" state="frozen"/>
      <selection pane="bottomLeft"/>
    </sheetView>
  </sheetViews>
  <sheetFormatPr defaultColWidth="0" defaultRowHeight="15" zeroHeight="1" x14ac:dyDescent="0.25"/>
  <cols>
    <col min="1" max="41" width="2.85546875" style="1" customWidth="1"/>
    <col min="42" max="48" width="2.85546875" style="1" hidden="1" customWidth="1"/>
    <col min="49" max="49" width="5.7109375" style="1" hidden="1" customWidth="1"/>
    <col min="50" max="52" width="2.85546875" style="1" hidden="1" customWidth="1"/>
    <col min="53" max="53" width="17.140625" style="1" hidden="1" customWidth="1"/>
    <col min="54" max="16384" width="2.85546875" style="1" hidden="1"/>
  </cols>
  <sheetData>
    <row r="1" spans="1:53"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69"/>
      <c r="AG1" s="69"/>
      <c r="AH1" s="69"/>
      <c r="AI1" s="69"/>
      <c r="AJ1" s="69"/>
      <c r="AK1" s="69"/>
      <c r="AL1" s="69"/>
      <c r="AM1" s="69"/>
      <c r="AN1" s="69"/>
      <c r="AO1" s="69"/>
    </row>
    <row r="2" spans="1:53" x14ac:dyDescent="0.25">
      <c r="A2" s="21"/>
      <c r="B2" s="98" t="str">
        <f>_xlfn.CONCAT("Expense Report", IF($AG$3="", "", " for "), $AG$3)</f>
        <v>Expense Report</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100"/>
      <c r="AE2" s="21"/>
      <c r="AF2" s="69"/>
      <c r="AG2" s="107" t="s">
        <v>59</v>
      </c>
      <c r="AH2" s="108"/>
      <c r="AI2" s="108"/>
      <c r="AJ2" s="108"/>
      <c r="AK2" s="108"/>
      <c r="AL2" s="108"/>
      <c r="AM2" s="108"/>
      <c r="AN2" s="109"/>
      <c r="AO2" s="69"/>
    </row>
    <row r="3" spans="1:53" x14ac:dyDescent="0.25">
      <c r="A3" s="21"/>
      <c r="B3" s="101"/>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3"/>
      <c r="AE3" s="21"/>
      <c r="AF3" s="69"/>
      <c r="AG3" s="116"/>
      <c r="AH3" s="117"/>
      <c r="AI3" s="117"/>
      <c r="AJ3" s="117"/>
      <c r="AK3" s="117"/>
      <c r="AL3" s="117"/>
      <c r="AM3" s="117"/>
      <c r="AN3" s="118"/>
      <c r="AO3" s="69"/>
      <c r="BA3" s="63">
        <f>IF($AG$6="", 'Intro &amp; Setup'!$BK$4, $AG$6)</f>
        <v>43466</v>
      </c>
    </row>
    <row r="4" spans="1:53"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69"/>
      <c r="AG4" s="69"/>
      <c r="AH4" s="69"/>
      <c r="AI4" s="69"/>
      <c r="AJ4" s="69"/>
      <c r="AK4" s="69"/>
      <c r="AL4" s="69"/>
      <c r="AM4" s="69"/>
      <c r="AN4" s="69"/>
      <c r="AO4" s="69"/>
      <c r="BA4" s="64">
        <f>IF($AG$9="", 'Intro &amp; Setup'!$BL$15, $AG$9)</f>
        <v>43830</v>
      </c>
    </row>
    <row r="5" spans="1:53" x14ac:dyDescent="0.25">
      <c r="A5" s="21"/>
      <c r="B5" s="104" t="s">
        <v>62</v>
      </c>
      <c r="C5" s="105"/>
      <c r="D5" s="105"/>
      <c r="E5" s="105"/>
      <c r="F5" s="106"/>
      <c r="G5" s="113" t="str">
        <f>_xlfn.CONCAT(TEXT($BA$3, "dd mmm yyyy"), " - ", TEXT($BA$4, "dd mmm yyyy"))</f>
        <v>01 Jan 2019 - 31 Dec 2019</v>
      </c>
      <c r="H5" s="114"/>
      <c r="I5" s="114"/>
      <c r="J5" s="114"/>
      <c r="K5" s="114"/>
      <c r="L5" s="114"/>
      <c r="M5" s="114"/>
      <c r="N5" s="114"/>
      <c r="O5" s="115"/>
      <c r="P5" s="21"/>
      <c r="Q5" s="104" t="s">
        <v>63</v>
      </c>
      <c r="R5" s="105"/>
      <c r="S5" s="105"/>
      <c r="T5" s="106"/>
      <c r="U5" s="113" t="str">
        <f>IF('Intro &amp; Setup'!$H$16="", "", 'Intro &amp; Setup'!$H$16)</f>
        <v>Your Business</v>
      </c>
      <c r="V5" s="114"/>
      <c r="W5" s="114"/>
      <c r="X5" s="114"/>
      <c r="Y5" s="114"/>
      <c r="Z5" s="114"/>
      <c r="AA5" s="114"/>
      <c r="AB5" s="114"/>
      <c r="AC5" s="114"/>
      <c r="AD5" s="115"/>
      <c r="AE5" s="21"/>
      <c r="AF5" s="69"/>
      <c r="AG5" s="107" t="s">
        <v>60</v>
      </c>
      <c r="AH5" s="108"/>
      <c r="AI5" s="108"/>
      <c r="AJ5" s="108"/>
      <c r="AK5" s="108"/>
      <c r="AL5" s="108"/>
      <c r="AM5" s="108"/>
      <c r="AN5" s="109"/>
      <c r="AO5" s="69"/>
    </row>
    <row r="6" spans="1:53"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69"/>
      <c r="AG6" s="200"/>
      <c r="AH6" s="201"/>
      <c r="AI6" s="201"/>
      <c r="AJ6" s="201"/>
      <c r="AK6" s="201"/>
      <c r="AL6" s="201"/>
      <c r="AM6" s="201"/>
      <c r="AN6" s="202"/>
      <c r="AO6" s="69"/>
      <c r="BA6" s="65"/>
    </row>
    <row r="7" spans="1:53" x14ac:dyDescent="0.25">
      <c r="A7" s="21"/>
      <c r="B7" s="21"/>
      <c r="C7" s="21"/>
      <c r="D7" s="21"/>
      <c r="E7" s="21"/>
      <c r="F7" s="21"/>
      <c r="G7" s="104" t="str">
        <f>_xlfn.CONCAT("Total for this Period (", IF('Intro &amp; Setup'!$Z$27="", "NO CURRENCY", 'Intro &amp; Setup'!$Z$27), ")")</f>
        <v>Total for this Period (GBP)</v>
      </c>
      <c r="H7" s="105"/>
      <c r="I7" s="105"/>
      <c r="J7" s="105"/>
      <c r="K7" s="105"/>
      <c r="L7" s="105"/>
      <c r="M7" s="105"/>
      <c r="N7" s="105"/>
      <c r="O7" s="105"/>
      <c r="P7" s="105"/>
      <c r="Q7" s="106"/>
      <c r="R7" s="227">
        <f>SUMIF(Expenses!$AF$11:$AF$2510, "X", Expenses!$J$11:$J$2510)</f>
        <v>282</v>
      </c>
      <c r="S7" s="228"/>
      <c r="T7" s="228"/>
      <c r="U7" s="228"/>
      <c r="V7" s="229"/>
      <c r="W7" s="21"/>
      <c r="X7" s="104" t="s">
        <v>65</v>
      </c>
      <c r="Y7" s="105"/>
      <c r="Z7" s="106"/>
      <c r="AA7" s="212" t="str">
        <f>_xlfn.CONCAT($AJ$11, " ", $AL$11)</f>
        <v>1 of 1</v>
      </c>
      <c r="AB7" s="213"/>
      <c r="AC7" s="213"/>
      <c r="AD7" s="214"/>
      <c r="AE7" s="21"/>
      <c r="AF7" s="69"/>
      <c r="AG7" s="69"/>
      <c r="AH7" s="69"/>
      <c r="AI7" s="69"/>
      <c r="AJ7" s="69"/>
      <c r="AK7" s="69"/>
      <c r="AL7" s="69"/>
      <c r="AM7" s="69"/>
      <c r="AN7" s="69"/>
      <c r="AO7" s="69"/>
      <c r="BA7" s="70" t="s">
        <v>70</v>
      </c>
    </row>
    <row r="8" spans="1:53" x14ac:dyDescent="0.25">
      <c r="A8" s="21"/>
      <c r="B8" s="21"/>
      <c r="C8" s="21"/>
      <c r="D8" s="21"/>
      <c r="E8" s="21"/>
      <c r="F8" s="21"/>
      <c r="G8" s="21"/>
      <c r="H8" s="21"/>
      <c r="I8" s="21"/>
      <c r="J8" s="21"/>
      <c r="K8" s="21"/>
      <c r="L8" s="21"/>
      <c r="M8" s="21"/>
      <c r="N8" s="21"/>
      <c r="O8" s="21"/>
      <c r="P8" s="21"/>
      <c r="Q8" s="21"/>
      <c r="R8" s="21"/>
      <c r="S8" s="173" t="str">
        <f>_xlfn.CONCAT("In ", IF('Intro &amp; Setup'!$Z$27="", "NO CURRENCY", 'Intro &amp; Setup'!$Z$27))</f>
        <v>In GBP</v>
      </c>
      <c r="T8" s="173"/>
      <c r="U8" s="173"/>
      <c r="V8" s="173"/>
      <c r="W8" s="21"/>
      <c r="X8" s="211" t="s">
        <v>64</v>
      </c>
      <c r="Y8" s="211"/>
      <c r="Z8" s="211"/>
      <c r="AA8" s="211"/>
      <c r="AB8" s="211"/>
      <c r="AC8" s="211"/>
      <c r="AD8" s="211"/>
      <c r="AE8" s="21"/>
      <c r="AF8" s="69"/>
      <c r="AG8" s="107" t="s">
        <v>61</v>
      </c>
      <c r="AH8" s="108"/>
      <c r="AI8" s="108"/>
      <c r="AJ8" s="108"/>
      <c r="AK8" s="108"/>
      <c r="AL8" s="108"/>
      <c r="AM8" s="108"/>
      <c r="AN8" s="109"/>
      <c r="AO8" s="69"/>
      <c r="AW8" s="67">
        <f>IF(ROUNDUP(MAX(Expenses!$AE$11:$AE$2510)/40, 0)=0, 1, ROUNDUP(MAX(Expenses!$AE$11:$AE$2510)/40, 0))</f>
        <v>1</v>
      </c>
      <c r="BA8" s="23"/>
    </row>
    <row r="9" spans="1:53" x14ac:dyDescent="0.25">
      <c r="A9" s="21"/>
      <c r="B9" s="188" t="s">
        <v>41</v>
      </c>
      <c r="C9" s="189"/>
      <c r="D9" s="189"/>
      <c r="E9" s="189"/>
      <c r="F9" s="189" t="s">
        <v>42</v>
      </c>
      <c r="G9" s="189"/>
      <c r="H9" s="189"/>
      <c r="I9" s="189"/>
      <c r="J9" s="189"/>
      <c r="K9" s="189"/>
      <c r="L9" s="189"/>
      <c r="M9" s="189"/>
      <c r="N9" s="189"/>
      <c r="O9" s="189"/>
      <c r="P9" s="189"/>
      <c r="Q9" s="189"/>
      <c r="R9" s="189"/>
      <c r="S9" s="189" t="s">
        <v>45</v>
      </c>
      <c r="T9" s="189"/>
      <c r="U9" s="189"/>
      <c r="V9" s="190"/>
      <c r="W9" s="21"/>
      <c r="X9" s="208" t="s">
        <v>44</v>
      </c>
      <c r="Y9" s="209"/>
      <c r="Z9" s="209"/>
      <c r="AA9" s="209" t="s">
        <v>45</v>
      </c>
      <c r="AB9" s="209"/>
      <c r="AC9" s="209"/>
      <c r="AD9" s="210"/>
      <c r="AE9" s="21"/>
      <c r="AF9" s="69"/>
      <c r="AG9" s="200"/>
      <c r="AH9" s="201"/>
      <c r="AI9" s="201"/>
      <c r="AJ9" s="201"/>
      <c r="AK9" s="201"/>
      <c r="AL9" s="201"/>
      <c r="AM9" s="201"/>
      <c r="AN9" s="202"/>
      <c r="AO9" s="69"/>
      <c r="BA9" s="24" t="str">
        <f>IF('Client List'!$B11="", "", 'Client List'!$B11)</f>
        <v>Your Client</v>
      </c>
    </row>
    <row r="10" spans="1:53" x14ac:dyDescent="0.25">
      <c r="A10" s="21"/>
      <c r="B10" s="206">
        <f>IFERROR(INDEX(Expenses!$B$11:$B$2510, MATCH($AW10, Expenses!$AE$11:$AE$2510, 0)), "")</f>
        <v>43466</v>
      </c>
      <c r="C10" s="207"/>
      <c r="D10" s="207"/>
      <c r="E10" s="207"/>
      <c r="F10" s="205" t="str">
        <f>IF(IFERROR(INDEX(Expenses!$D$11:$D$2510, MATCH($AW10, Expenses!$AE$11:$AE$2510, 0)), "")="", "", IFERROR(INDEX(Expenses!$D$11:$D$2510, MATCH($AW10, Expenses!$AE$11:$AE$2510, 0)), ""))</f>
        <v>Test description 2</v>
      </c>
      <c r="G10" s="205"/>
      <c r="H10" s="205"/>
      <c r="I10" s="205"/>
      <c r="J10" s="205"/>
      <c r="K10" s="205"/>
      <c r="L10" s="205"/>
      <c r="M10" s="205"/>
      <c r="N10" s="205"/>
      <c r="O10" s="205"/>
      <c r="P10" s="205"/>
      <c r="Q10" s="205"/>
      <c r="R10" s="205"/>
      <c r="S10" s="203">
        <f>IFERROR(INDEX(Expenses!$J$11:$J$2510, MATCH($AW10, Expenses!$AE$11:$AE$2510, 0)), "")</f>
        <v>25</v>
      </c>
      <c r="T10" s="203"/>
      <c r="U10" s="203"/>
      <c r="V10" s="204"/>
      <c r="W10" s="68"/>
      <c r="X10" s="137" t="str">
        <f>IF(IFERROR(INDEX(Expenses!$F$11:$F$2510, MATCH($AW10, Expenses!$AE$11:$AE$2510, 0)), "")="", "", IFERROR(INDEX(Expenses!$F$11:$F$2510, MATCH($AW10, Expenses!$AE$11:$AE$2510, 0)), ""))</f>
        <v>ZAR</v>
      </c>
      <c r="Y10" s="138"/>
      <c r="Z10" s="138"/>
      <c r="AA10" s="203">
        <f>IF($X10="", "", IF(IFERROR(INDEX(Expenses!$G$11:$G$2510, MATCH($AW10, Expenses!$AE$11:$AE$2510, 0)), "")="", "", IFERROR(INDEX(Expenses!$G$11:$G$2510, MATCH($AW10, Expenses!$AE$11:$AE$2510, 0)), "")))</f>
        <v>500</v>
      </c>
      <c r="AB10" s="203"/>
      <c r="AC10" s="203"/>
      <c r="AD10" s="204"/>
      <c r="AE10" s="21"/>
      <c r="AF10" s="69"/>
      <c r="AG10" s="69"/>
      <c r="AH10" s="69"/>
      <c r="AI10" s="69"/>
      <c r="AJ10" s="69"/>
      <c r="AK10" s="69"/>
      <c r="AL10" s="69"/>
      <c r="AM10" s="69"/>
      <c r="AN10" s="69"/>
      <c r="AO10" s="69"/>
      <c r="AW10" s="24">
        <f>($AJ11*40)-39</f>
        <v>1</v>
      </c>
      <c r="BA10" s="25" t="str">
        <f>IF('Client List'!$B12="", "", 'Client List'!$B12)</f>
        <v/>
      </c>
    </row>
    <row r="11" spans="1:53" x14ac:dyDescent="0.25">
      <c r="A11" s="21"/>
      <c r="B11" s="215">
        <f>IFERROR(INDEX(Expenses!$B$11:$B$2510, MATCH($AW11, Expenses!$AE$11:$AE$2510, 0)), "")</f>
        <v>43466</v>
      </c>
      <c r="C11" s="216"/>
      <c r="D11" s="216"/>
      <c r="E11" s="216"/>
      <c r="F11" s="217" t="str">
        <f>IF(IFERROR(INDEX(Expenses!$D$11:$D$2510, MATCH($AW11, Expenses!$AE$11:$AE$2510, 0)), "")="", "", IFERROR(INDEX(Expenses!$D$11:$D$2510, MATCH($AW11, Expenses!$AE$11:$AE$2510, 0)), ""))</f>
        <v>Test description 3</v>
      </c>
      <c r="G11" s="217"/>
      <c r="H11" s="217"/>
      <c r="I11" s="217"/>
      <c r="J11" s="217"/>
      <c r="K11" s="217"/>
      <c r="L11" s="217"/>
      <c r="M11" s="217"/>
      <c r="N11" s="217"/>
      <c r="O11" s="217"/>
      <c r="P11" s="217"/>
      <c r="Q11" s="217"/>
      <c r="R11" s="217"/>
      <c r="S11" s="218">
        <f>IFERROR(INDEX(Expenses!$J$11:$J$2510, MATCH($AW11, Expenses!$AE$11:$AE$2510, 0)), "")</f>
        <v>72</v>
      </c>
      <c r="T11" s="218"/>
      <c r="U11" s="218"/>
      <c r="V11" s="219"/>
      <c r="W11" s="68"/>
      <c r="X11" s="140" t="str">
        <f>IF(IFERROR(INDEX(Expenses!$F$11:$F$2510, MATCH($AW11, Expenses!$AE$11:$AE$2510, 0)), "")="", "", IFERROR(INDEX(Expenses!$F$11:$F$2510, MATCH($AW11, Expenses!$AE$11:$AE$2510, 0)), ""))</f>
        <v>EUR</v>
      </c>
      <c r="Y11" s="220"/>
      <c r="Z11" s="220"/>
      <c r="AA11" s="218">
        <f>IF($X11="", "", IF(IFERROR(INDEX(Expenses!$G$11:$G$2510, MATCH($AW11, Expenses!$AE$11:$AE$2510, 0)), "")="", "", IFERROR(INDEX(Expenses!$G$11:$G$2510, MATCH($AW11, Expenses!$AE$11:$AE$2510, 0)), "")))</f>
        <v>80</v>
      </c>
      <c r="AB11" s="218"/>
      <c r="AC11" s="218"/>
      <c r="AD11" s="219"/>
      <c r="AE11" s="21"/>
      <c r="AF11" s="69"/>
      <c r="AG11" s="107" t="s">
        <v>65</v>
      </c>
      <c r="AH11" s="108"/>
      <c r="AI11" s="109"/>
      <c r="AJ11" s="116">
        <v>1</v>
      </c>
      <c r="AK11" s="118"/>
      <c r="AL11" s="226" t="str">
        <f>_xlfn.CONCAT("of ", $AW$8)</f>
        <v>of 1</v>
      </c>
      <c r="AM11" s="226"/>
      <c r="AN11" s="226"/>
      <c r="AO11" s="69"/>
      <c r="AW11" s="25">
        <f>AW10+1</f>
        <v>2</v>
      </c>
      <c r="BA11" s="25" t="str">
        <f>IF('Client List'!$B13="", "", 'Client List'!$B13)</f>
        <v/>
      </c>
    </row>
    <row r="12" spans="1:53" x14ac:dyDescent="0.25">
      <c r="A12" s="21"/>
      <c r="B12" s="215">
        <f>IFERROR(INDEX(Expenses!$B$11:$B$2510, MATCH($AW12, Expenses!$AE$11:$AE$2510, 0)), "")</f>
        <v>43466</v>
      </c>
      <c r="C12" s="216"/>
      <c r="D12" s="216"/>
      <c r="E12" s="216"/>
      <c r="F12" s="217" t="str">
        <f>IF(IFERROR(INDEX(Expenses!$D$11:$D$2510, MATCH($AW12, Expenses!$AE$11:$AE$2510, 0)), "")="", "", IFERROR(INDEX(Expenses!$D$11:$D$2510, MATCH($AW12, Expenses!$AE$11:$AE$2510, 0)), ""))</f>
        <v>Test description 4</v>
      </c>
      <c r="G12" s="217"/>
      <c r="H12" s="217"/>
      <c r="I12" s="217"/>
      <c r="J12" s="217"/>
      <c r="K12" s="217"/>
      <c r="L12" s="217"/>
      <c r="M12" s="217"/>
      <c r="N12" s="217"/>
      <c r="O12" s="217"/>
      <c r="P12" s="217"/>
      <c r="Q12" s="217"/>
      <c r="R12" s="217"/>
      <c r="S12" s="218">
        <f>IFERROR(INDEX(Expenses!$J$11:$J$2510, MATCH($AW12, Expenses!$AE$11:$AE$2510, 0)), "")</f>
        <v>25</v>
      </c>
      <c r="T12" s="218"/>
      <c r="U12" s="218"/>
      <c r="V12" s="219"/>
      <c r="W12" s="68"/>
      <c r="X12" s="140" t="str">
        <f>IF(IFERROR(INDEX(Expenses!$F$11:$F$2510, MATCH($AW12, Expenses!$AE$11:$AE$2510, 0)), "")="", "", IFERROR(INDEX(Expenses!$F$11:$F$2510, MATCH($AW12, Expenses!$AE$11:$AE$2510, 0)), ""))</f>
        <v>ZAR</v>
      </c>
      <c r="Y12" s="220"/>
      <c r="Z12" s="220"/>
      <c r="AA12" s="218">
        <f>IF($X12="", "", IF(IFERROR(INDEX(Expenses!$G$11:$G$2510, MATCH($AW12, Expenses!$AE$11:$AE$2510, 0)), "")="", "", IFERROR(INDEX(Expenses!$G$11:$G$2510, MATCH($AW12, Expenses!$AE$11:$AE$2510, 0)), "")))</f>
        <v>500</v>
      </c>
      <c r="AB12" s="218"/>
      <c r="AC12" s="218"/>
      <c r="AD12" s="219"/>
      <c r="AE12" s="21"/>
      <c r="AF12" s="69"/>
      <c r="AG12" s="69"/>
      <c r="AH12" s="69"/>
      <c r="AI12" s="69"/>
      <c r="AJ12" s="69"/>
      <c r="AK12" s="69"/>
      <c r="AL12" s="69"/>
      <c r="AM12" s="69"/>
      <c r="AN12" s="69"/>
      <c r="AO12" s="69"/>
      <c r="AW12" s="25">
        <f t="shared" ref="AW12:AW49" si="0">AW11+1</f>
        <v>3</v>
      </c>
      <c r="BA12" s="25" t="str">
        <f>IF('Client List'!$B14="", "", 'Client List'!$B14)</f>
        <v/>
      </c>
    </row>
    <row r="13" spans="1:53" x14ac:dyDescent="0.25">
      <c r="A13" s="21"/>
      <c r="B13" s="215">
        <f>IFERROR(INDEX(Expenses!$B$11:$B$2510, MATCH($AW13, Expenses!$AE$11:$AE$2510, 0)), "")</f>
        <v>43466</v>
      </c>
      <c r="C13" s="216"/>
      <c r="D13" s="216"/>
      <c r="E13" s="216"/>
      <c r="F13" s="217" t="str">
        <f>IF(IFERROR(INDEX(Expenses!$D$11:$D$2510, MATCH($AW13, Expenses!$AE$11:$AE$2510, 0)), "")="", "", IFERROR(INDEX(Expenses!$D$11:$D$2510, MATCH($AW13, Expenses!$AE$11:$AE$2510, 0)), ""))</f>
        <v>Test description 5</v>
      </c>
      <c r="G13" s="217"/>
      <c r="H13" s="217"/>
      <c r="I13" s="217"/>
      <c r="J13" s="217"/>
      <c r="K13" s="217"/>
      <c r="L13" s="217"/>
      <c r="M13" s="217"/>
      <c r="N13" s="217"/>
      <c r="O13" s="217"/>
      <c r="P13" s="217"/>
      <c r="Q13" s="217"/>
      <c r="R13" s="217"/>
      <c r="S13" s="218">
        <f>IFERROR(INDEX(Expenses!$J$11:$J$2510, MATCH($AW13, Expenses!$AE$11:$AE$2510, 0)), "")</f>
        <v>80</v>
      </c>
      <c r="T13" s="218"/>
      <c r="U13" s="218"/>
      <c r="V13" s="219"/>
      <c r="W13" s="68"/>
      <c r="X13" s="140" t="str">
        <f>IF(IFERROR(INDEX(Expenses!$F$11:$F$2510, MATCH($AW13, Expenses!$AE$11:$AE$2510, 0)), "")="", "", IFERROR(INDEX(Expenses!$F$11:$F$2510, MATCH($AW13, Expenses!$AE$11:$AE$2510, 0)), ""))</f>
        <v/>
      </c>
      <c r="Y13" s="220"/>
      <c r="Z13" s="220"/>
      <c r="AA13" s="218" t="str">
        <f>IF($X13="", "", IF(IFERROR(INDEX(Expenses!$G$11:$G$2510, MATCH($AW13, Expenses!$AE$11:$AE$2510, 0)), "")="", "", IFERROR(INDEX(Expenses!$G$11:$G$2510, MATCH($AW13, Expenses!$AE$11:$AE$2510, 0)), "")))</f>
        <v/>
      </c>
      <c r="AB13" s="218"/>
      <c r="AC13" s="218"/>
      <c r="AD13" s="219"/>
      <c r="AE13" s="21"/>
      <c r="AF13" s="69"/>
      <c r="AG13" s="69"/>
      <c r="AH13" s="69"/>
      <c r="AI13" s="69"/>
      <c r="AJ13" s="69"/>
      <c r="AK13" s="69"/>
      <c r="AL13" s="69"/>
      <c r="AM13" s="69"/>
      <c r="AN13" s="69"/>
      <c r="AO13" s="69"/>
      <c r="AW13" s="25">
        <f t="shared" si="0"/>
        <v>4</v>
      </c>
      <c r="BA13" s="25" t="str">
        <f>IF('Client List'!$B15="", "", 'Client List'!$B15)</f>
        <v/>
      </c>
    </row>
    <row r="14" spans="1:53" x14ac:dyDescent="0.25">
      <c r="A14" s="21"/>
      <c r="B14" s="215">
        <f>IFERROR(INDEX(Expenses!$B$11:$B$2510, MATCH($AW14, Expenses!$AE$11:$AE$2510, 0)), "")</f>
        <v>43466</v>
      </c>
      <c r="C14" s="216"/>
      <c r="D14" s="216"/>
      <c r="E14" s="216"/>
      <c r="F14" s="217" t="str">
        <f>IF(IFERROR(INDEX(Expenses!$D$11:$D$2510, MATCH($AW14, Expenses!$AE$11:$AE$2510, 0)), "")="", "", IFERROR(INDEX(Expenses!$D$11:$D$2510, MATCH($AW14, Expenses!$AE$11:$AE$2510, 0)), ""))</f>
        <v>Test description 6</v>
      </c>
      <c r="G14" s="217"/>
      <c r="H14" s="217"/>
      <c r="I14" s="217"/>
      <c r="J14" s="217"/>
      <c r="K14" s="217"/>
      <c r="L14" s="217"/>
      <c r="M14" s="217"/>
      <c r="N14" s="217"/>
      <c r="O14" s="217"/>
      <c r="P14" s="217"/>
      <c r="Q14" s="217"/>
      <c r="R14" s="217"/>
      <c r="S14" s="218">
        <f>IFERROR(INDEX(Expenses!$J$11:$J$2510, MATCH($AW14, Expenses!$AE$11:$AE$2510, 0)), "")</f>
        <v>50</v>
      </c>
      <c r="T14" s="218"/>
      <c r="U14" s="218"/>
      <c r="V14" s="219"/>
      <c r="W14" s="68"/>
      <c r="X14" s="140" t="str">
        <f>IF(IFERROR(INDEX(Expenses!$F$11:$F$2510, MATCH($AW14, Expenses!$AE$11:$AE$2510, 0)), "")="", "", IFERROR(INDEX(Expenses!$F$11:$F$2510, MATCH($AW14, Expenses!$AE$11:$AE$2510, 0)), ""))</f>
        <v/>
      </c>
      <c r="Y14" s="220"/>
      <c r="Z14" s="220"/>
      <c r="AA14" s="218" t="str">
        <f>IF($X14="", "", IF(IFERROR(INDEX(Expenses!$G$11:$G$2510, MATCH($AW14, Expenses!$AE$11:$AE$2510, 0)), "")="", "", IFERROR(INDEX(Expenses!$G$11:$G$2510, MATCH($AW14, Expenses!$AE$11:$AE$2510, 0)), "")))</f>
        <v/>
      </c>
      <c r="AB14" s="218"/>
      <c r="AC14" s="218"/>
      <c r="AD14" s="219"/>
      <c r="AE14" s="21"/>
      <c r="AF14" s="69"/>
      <c r="AG14" s="191" t="s">
        <v>72</v>
      </c>
      <c r="AH14" s="192"/>
      <c r="AI14" s="192"/>
      <c r="AJ14" s="192"/>
      <c r="AK14" s="192"/>
      <c r="AL14" s="192"/>
      <c r="AM14" s="192"/>
      <c r="AN14" s="193"/>
      <c r="AO14" s="69"/>
      <c r="AW14" s="25">
        <f t="shared" si="0"/>
        <v>5</v>
      </c>
      <c r="BA14" s="25" t="str">
        <f>IF('Client List'!$B16="", "", 'Client List'!$B16)</f>
        <v/>
      </c>
    </row>
    <row r="15" spans="1:53" x14ac:dyDescent="0.25">
      <c r="A15" s="21"/>
      <c r="B15" s="215">
        <f>IFERROR(INDEX(Expenses!$B$11:$B$2510, MATCH($AW15, Expenses!$AE$11:$AE$2510, 0)), "")</f>
        <v>43466</v>
      </c>
      <c r="C15" s="216"/>
      <c r="D15" s="216"/>
      <c r="E15" s="216"/>
      <c r="F15" s="217" t="str">
        <f>IF(IFERROR(INDEX(Expenses!$D$11:$D$2510, MATCH($AW15, Expenses!$AE$11:$AE$2510, 0)), "")="", "", IFERROR(INDEX(Expenses!$D$11:$D$2510, MATCH($AW15, Expenses!$AE$11:$AE$2510, 0)), ""))</f>
        <v>Test description 7</v>
      </c>
      <c r="G15" s="217"/>
      <c r="H15" s="217"/>
      <c r="I15" s="217"/>
      <c r="J15" s="217"/>
      <c r="K15" s="217"/>
      <c r="L15" s="217"/>
      <c r="M15" s="217"/>
      <c r="N15" s="217"/>
      <c r="O15" s="217"/>
      <c r="P15" s="217"/>
      <c r="Q15" s="217"/>
      <c r="R15" s="217"/>
      <c r="S15" s="218">
        <f>IFERROR(INDEX(Expenses!$J$11:$J$2510, MATCH($AW15, Expenses!$AE$11:$AE$2510, 0)), "")</f>
        <v>30</v>
      </c>
      <c r="T15" s="218"/>
      <c r="U15" s="218"/>
      <c r="V15" s="219"/>
      <c r="W15" s="68"/>
      <c r="X15" s="140" t="str">
        <f>IF(IFERROR(INDEX(Expenses!$F$11:$F$2510, MATCH($AW15, Expenses!$AE$11:$AE$2510, 0)), "")="", "", IFERROR(INDEX(Expenses!$F$11:$F$2510, MATCH($AW15, Expenses!$AE$11:$AE$2510, 0)), ""))</f>
        <v/>
      </c>
      <c r="Y15" s="220"/>
      <c r="Z15" s="220"/>
      <c r="AA15" s="218" t="str">
        <f>IF($X15="", "", IF(IFERROR(INDEX(Expenses!$G$11:$G$2510, MATCH($AW15, Expenses!$AE$11:$AE$2510, 0)), "")="", "", IFERROR(INDEX(Expenses!$G$11:$G$2510, MATCH($AW15, Expenses!$AE$11:$AE$2510, 0)), "")))</f>
        <v/>
      </c>
      <c r="AB15" s="218"/>
      <c r="AC15" s="218"/>
      <c r="AD15" s="219"/>
      <c r="AE15" s="21"/>
      <c r="AF15" s="69"/>
      <c r="AG15" s="194"/>
      <c r="AH15" s="195"/>
      <c r="AI15" s="195"/>
      <c r="AJ15" s="195"/>
      <c r="AK15" s="195"/>
      <c r="AL15" s="195"/>
      <c r="AM15" s="195"/>
      <c r="AN15" s="196"/>
      <c r="AO15" s="69"/>
      <c r="AW15" s="25">
        <f t="shared" si="0"/>
        <v>6</v>
      </c>
      <c r="BA15" s="25" t="str">
        <f>IF('Client List'!$B17="", "", 'Client List'!$B17)</f>
        <v/>
      </c>
    </row>
    <row r="16" spans="1:53" x14ac:dyDescent="0.25">
      <c r="A16" s="21"/>
      <c r="B16" s="215" t="str">
        <f>IFERROR(INDEX(Expenses!$B$11:$B$2510, MATCH($AW16, Expenses!$AE$11:$AE$2510, 0)), "")</f>
        <v/>
      </c>
      <c r="C16" s="216"/>
      <c r="D16" s="216"/>
      <c r="E16" s="216"/>
      <c r="F16" s="217" t="str">
        <f>IF(IFERROR(INDEX(Expenses!$D$11:$D$2510, MATCH($AW16, Expenses!$AE$11:$AE$2510, 0)), "")="", "", IFERROR(INDEX(Expenses!$D$11:$D$2510, MATCH($AW16, Expenses!$AE$11:$AE$2510, 0)), ""))</f>
        <v/>
      </c>
      <c r="G16" s="217"/>
      <c r="H16" s="217"/>
      <c r="I16" s="217"/>
      <c r="J16" s="217"/>
      <c r="K16" s="217"/>
      <c r="L16" s="217"/>
      <c r="M16" s="217"/>
      <c r="N16" s="217"/>
      <c r="O16" s="217"/>
      <c r="P16" s="217"/>
      <c r="Q16" s="217"/>
      <c r="R16" s="217"/>
      <c r="S16" s="218" t="str">
        <f>IFERROR(INDEX(Expenses!$J$11:$J$2510, MATCH($AW16, Expenses!$AE$11:$AE$2510, 0)), "")</f>
        <v/>
      </c>
      <c r="T16" s="218"/>
      <c r="U16" s="218"/>
      <c r="V16" s="219"/>
      <c r="W16" s="68"/>
      <c r="X16" s="140" t="str">
        <f>IF(IFERROR(INDEX(Expenses!$F$11:$F$2510, MATCH($AW16, Expenses!$AE$11:$AE$2510, 0)), "")="", "", IFERROR(INDEX(Expenses!$F$11:$F$2510, MATCH($AW16, Expenses!$AE$11:$AE$2510, 0)), ""))</f>
        <v/>
      </c>
      <c r="Y16" s="220"/>
      <c r="Z16" s="220"/>
      <c r="AA16" s="218" t="str">
        <f>IF($X16="", "", IF(IFERROR(INDEX(Expenses!$G$11:$G$2510, MATCH($AW16, Expenses!$AE$11:$AE$2510, 0)), "")="", "", IFERROR(INDEX(Expenses!$G$11:$G$2510, MATCH($AW16, Expenses!$AE$11:$AE$2510, 0)), "")))</f>
        <v/>
      </c>
      <c r="AB16" s="218"/>
      <c r="AC16" s="218"/>
      <c r="AD16" s="219"/>
      <c r="AE16" s="21"/>
      <c r="AF16" s="69"/>
      <c r="AG16" s="194"/>
      <c r="AH16" s="195"/>
      <c r="AI16" s="195"/>
      <c r="AJ16" s="195"/>
      <c r="AK16" s="195"/>
      <c r="AL16" s="195"/>
      <c r="AM16" s="195"/>
      <c r="AN16" s="196"/>
      <c r="AO16" s="69"/>
      <c r="AW16" s="25">
        <f t="shared" si="0"/>
        <v>7</v>
      </c>
      <c r="BA16" s="25" t="str">
        <f>IF('Client List'!$B18="", "", 'Client List'!$B18)</f>
        <v/>
      </c>
    </row>
    <row r="17" spans="1:53" x14ac:dyDescent="0.25">
      <c r="A17" s="21"/>
      <c r="B17" s="215" t="str">
        <f>IFERROR(INDEX(Expenses!$B$11:$B$2510, MATCH($AW17, Expenses!$AE$11:$AE$2510, 0)), "")</f>
        <v/>
      </c>
      <c r="C17" s="216"/>
      <c r="D17" s="216"/>
      <c r="E17" s="216"/>
      <c r="F17" s="217" t="str">
        <f>IF(IFERROR(INDEX(Expenses!$D$11:$D$2510, MATCH($AW17, Expenses!$AE$11:$AE$2510, 0)), "")="", "", IFERROR(INDEX(Expenses!$D$11:$D$2510, MATCH($AW17, Expenses!$AE$11:$AE$2510, 0)), ""))</f>
        <v/>
      </c>
      <c r="G17" s="217"/>
      <c r="H17" s="217"/>
      <c r="I17" s="217"/>
      <c r="J17" s="217"/>
      <c r="K17" s="217"/>
      <c r="L17" s="217"/>
      <c r="M17" s="217"/>
      <c r="N17" s="217"/>
      <c r="O17" s="217"/>
      <c r="P17" s="217"/>
      <c r="Q17" s="217"/>
      <c r="R17" s="217"/>
      <c r="S17" s="218" t="str">
        <f>IFERROR(INDEX(Expenses!$J$11:$J$2510, MATCH($AW17, Expenses!$AE$11:$AE$2510, 0)), "")</f>
        <v/>
      </c>
      <c r="T17" s="218"/>
      <c r="U17" s="218"/>
      <c r="V17" s="219"/>
      <c r="W17" s="68"/>
      <c r="X17" s="140" t="str">
        <f>IF(IFERROR(INDEX(Expenses!$F$11:$F$2510, MATCH($AW17, Expenses!$AE$11:$AE$2510, 0)), "")="", "", IFERROR(INDEX(Expenses!$F$11:$F$2510, MATCH($AW17, Expenses!$AE$11:$AE$2510, 0)), ""))</f>
        <v/>
      </c>
      <c r="Y17" s="220"/>
      <c r="Z17" s="220"/>
      <c r="AA17" s="218" t="str">
        <f>IF($X17="", "", IF(IFERROR(INDEX(Expenses!$G$11:$G$2510, MATCH($AW17, Expenses!$AE$11:$AE$2510, 0)), "")="", "", IFERROR(INDEX(Expenses!$G$11:$G$2510, MATCH($AW17, Expenses!$AE$11:$AE$2510, 0)), "")))</f>
        <v/>
      </c>
      <c r="AB17" s="218"/>
      <c r="AC17" s="218"/>
      <c r="AD17" s="219"/>
      <c r="AE17" s="21"/>
      <c r="AF17" s="69"/>
      <c r="AG17" s="194"/>
      <c r="AH17" s="195"/>
      <c r="AI17" s="195"/>
      <c r="AJ17" s="195"/>
      <c r="AK17" s="195"/>
      <c r="AL17" s="195"/>
      <c r="AM17" s="195"/>
      <c r="AN17" s="196"/>
      <c r="AO17" s="69"/>
      <c r="AW17" s="25">
        <f t="shared" si="0"/>
        <v>8</v>
      </c>
      <c r="BA17" s="25" t="str">
        <f>IF('Client List'!$B19="", "", 'Client List'!$B19)</f>
        <v/>
      </c>
    </row>
    <row r="18" spans="1:53" x14ac:dyDescent="0.25">
      <c r="A18" s="21"/>
      <c r="B18" s="215" t="str">
        <f>IFERROR(INDEX(Expenses!$B$11:$B$2510, MATCH($AW18, Expenses!$AE$11:$AE$2510, 0)), "")</f>
        <v/>
      </c>
      <c r="C18" s="216"/>
      <c r="D18" s="216"/>
      <c r="E18" s="216"/>
      <c r="F18" s="217" t="str">
        <f>IF(IFERROR(INDEX(Expenses!$D$11:$D$2510, MATCH($AW18, Expenses!$AE$11:$AE$2510, 0)), "")="", "", IFERROR(INDEX(Expenses!$D$11:$D$2510, MATCH($AW18, Expenses!$AE$11:$AE$2510, 0)), ""))</f>
        <v/>
      </c>
      <c r="G18" s="217"/>
      <c r="H18" s="217"/>
      <c r="I18" s="217"/>
      <c r="J18" s="217"/>
      <c r="K18" s="217"/>
      <c r="L18" s="217"/>
      <c r="M18" s="217"/>
      <c r="N18" s="217"/>
      <c r="O18" s="217"/>
      <c r="P18" s="217"/>
      <c r="Q18" s="217"/>
      <c r="R18" s="217"/>
      <c r="S18" s="218" t="str">
        <f>IFERROR(INDEX(Expenses!$J$11:$J$2510, MATCH($AW18, Expenses!$AE$11:$AE$2510, 0)), "")</f>
        <v/>
      </c>
      <c r="T18" s="218"/>
      <c r="U18" s="218"/>
      <c r="V18" s="219"/>
      <c r="W18" s="68"/>
      <c r="X18" s="140" t="str">
        <f>IF(IFERROR(INDEX(Expenses!$F$11:$F$2510, MATCH($AW18, Expenses!$AE$11:$AE$2510, 0)), "")="", "", IFERROR(INDEX(Expenses!$F$11:$F$2510, MATCH($AW18, Expenses!$AE$11:$AE$2510, 0)), ""))</f>
        <v/>
      </c>
      <c r="Y18" s="220"/>
      <c r="Z18" s="220"/>
      <c r="AA18" s="218" t="str">
        <f>IF($X18="", "", IF(IFERROR(INDEX(Expenses!$G$11:$G$2510, MATCH($AW18, Expenses!$AE$11:$AE$2510, 0)), "")="", "", IFERROR(INDEX(Expenses!$G$11:$G$2510, MATCH($AW18, Expenses!$AE$11:$AE$2510, 0)), "")))</f>
        <v/>
      </c>
      <c r="AB18" s="218"/>
      <c r="AC18" s="218"/>
      <c r="AD18" s="219"/>
      <c r="AE18" s="21"/>
      <c r="AF18" s="69"/>
      <c r="AG18" s="197"/>
      <c r="AH18" s="198"/>
      <c r="AI18" s="198"/>
      <c r="AJ18" s="198"/>
      <c r="AK18" s="198"/>
      <c r="AL18" s="198"/>
      <c r="AM18" s="198"/>
      <c r="AN18" s="199"/>
      <c r="AO18" s="69"/>
      <c r="AW18" s="25">
        <f t="shared" si="0"/>
        <v>9</v>
      </c>
      <c r="BA18" s="25" t="str">
        <f>IF('Client List'!$B20="", "", 'Client List'!$B20)</f>
        <v/>
      </c>
    </row>
    <row r="19" spans="1:53" x14ac:dyDescent="0.25">
      <c r="A19" s="21"/>
      <c r="B19" s="215" t="str">
        <f>IFERROR(INDEX(Expenses!$B$11:$B$2510, MATCH($AW19, Expenses!$AE$11:$AE$2510, 0)), "")</f>
        <v/>
      </c>
      <c r="C19" s="216"/>
      <c r="D19" s="216"/>
      <c r="E19" s="216"/>
      <c r="F19" s="217" t="str">
        <f>IF(IFERROR(INDEX(Expenses!$D$11:$D$2510, MATCH($AW19, Expenses!$AE$11:$AE$2510, 0)), "")="", "", IFERROR(INDEX(Expenses!$D$11:$D$2510, MATCH($AW19, Expenses!$AE$11:$AE$2510, 0)), ""))</f>
        <v/>
      </c>
      <c r="G19" s="217"/>
      <c r="H19" s="217"/>
      <c r="I19" s="217"/>
      <c r="J19" s="217"/>
      <c r="K19" s="217"/>
      <c r="L19" s="217"/>
      <c r="M19" s="217"/>
      <c r="N19" s="217"/>
      <c r="O19" s="217"/>
      <c r="P19" s="217"/>
      <c r="Q19" s="217"/>
      <c r="R19" s="217"/>
      <c r="S19" s="218" t="str">
        <f>IFERROR(INDEX(Expenses!$J$11:$J$2510, MATCH($AW19, Expenses!$AE$11:$AE$2510, 0)), "")</f>
        <v/>
      </c>
      <c r="T19" s="218"/>
      <c r="U19" s="218"/>
      <c r="V19" s="219"/>
      <c r="W19" s="68"/>
      <c r="X19" s="140" t="str">
        <f>IF(IFERROR(INDEX(Expenses!$F$11:$F$2510, MATCH($AW19, Expenses!$AE$11:$AE$2510, 0)), "")="", "", IFERROR(INDEX(Expenses!$F$11:$F$2510, MATCH($AW19, Expenses!$AE$11:$AE$2510, 0)), ""))</f>
        <v/>
      </c>
      <c r="Y19" s="220"/>
      <c r="Z19" s="220"/>
      <c r="AA19" s="218" t="str">
        <f>IF($X19="", "", IF(IFERROR(INDEX(Expenses!$G$11:$G$2510, MATCH($AW19, Expenses!$AE$11:$AE$2510, 0)), "")="", "", IFERROR(INDEX(Expenses!$G$11:$G$2510, MATCH($AW19, Expenses!$AE$11:$AE$2510, 0)), "")))</f>
        <v/>
      </c>
      <c r="AB19" s="218"/>
      <c r="AC19" s="218"/>
      <c r="AD19" s="219"/>
      <c r="AE19" s="21"/>
      <c r="AF19" s="69"/>
      <c r="AG19" s="69"/>
      <c r="AH19" s="69"/>
      <c r="AI19" s="69"/>
      <c r="AJ19" s="69"/>
      <c r="AK19" s="69"/>
      <c r="AL19" s="69"/>
      <c r="AM19" s="69"/>
      <c r="AN19" s="69"/>
      <c r="AO19" s="69"/>
      <c r="AW19" s="25">
        <f t="shared" si="0"/>
        <v>10</v>
      </c>
      <c r="BA19" s="25" t="str">
        <f>IF('Client List'!$B21="", "", 'Client List'!$B21)</f>
        <v/>
      </c>
    </row>
    <row r="20" spans="1:53" x14ac:dyDescent="0.25">
      <c r="A20" s="21"/>
      <c r="B20" s="215" t="str">
        <f>IFERROR(INDEX(Expenses!$B$11:$B$2510, MATCH($AW20, Expenses!$AE$11:$AE$2510, 0)), "")</f>
        <v/>
      </c>
      <c r="C20" s="216"/>
      <c r="D20" s="216"/>
      <c r="E20" s="216"/>
      <c r="F20" s="217" t="str">
        <f>IF(IFERROR(INDEX(Expenses!$D$11:$D$2510, MATCH($AW20, Expenses!$AE$11:$AE$2510, 0)), "")="", "", IFERROR(INDEX(Expenses!$D$11:$D$2510, MATCH($AW20, Expenses!$AE$11:$AE$2510, 0)), ""))</f>
        <v/>
      </c>
      <c r="G20" s="217"/>
      <c r="H20" s="217"/>
      <c r="I20" s="217"/>
      <c r="J20" s="217"/>
      <c r="K20" s="217"/>
      <c r="L20" s="217"/>
      <c r="M20" s="217"/>
      <c r="N20" s="217"/>
      <c r="O20" s="217"/>
      <c r="P20" s="217"/>
      <c r="Q20" s="217"/>
      <c r="R20" s="217"/>
      <c r="S20" s="218" t="str">
        <f>IFERROR(INDEX(Expenses!$J$11:$J$2510, MATCH($AW20, Expenses!$AE$11:$AE$2510, 0)), "")</f>
        <v/>
      </c>
      <c r="T20" s="218"/>
      <c r="U20" s="218"/>
      <c r="V20" s="219"/>
      <c r="W20" s="68"/>
      <c r="X20" s="140" t="str">
        <f>IF(IFERROR(INDEX(Expenses!$F$11:$F$2510, MATCH($AW20, Expenses!$AE$11:$AE$2510, 0)), "")="", "", IFERROR(INDEX(Expenses!$F$11:$F$2510, MATCH($AW20, Expenses!$AE$11:$AE$2510, 0)), ""))</f>
        <v/>
      </c>
      <c r="Y20" s="220"/>
      <c r="Z20" s="220"/>
      <c r="AA20" s="218" t="str">
        <f>IF($X20="", "", IF(IFERROR(INDEX(Expenses!$G$11:$G$2510, MATCH($AW20, Expenses!$AE$11:$AE$2510, 0)), "")="", "", IFERROR(INDEX(Expenses!$G$11:$G$2510, MATCH($AW20, Expenses!$AE$11:$AE$2510, 0)), "")))</f>
        <v/>
      </c>
      <c r="AB20" s="218"/>
      <c r="AC20" s="218"/>
      <c r="AD20" s="219"/>
      <c r="AE20" s="21"/>
      <c r="AF20" s="69"/>
      <c r="AG20" s="69"/>
      <c r="AH20" s="69"/>
      <c r="AI20" s="69"/>
      <c r="AJ20" s="69"/>
      <c r="AK20" s="69"/>
      <c r="AL20" s="69"/>
      <c r="AM20" s="69"/>
      <c r="AN20" s="69"/>
      <c r="AO20" s="69"/>
      <c r="AW20" s="25">
        <f t="shared" si="0"/>
        <v>11</v>
      </c>
      <c r="BA20" s="25" t="str">
        <f>IF('Client List'!$B22="", "", 'Client List'!$B22)</f>
        <v/>
      </c>
    </row>
    <row r="21" spans="1:53" x14ac:dyDescent="0.25">
      <c r="A21" s="21"/>
      <c r="B21" s="215" t="str">
        <f>IFERROR(INDEX(Expenses!$B$11:$B$2510, MATCH($AW21, Expenses!$AE$11:$AE$2510, 0)), "")</f>
        <v/>
      </c>
      <c r="C21" s="216"/>
      <c r="D21" s="216"/>
      <c r="E21" s="216"/>
      <c r="F21" s="217" t="str">
        <f>IF(IFERROR(INDEX(Expenses!$D$11:$D$2510, MATCH($AW21, Expenses!$AE$11:$AE$2510, 0)), "")="", "", IFERROR(INDEX(Expenses!$D$11:$D$2510, MATCH($AW21, Expenses!$AE$11:$AE$2510, 0)), ""))</f>
        <v/>
      </c>
      <c r="G21" s="217"/>
      <c r="H21" s="217"/>
      <c r="I21" s="217"/>
      <c r="J21" s="217"/>
      <c r="K21" s="217"/>
      <c r="L21" s="217"/>
      <c r="M21" s="217"/>
      <c r="N21" s="217"/>
      <c r="O21" s="217"/>
      <c r="P21" s="217"/>
      <c r="Q21" s="217"/>
      <c r="R21" s="217"/>
      <c r="S21" s="218" t="str">
        <f>IFERROR(INDEX(Expenses!$J$11:$J$2510, MATCH($AW21, Expenses!$AE$11:$AE$2510, 0)), "")</f>
        <v/>
      </c>
      <c r="T21" s="218"/>
      <c r="U21" s="218"/>
      <c r="V21" s="219"/>
      <c r="W21" s="68"/>
      <c r="X21" s="140" t="str">
        <f>IF(IFERROR(INDEX(Expenses!$F$11:$F$2510, MATCH($AW21, Expenses!$AE$11:$AE$2510, 0)), "")="", "", IFERROR(INDEX(Expenses!$F$11:$F$2510, MATCH($AW21, Expenses!$AE$11:$AE$2510, 0)), ""))</f>
        <v/>
      </c>
      <c r="Y21" s="220"/>
      <c r="Z21" s="220"/>
      <c r="AA21" s="218" t="str">
        <f>IF($X21="", "", IF(IFERROR(INDEX(Expenses!$G$11:$G$2510, MATCH($AW21, Expenses!$AE$11:$AE$2510, 0)), "")="", "", IFERROR(INDEX(Expenses!$G$11:$G$2510, MATCH($AW21, Expenses!$AE$11:$AE$2510, 0)), "")))</f>
        <v/>
      </c>
      <c r="AB21" s="218"/>
      <c r="AC21" s="218"/>
      <c r="AD21" s="219"/>
      <c r="AE21" s="21"/>
      <c r="AF21" s="69"/>
      <c r="AG21" s="69"/>
      <c r="AH21" s="69"/>
      <c r="AI21" s="69"/>
      <c r="AJ21" s="69"/>
      <c r="AK21" s="69"/>
      <c r="AL21" s="69"/>
      <c r="AM21" s="69"/>
      <c r="AN21" s="69"/>
      <c r="AO21" s="69"/>
      <c r="AW21" s="25">
        <f t="shared" si="0"/>
        <v>12</v>
      </c>
      <c r="BA21" s="25" t="str">
        <f>IF('Client List'!$B23="", "", 'Client List'!$B23)</f>
        <v/>
      </c>
    </row>
    <row r="22" spans="1:53" x14ac:dyDescent="0.25">
      <c r="A22" s="21"/>
      <c r="B22" s="215" t="str">
        <f>IFERROR(INDEX(Expenses!$B$11:$B$2510, MATCH($AW22, Expenses!$AE$11:$AE$2510, 0)), "")</f>
        <v/>
      </c>
      <c r="C22" s="216"/>
      <c r="D22" s="216"/>
      <c r="E22" s="216"/>
      <c r="F22" s="217" t="str">
        <f>IF(IFERROR(INDEX(Expenses!$D$11:$D$2510, MATCH($AW22, Expenses!$AE$11:$AE$2510, 0)), "")="", "", IFERROR(INDEX(Expenses!$D$11:$D$2510, MATCH($AW22, Expenses!$AE$11:$AE$2510, 0)), ""))</f>
        <v/>
      </c>
      <c r="G22" s="217"/>
      <c r="H22" s="217"/>
      <c r="I22" s="217"/>
      <c r="J22" s="217"/>
      <c r="K22" s="217"/>
      <c r="L22" s="217"/>
      <c r="M22" s="217"/>
      <c r="N22" s="217"/>
      <c r="O22" s="217"/>
      <c r="P22" s="217"/>
      <c r="Q22" s="217"/>
      <c r="R22" s="217"/>
      <c r="S22" s="218" t="str">
        <f>IFERROR(INDEX(Expenses!$J$11:$J$2510, MATCH($AW22, Expenses!$AE$11:$AE$2510, 0)), "")</f>
        <v/>
      </c>
      <c r="T22" s="218"/>
      <c r="U22" s="218"/>
      <c r="V22" s="219"/>
      <c r="W22" s="68"/>
      <c r="X22" s="140" t="str">
        <f>IF(IFERROR(INDEX(Expenses!$F$11:$F$2510, MATCH($AW22, Expenses!$AE$11:$AE$2510, 0)), "")="", "", IFERROR(INDEX(Expenses!$F$11:$F$2510, MATCH($AW22, Expenses!$AE$11:$AE$2510, 0)), ""))</f>
        <v/>
      </c>
      <c r="Y22" s="220"/>
      <c r="Z22" s="220"/>
      <c r="AA22" s="218" t="str">
        <f>IF($X22="", "", IF(IFERROR(INDEX(Expenses!$G$11:$G$2510, MATCH($AW22, Expenses!$AE$11:$AE$2510, 0)), "")="", "", IFERROR(INDEX(Expenses!$G$11:$G$2510, MATCH($AW22, Expenses!$AE$11:$AE$2510, 0)), "")))</f>
        <v/>
      </c>
      <c r="AB22" s="218"/>
      <c r="AC22" s="218"/>
      <c r="AD22" s="219"/>
      <c r="AE22" s="21"/>
      <c r="AF22" s="69"/>
      <c r="AG22" s="69"/>
      <c r="AH22" s="69"/>
      <c r="AI22" s="69"/>
      <c r="AJ22" s="69"/>
      <c r="AK22" s="69"/>
      <c r="AL22" s="69"/>
      <c r="AM22" s="69"/>
      <c r="AN22" s="69"/>
      <c r="AO22" s="69"/>
      <c r="AW22" s="25">
        <f t="shared" si="0"/>
        <v>13</v>
      </c>
      <c r="BA22" s="25" t="str">
        <f>IF('Client List'!$B24="", "", 'Client List'!$B24)</f>
        <v/>
      </c>
    </row>
    <row r="23" spans="1:53" x14ac:dyDescent="0.25">
      <c r="A23" s="21"/>
      <c r="B23" s="215" t="str">
        <f>IFERROR(INDEX(Expenses!$B$11:$B$2510, MATCH($AW23, Expenses!$AE$11:$AE$2510, 0)), "")</f>
        <v/>
      </c>
      <c r="C23" s="216"/>
      <c r="D23" s="216"/>
      <c r="E23" s="216"/>
      <c r="F23" s="217" t="str">
        <f>IF(IFERROR(INDEX(Expenses!$D$11:$D$2510, MATCH($AW23, Expenses!$AE$11:$AE$2510, 0)), "")="", "", IFERROR(INDEX(Expenses!$D$11:$D$2510, MATCH($AW23, Expenses!$AE$11:$AE$2510, 0)), ""))</f>
        <v/>
      </c>
      <c r="G23" s="217"/>
      <c r="H23" s="217"/>
      <c r="I23" s="217"/>
      <c r="J23" s="217"/>
      <c r="K23" s="217"/>
      <c r="L23" s="217"/>
      <c r="M23" s="217"/>
      <c r="N23" s="217"/>
      <c r="O23" s="217"/>
      <c r="P23" s="217"/>
      <c r="Q23" s="217"/>
      <c r="R23" s="217"/>
      <c r="S23" s="218" t="str">
        <f>IFERROR(INDEX(Expenses!$J$11:$J$2510, MATCH($AW23, Expenses!$AE$11:$AE$2510, 0)), "")</f>
        <v/>
      </c>
      <c r="T23" s="218"/>
      <c r="U23" s="218"/>
      <c r="V23" s="219"/>
      <c r="W23" s="68"/>
      <c r="X23" s="140" t="str">
        <f>IF(IFERROR(INDEX(Expenses!$F$11:$F$2510, MATCH($AW23, Expenses!$AE$11:$AE$2510, 0)), "")="", "", IFERROR(INDEX(Expenses!$F$11:$F$2510, MATCH($AW23, Expenses!$AE$11:$AE$2510, 0)), ""))</f>
        <v/>
      </c>
      <c r="Y23" s="220"/>
      <c r="Z23" s="220"/>
      <c r="AA23" s="218" t="str">
        <f>IF($X23="", "", IF(IFERROR(INDEX(Expenses!$G$11:$G$2510, MATCH($AW23, Expenses!$AE$11:$AE$2510, 0)), "")="", "", IFERROR(INDEX(Expenses!$G$11:$G$2510, MATCH($AW23, Expenses!$AE$11:$AE$2510, 0)), "")))</f>
        <v/>
      </c>
      <c r="AB23" s="218"/>
      <c r="AC23" s="218"/>
      <c r="AD23" s="219"/>
      <c r="AE23" s="21"/>
      <c r="AF23" s="69"/>
      <c r="AG23" s="69"/>
      <c r="AH23" s="69"/>
      <c r="AI23" s="69"/>
      <c r="AJ23" s="69"/>
      <c r="AK23" s="69"/>
      <c r="AL23" s="69"/>
      <c r="AM23" s="69"/>
      <c r="AN23" s="69"/>
      <c r="AO23" s="69"/>
      <c r="AW23" s="25">
        <f t="shared" si="0"/>
        <v>14</v>
      </c>
      <c r="BA23" s="25" t="str">
        <f>IF('Client List'!$B25="", "", 'Client List'!$B25)</f>
        <v/>
      </c>
    </row>
    <row r="24" spans="1:53" x14ac:dyDescent="0.25">
      <c r="A24" s="21"/>
      <c r="B24" s="215" t="str">
        <f>IFERROR(INDEX(Expenses!$B$11:$B$2510, MATCH($AW24, Expenses!$AE$11:$AE$2510, 0)), "")</f>
        <v/>
      </c>
      <c r="C24" s="216"/>
      <c r="D24" s="216"/>
      <c r="E24" s="216"/>
      <c r="F24" s="217" t="str">
        <f>IF(IFERROR(INDEX(Expenses!$D$11:$D$2510, MATCH($AW24, Expenses!$AE$11:$AE$2510, 0)), "")="", "", IFERROR(INDEX(Expenses!$D$11:$D$2510, MATCH($AW24, Expenses!$AE$11:$AE$2510, 0)), ""))</f>
        <v/>
      </c>
      <c r="G24" s="217"/>
      <c r="H24" s="217"/>
      <c r="I24" s="217"/>
      <c r="J24" s="217"/>
      <c r="K24" s="217"/>
      <c r="L24" s="217"/>
      <c r="M24" s="217"/>
      <c r="N24" s="217"/>
      <c r="O24" s="217"/>
      <c r="P24" s="217"/>
      <c r="Q24" s="217"/>
      <c r="R24" s="217"/>
      <c r="S24" s="218" t="str">
        <f>IFERROR(INDEX(Expenses!$J$11:$J$2510, MATCH($AW24, Expenses!$AE$11:$AE$2510, 0)), "")</f>
        <v/>
      </c>
      <c r="T24" s="218"/>
      <c r="U24" s="218"/>
      <c r="V24" s="219"/>
      <c r="W24" s="68"/>
      <c r="X24" s="140" t="str">
        <f>IF(IFERROR(INDEX(Expenses!$F$11:$F$2510, MATCH($AW24, Expenses!$AE$11:$AE$2510, 0)), "")="", "", IFERROR(INDEX(Expenses!$F$11:$F$2510, MATCH($AW24, Expenses!$AE$11:$AE$2510, 0)), ""))</f>
        <v/>
      </c>
      <c r="Y24" s="220"/>
      <c r="Z24" s="220"/>
      <c r="AA24" s="218" t="str">
        <f>IF($X24="", "", IF(IFERROR(INDEX(Expenses!$G$11:$G$2510, MATCH($AW24, Expenses!$AE$11:$AE$2510, 0)), "")="", "", IFERROR(INDEX(Expenses!$G$11:$G$2510, MATCH($AW24, Expenses!$AE$11:$AE$2510, 0)), "")))</f>
        <v/>
      </c>
      <c r="AB24" s="218"/>
      <c r="AC24" s="218"/>
      <c r="AD24" s="219"/>
      <c r="AE24" s="21"/>
      <c r="AF24" s="69"/>
      <c r="AG24" s="69"/>
      <c r="AH24" s="69"/>
      <c r="AI24" s="69"/>
      <c r="AJ24" s="69"/>
      <c r="AK24" s="69"/>
      <c r="AL24" s="69"/>
      <c r="AM24" s="69"/>
      <c r="AN24" s="69"/>
      <c r="AO24" s="69"/>
      <c r="AW24" s="25">
        <f t="shared" si="0"/>
        <v>15</v>
      </c>
      <c r="BA24" s="25" t="str">
        <f>IF('Client List'!$B26="", "", 'Client List'!$B26)</f>
        <v/>
      </c>
    </row>
    <row r="25" spans="1:53" x14ac:dyDescent="0.25">
      <c r="A25" s="21"/>
      <c r="B25" s="215" t="str">
        <f>IFERROR(INDEX(Expenses!$B$11:$B$2510, MATCH($AW25, Expenses!$AE$11:$AE$2510, 0)), "")</f>
        <v/>
      </c>
      <c r="C25" s="216"/>
      <c r="D25" s="216"/>
      <c r="E25" s="216"/>
      <c r="F25" s="217" t="str">
        <f>IF(IFERROR(INDEX(Expenses!$D$11:$D$2510, MATCH($AW25, Expenses!$AE$11:$AE$2510, 0)), "")="", "", IFERROR(INDEX(Expenses!$D$11:$D$2510, MATCH($AW25, Expenses!$AE$11:$AE$2510, 0)), ""))</f>
        <v/>
      </c>
      <c r="G25" s="217"/>
      <c r="H25" s="217"/>
      <c r="I25" s="217"/>
      <c r="J25" s="217"/>
      <c r="K25" s="217"/>
      <c r="L25" s="217"/>
      <c r="M25" s="217"/>
      <c r="N25" s="217"/>
      <c r="O25" s="217"/>
      <c r="P25" s="217"/>
      <c r="Q25" s="217"/>
      <c r="R25" s="217"/>
      <c r="S25" s="218" t="str">
        <f>IFERROR(INDEX(Expenses!$J$11:$J$2510, MATCH($AW25, Expenses!$AE$11:$AE$2510, 0)), "")</f>
        <v/>
      </c>
      <c r="T25" s="218"/>
      <c r="U25" s="218"/>
      <c r="V25" s="219"/>
      <c r="W25" s="68"/>
      <c r="X25" s="140" t="str">
        <f>IF(IFERROR(INDEX(Expenses!$F$11:$F$2510, MATCH($AW25, Expenses!$AE$11:$AE$2510, 0)), "")="", "", IFERROR(INDEX(Expenses!$F$11:$F$2510, MATCH($AW25, Expenses!$AE$11:$AE$2510, 0)), ""))</f>
        <v/>
      </c>
      <c r="Y25" s="220"/>
      <c r="Z25" s="220"/>
      <c r="AA25" s="218" t="str">
        <f>IF($X25="", "", IF(IFERROR(INDEX(Expenses!$G$11:$G$2510, MATCH($AW25, Expenses!$AE$11:$AE$2510, 0)), "")="", "", IFERROR(INDEX(Expenses!$G$11:$G$2510, MATCH($AW25, Expenses!$AE$11:$AE$2510, 0)), "")))</f>
        <v/>
      </c>
      <c r="AB25" s="218"/>
      <c r="AC25" s="218"/>
      <c r="AD25" s="219"/>
      <c r="AE25" s="21"/>
      <c r="AF25" s="69"/>
      <c r="AG25" s="69"/>
      <c r="AH25" s="69"/>
      <c r="AI25" s="69"/>
      <c r="AJ25" s="69"/>
      <c r="AK25" s="69"/>
      <c r="AL25" s="69"/>
      <c r="AM25" s="69"/>
      <c r="AN25" s="69"/>
      <c r="AO25" s="69"/>
      <c r="AW25" s="25">
        <f t="shared" si="0"/>
        <v>16</v>
      </c>
      <c r="BA25" s="25" t="str">
        <f>IF('Client List'!$B27="", "", 'Client List'!$B27)</f>
        <v/>
      </c>
    </row>
    <row r="26" spans="1:53" x14ac:dyDescent="0.25">
      <c r="A26" s="21"/>
      <c r="B26" s="215" t="str">
        <f>IFERROR(INDEX(Expenses!$B$11:$B$2510, MATCH($AW26, Expenses!$AE$11:$AE$2510, 0)), "")</f>
        <v/>
      </c>
      <c r="C26" s="216"/>
      <c r="D26" s="216"/>
      <c r="E26" s="216"/>
      <c r="F26" s="217" t="str">
        <f>IF(IFERROR(INDEX(Expenses!$D$11:$D$2510, MATCH($AW26, Expenses!$AE$11:$AE$2510, 0)), "")="", "", IFERROR(INDEX(Expenses!$D$11:$D$2510, MATCH($AW26, Expenses!$AE$11:$AE$2510, 0)), ""))</f>
        <v/>
      </c>
      <c r="G26" s="217"/>
      <c r="H26" s="217"/>
      <c r="I26" s="217"/>
      <c r="J26" s="217"/>
      <c r="K26" s="217"/>
      <c r="L26" s="217"/>
      <c r="M26" s="217"/>
      <c r="N26" s="217"/>
      <c r="O26" s="217"/>
      <c r="P26" s="217"/>
      <c r="Q26" s="217"/>
      <c r="R26" s="217"/>
      <c r="S26" s="218" t="str">
        <f>IFERROR(INDEX(Expenses!$J$11:$J$2510, MATCH($AW26, Expenses!$AE$11:$AE$2510, 0)), "")</f>
        <v/>
      </c>
      <c r="T26" s="218"/>
      <c r="U26" s="218"/>
      <c r="V26" s="219"/>
      <c r="W26" s="68"/>
      <c r="X26" s="140" t="str">
        <f>IF(IFERROR(INDEX(Expenses!$F$11:$F$2510, MATCH($AW26, Expenses!$AE$11:$AE$2510, 0)), "")="", "", IFERROR(INDEX(Expenses!$F$11:$F$2510, MATCH($AW26, Expenses!$AE$11:$AE$2510, 0)), ""))</f>
        <v/>
      </c>
      <c r="Y26" s="220"/>
      <c r="Z26" s="220"/>
      <c r="AA26" s="218" t="str">
        <f>IF($X26="", "", IF(IFERROR(INDEX(Expenses!$G$11:$G$2510, MATCH($AW26, Expenses!$AE$11:$AE$2510, 0)), "")="", "", IFERROR(INDEX(Expenses!$G$11:$G$2510, MATCH($AW26, Expenses!$AE$11:$AE$2510, 0)), "")))</f>
        <v/>
      </c>
      <c r="AB26" s="218"/>
      <c r="AC26" s="218"/>
      <c r="AD26" s="219"/>
      <c r="AE26" s="21"/>
      <c r="AF26" s="69"/>
      <c r="AG26" s="69"/>
      <c r="AH26" s="69"/>
      <c r="AI26" s="69"/>
      <c r="AJ26" s="69"/>
      <c r="AK26" s="69"/>
      <c r="AL26" s="69"/>
      <c r="AM26" s="69"/>
      <c r="AN26" s="69"/>
      <c r="AO26" s="69"/>
      <c r="AW26" s="25">
        <f t="shared" si="0"/>
        <v>17</v>
      </c>
      <c r="BA26" s="25" t="str">
        <f>IF('Client List'!$B28="", "", 'Client List'!$B28)</f>
        <v/>
      </c>
    </row>
    <row r="27" spans="1:53" x14ac:dyDescent="0.25">
      <c r="A27" s="21"/>
      <c r="B27" s="215" t="str">
        <f>IFERROR(INDEX(Expenses!$B$11:$B$2510, MATCH($AW27, Expenses!$AE$11:$AE$2510, 0)), "")</f>
        <v/>
      </c>
      <c r="C27" s="216"/>
      <c r="D27" s="216"/>
      <c r="E27" s="216"/>
      <c r="F27" s="217" t="str">
        <f>IF(IFERROR(INDEX(Expenses!$D$11:$D$2510, MATCH($AW27, Expenses!$AE$11:$AE$2510, 0)), "")="", "", IFERROR(INDEX(Expenses!$D$11:$D$2510, MATCH($AW27, Expenses!$AE$11:$AE$2510, 0)), ""))</f>
        <v/>
      </c>
      <c r="G27" s="217"/>
      <c r="H27" s="217"/>
      <c r="I27" s="217"/>
      <c r="J27" s="217"/>
      <c r="K27" s="217"/>
      <c r="L27" s="217"/>
      <c r="M27" s="217"/>
      <c r="N27" s="217"/>
      <c r="O27" s="217"/>
      <c r="P27" s="217"/>
      <c r="Q27" s="217"/>
      <c r="R27" s="217"/>
      <c r="S27" s="218" t="str">
        <f>IFERROR(INDEX(Expenses!$J$11:$J$2510, MATCH($AW27, Expenses!$AE$11:$AE$2510, 0)), "")</f>
        <v/>
      </c>
      <c r="T27" s="218"/>
      <c r="U27" s="218"/>
      <c r="V27" s="219"/>
      <c r="W27" s="68"/>
      <c r="X27" s="140" t="str">
        <f>IF(IFERROR(INDEX(Expenses!$F$11:$F$2510, MATCH($AW27, Expenses!$AE$11:$AE$2510, 0)), "")="", "", IFERROR(INDEX(Expenses!$F$11:$F$2510, MATCH($AW27, Expenses!$AE$11:$AE$2510, 0)), ""))</f>
        <v/>
      </c>
      <c r="Y27" s="220"/>
      <c r="Z27" s="220"/>
      <c r="AA27" s="218" t="str">
        <f>IF($X27="", "", IF(IFERROR(INDEX(Expenses!$G$11:$G$2510, MATCH($AW27, Expenses!$AE$11:$AE$2510, 0)), "")="", "", IFERROR(INDEX(Expenses!$G$11:$G$2510, MATCH($AW27, Expenses!$AE$11:$AE$2510, 0)), "")))</f>
        <v/>
      </c>
      <c r="AB27" s="218"/>
      <c r="AC27" s="218"/>
      <c r="AD27" s="219"/>
      <c r="AE27" s="21"/>
      <c r="AF27" s="69"/>
      <c r="AG27" s="69"/>
      <c r="AH27" s="69"/>
      <c r="AI27" s="69"/>
      <c r="AJ27" s="69"/>
      <c r="AK27" s="69"/>
      <c r="AL27" s="69"/>
      <c r="AM27" s="69"/>
      <c r="AN27" s="69"/>
      <c r="AO27" s="69"/>
      <c r="AW27" s="25">
        <f t="shared" si="0"/>
        <v>18</v>
      </c>
      <c r="BA27" s="25" t="str">
        <f>IF('Client List'!$B29="", "", 'Client List'!$B29)</f>
        <v/>
      </c>
    </row>
    <row r="28" spans="1:53" x14ac:dyDescent="0.25">
      <c r="A28" s="21"/>
      <c r="B28" s="215" t="str">
        <f>IFERROR(INDEX(Expenses!$B$11:$B$2510, MATCH($AW28, Expenses!$AE$11:$AE$2510, 0)), "")</f>
        <v/>
      </c>
      <c r="C28" s="216"/>
      <c r="D28" s="216"/>
      <c r="E28" s="216"/>
      <c r="F28" s="217" t="str">
        <f>IF(IFERROR(INDEX(Expenses!$D$11:$D$2510, MATCH($AW28, Expenses!$AE$11:$AE$2510, 0)), "")="", "", IFERROR(INDEX(Expenses!$D$11:$D$2510, MATCH($AW28, Expenses!$AE$11:$AE$2510, 0)), ""))</f>
        <v/>
      </c>
      <c r="G28" s="217"/>
      <c r="H28" s="217"/>
      <c r="I28" s="217"/>
      <c r="J28" s="217"/>
      <c r="K28" s="217"/>
      <c r="L28" s="217"/>
      <c r="M28" s="217"/>
      <c r="N28" s="217"/>
      <c r="O28" s="217"/>
      <c r="P28" s="217"/>
      <c r="Q28" s="217"/>
      <c r="R28" s="217"/>
      <c r="S28" s="218" t="str">
        <f>IFERROR(INDEX(Expenses!$J$11:$J$2510, MATCH($AW28, Expenses!$AE$11:$AE$2510, 0)), "")</f>
        <v/>
      </c>
      <c r="T28" s="218"/>
      <c r="U28" s="218"/>
      <c r="V28" s="219"/>
      <c r="W28" s="68"/>
      <c r="X28" s="140" t="str">
        <f>IF(IFERROR(INDEX(Expenses!$F$11:$F$2510, MATCH($AW28, Expenses!$AE$11:$AE$2510, 0)), "")="", "", IFERROR(INDEX(Expenses!$F$11:$F$2510, MATCH($AW28, Expenses!$AE$11:$AE$2510, 0)), ""))</f>
        <v/>
      </c>
      <c r="Y28" s="220"/>
      <c r="Z28" s="220"/>
      <c r="AA28" s="218" t="str">
        <f>IF($X28="", "", IF(IFERROR(INDEX(Expenses!$G$11:$G$2510, MATCH($AW28, Expenses!$AE$11:$AE$2510, 0)), "")="", "", IFERROR(INDEX(Expenses!$G$11:$G$2510, MATCH($AW28, Expenses!$AE$11:$AE$2510, 0)), "")))</f>
        <v/>
      </c>
      <c r="AB28" s="218"/>
      <c r="AC28" s="218"/>
      <c r="AD28" s="219"/>
      <c r="AE28" s="21"/>
      <c r="AF28" s="69"/>
      <c r="AG28" s="69"/>
      <c r="AH28" s="69"/>
      <c r="AI28" s="69"/>
      <c r="AJ28" s="69"/>
      <c r="AK28" s="69"/>
      <c r="AL28" s="69"/>
      <c r="AM28" s="69"/>
      <c r="AN28" s="69"/>
      <c r="AO28" s="69"/>
      <c r="AW28" s="25">
        <f t="shared" si="0"/>
        <v>19</v>
      </c>
      <c r="BA28" s="25" t="str">
        <f>IF('Client List'!$B30="", "", 'Client List'!$B30)</f>
        <v/>
      </c>
    </row>
    <row r="29" spans="1:53" x14ac:dyDescent="0.25">
      <c r="A29" s="21"/>
      <c r="B29" s="215" t="str">
        <f>IFERROR(INDEX(Expenses!$B$11:$B$2510, MATCH($AW29, Expenses!$AE$11:$AE$2510, 0)), "")</f>
        <v/>
      </c>
      <c r="C29" s="216"/>
      <c r="D29" s="216"/>
      <c r="E29" s="216"/>
      <c r="F29" s="217" t="str">
        <f>IF(IFERROR(INDEX(Expenses!$D$11:$D$2510, MATCH($AW29, Expenses!$AE$11:$AE$2510, 0)), "")="", "", IFERROR(INDEX(Expenses!$D$11:$D$2510, MATCH($AW29, Expenses!$AE$11:$AE$2510, 0)), ""))</f>
        <v/>
      </c>
      <c r="G29" s="217"/>
      <c r="H29" s="217"/>
      <c r="I29" s="217"/>
      <c r="J29" s="217"/>
      <c r="K29" s="217"/>
      <c r="L29" s="217"/>
      <c r="M29" s="217"/>
      <c r="N29" s="217"/>
      <c r="O29" s="217"/>
      <c r="P29" s="217"/>
      <c r="Q29" s="217"/>
      <c r="R29" s="217"/>
      <c r="S29" s="218" t="str">
        <f>IFERROR(INDEX(Expenses!$J$11:$J$2510, MATCH($AW29, Expenses!$AE$11:$AE$2510, 0)), "")</f>
        <v/>
      </c>
      <c r="T29" s="218"/>
      <c r="U29" s="218"/>
      <c r="V29" s="219"/>
      <c r="W29" s="68"/>
      <c r="X29" s="140" t="str">
        <f>IF(IFERROR(INDEX(Expenses!$F$11:$F$2510, MATCH($AW29, Expenses!$AE$11:$AE$2510, 0)), "")="", "", IFERROR(INDEX(Expenses!$F$11:$F$2510, MATCH($AW29, Expenses!$AE$11:$AE$2510, 0)), ""))</f>
        <v/>
      </c>
      <c r="Y29" s="220"/>
      <c r="Z29" s="220"/>
      <c r="AA29" s="218" t="str">
        <f>IF($X29="", "", IF(IFERROR(INDEX(Expenses!$G$11:$G$2510, MATCH($AW29, Expenses!$AE$11:$AE$2510, 0)), "")="", "", IFERROR(INDEX(Expenses!$G$11:$G$2510, MATCH($AW29, Expenses!$AE$11:$AE$2510, 0)), "")))</f>
        <v/>
      </c>
      <c r="AB29" s="218"/>
      <c r="AC29" s="218"/>
      <c r="AD29" s="219"/>
      <c r="AE29" s="21"/>
      <c r="AF29" s="69"/>
      <c r="AG29" s="69"/>
      <c r="AH29" s="69"/>
      <c r="AI29" s="69"/>
      <c r="AJ29" s="69"/>
      <c r="AK29" s="69"/>
      <c r="AL29" s="69"/>
      <c r="AM29" s="69"/>
      <c r="AN29" s="69"/>
      <c r="AO29" s="69"/>
      <c r="AW29" s="25">
        <f t="shared" si="0"/>
        <v>20</v>
      </c>
      <c r="BA29" s="25" t="str">
        <f>IF('Client List'!$B31="", "", 'Client List'!$B31)</f>
        <v/>
      </c>
    </row>
    <row r="30" spans="1:53" x14ac:dyDescent="0.25">
      <c r="A30" s="21"/>
      <c r="B30" s="215" t="str">
        <f>IFERROR(INDEX(Expenses!$B$11:$B$2510, MATCH($AW30, Expenses!$AE$11:$AE$2510, 0)), "")</f>
        <v/>
      </c>
      <c r="C30" s="216"/>
      <c r="D30" s="216"/>
      <c r="E30" s="216"/>
      <c r="F30" s="217" t="str">
        <f>IF(IFERROR(INDEX(Expenses!$D$11:$D$2510, MATCH($AW30, Expenses!$AE$11:$AE$2510, 0)), "")="", "", IFERROR(INDEX(Expenses!$D$11:$D$2510, MATCH($AW30, Expenses!$AE$11:$AE$2510, 0)), ""))</f>
        <v/>
      </c>
      <c r="G30" s="217"/>
      <c r="H30" s="217"/>
      <c r="I30" s="217"/>
      <c r="J30" s="217"/>
      <c r="K30" s="217"/>
      <c r="L30" s="217"/>
      <c r="M30" s="217"/>
      <c r="N30" s="217"/>
      <c r="O30" s="217"/>
      <c r="P30" s="217"/>
      <c r="Q30" s="217"/>
      <c r="R30" s="217"/>
      <c r="S30" s="218" t="str">
        <f>IFERROR(INDEX(Expenses!$J$11:$J$2510, MATCH($AW30, Expenses!$AE$11:$AE$2510, 0)), "")</f>
        <v/>
      </c>
      <c r="T30" s="218"/>
      <c r="U30" s="218"/>
      <c r="V30" s="219"/>
      <c r="W30" s="68"/>
      <c r="X30" s="140" t="str">
        <f>IF(IFERROR(INDEX(Expenses!$F$11:$F$2510, MATCH($AW30, Expenses!$AE$11:$AE$2510, 0)), "")="", "", IFERROR(INDEX(Expenses!$F$11:$F$2510, MATCH($AW30, Expenses!$AE$11:$AE$2510, 0)), ""))</f>
        <v/>
      </c>
      <c r="Y30" s="220"/>
      <c r="Z30" s="220"/>
      <c r="AA30" s="218" t="str">
        <f>IF($X30="", "", IF(IFERROR(INDEX(Expenses!$G$11:$G$2510, MATCH($AW30, Expenses!$AE$11:$AE$2510, 0)), "")="", "", IFERROR(INDEX(Expenses!$G$11:$G$2510, MATCH($AW30, Expenses!$AE$11:$AE$2510, 0)), "")))</f>
        <v/>
      </c>
      <c r="AB30" s="218"/>
      <c r="AC30" s="218"/>
      <c r="AD30" s="219"/>
      <c r="AE30" s="21"/>
      <c r="AF30" s="69"/>
      <c r="AG30" s="69"/>
      <c r="AH30" s="69"/>
      <c r="AI30" s="69"/>
      <c r="AJ30" s="69"/>
      <c r="AK30" s="69"/>
      <c r="AL30" s="69"/>
      <c r="AM30" s="69"/>
      <c r="AN30" s="69"/>
      <c r="AO30" s="69"/>
      <c r="AW30" s="25">
        <f t="shared" si="0"/>
        <v>21</v>
      </c>
      <c r="BA30" s="25" t="str">
        <f>IF('Client List'!$B32="", "", 'Client List'!$B32)</f>
        <v/>
      </c>
    </row>
    <row r="31" spans="1:53" x14ac:dyDescent="0.25">
      <c r="A31" s="21"/>
      <c r="B31" s="215" t="str">
        <f>IFERROR(INDEX(Expenses!$B$11:$B$2510, MATCH($AW31, Expenses!$AE$11:$AE$2510, 0)), "")</f>
        <v/>
      </c>
      <c r="C31" s="216"/>
      <c r="D31" s="216"/>
      <c r="E31" s="216"/>
      <c r="F31" s="217" t="str">
        <f>IF(IFERROR(INDEX(Expenses!$D$11:$D$2510, MATCH($AW31, Expenses!$AE$11:$AE$2510, 0)), "")="", "", IFERROR(INDEX(Expenses!$D$11:$D$2510, MATCH($AW31, Expenses!$AE$11:$AE$2510, 0)), ""))</f>
        <v/>
      </c>
      <c r="G31" s="217"/>
      <c r="H31" s="217"/>
      <c r="I31" s="217"/>
      <c r="J31" s="217"/>
      <c r="K31" s="217"/>
      <c r="L31" s="217"/>
      <c r="M31" s="217"/>
      <c r="N31" s="217"/>
      <c r="O31" s="217"/>
      <c r="P31" s="217"/>
      <c r="Q31" s="217"/>
      <c r="R31" s="217"/>
      <c r="S31" s="218" t="str">
        <f>IFERROR(INDEX(Expenses!$J$11:$J$2510, MATCH($AW31, Expenses!$AE$11:$AE$2510, 0)), "")</f>
        <v/>
      </c>
      <c r="T31" s="218"/>
      <c r="U31" s="218"/>
      <c r="V31" s="219"/>
      <c r="W31" s="68"/>
      <c r="X31" s="140" t="str">
        <f>IF(IFERROR(INDEX(Expenses!$F$11:$F$2510, MATCH($AW31, Expenses!$AE$11:$AE$2510, 0)), "")="", "", IFERROR(INDEX(Expenses!$F$11:$F$2510, MATCH($AW31, Expenses!$AE$11:$AE$2510, 0)), ""))</f>
        <v/>
      </c>
      <c r="Y31" s="220"/>
      <c r="Z31" s="220"/>
      <c r="AA31" s="218" t="str">
        <f>IF($X31="", "", IF(IFERROR(INDEX(Expenses!$G$11:$G$2510, MATCH($AW31, Expenses!$AE$11:$AE$2510, 0)), "")="", "", IFERROR(INDEX(Expenses!$G$11:$G$2510, MATCH($AW31, Expenses!$AE$11:$AE$2510, 0)), "")))</f>
        <v/>
      </c>
      <c r="AB31" s="218"/>
      <c r="AC31" s="218"/>
      <c r="AD31" s="219"/>
      <c r="AE31" s="21"/>
      <c r="AF31" s="69"/>
      <c r="AG31" s="69"/>
      <c r="AH31" s="69"/>
      <c r="AI31" s="69"/>
      <c r="AJ31" s="69"/>
      <c r="AK31" s="69"/>
      <c r="AL31" s="69"/>
      <c r="AM31" s="69"/>
      <c r="AN31" s="69"/>
      <c r="AO31" s="69"/>
      <c r="AW31" s="25">
        <f t="shared" si="0"/>
        <v>22</v>
      </c>
      <c r="BA31" s="25" t="str">
        <f>IF('Client List'!$B33="", "", 'Client List'!$B33)</f>
        <v/>
      </c>
    </row>
    <row r="32" spans="1:53" x14ac:dyDescent="0.25">
      <c r="A32" s="21"/>
      <c r="B32" s="215" t="str">
        <f>IFERROR(INDEX(Expenses!$B$11:$B$2510, MATCH($AW32, Expenses!$AE$11:$AE$2510, 0)), "")</f>
        <v/>
      </c>
      <c r="C32" s="216"/>
      <c r="D32" s="216"/>
      <c r="E32" s="216"/>
      <c r="F32" s="217" t="str">
        <f>IF(IFERROR(INDEX(Expenses!$D$11:$D$2510, MATCH($AW32, Expenses!$AE$11:$AE$2510, 0)), "")="", "", IFERROR(INDEX(Expenses!$D$11:$D$2510, MATCH($AW32, Expenses!$AE$11:$AE$2510, 0)), ""))</f>
        <v/>
      </c>
      <c r="G32" s="217"/>
      <c r="H32" s="217"/>
      <c r="I32" s="217"/>
      <c r="J32" s="217"/>
      <c r="K32" s="217"/>
      <c r="L32" s="217"/>
      <c r="M32" s="217"/>
      <c r="N32" s="217"/>
      <c r="O32" s="217"/>
      <c r="P32" s="217"/>
      <c r="Q32" s="217"/>
      <c r="R32" s="217"/>
      <c r="S32" s="218" t="str">
        <f>IFERROR(INDEX(Expenses!$J$11:$J$2510, MATCH($AW32, Expenses!$AE$11:$AE$2510, 0)), "")</f>
        <v/>
      </c>
      <c r="T32" s="218"/>
      <c r="U32" s="218"/>
      <c r="V32" s="219"/>
      <c r="W32" s="68"/>
      <c r="X32" s="140" t="str">
        <f>IF(IFERROR(INDEX(Expenses!$F$11:$F$2510, MATCH($AW32, Expenses!$AE$11:$AE$2510, 0)), "")="", "", IFERROR(INDEX(Expenses!$F$11:$F$2510, MATCH($AW32, Expenses!$AE$11:$AE$2510, 0)), ""))</f>
        <v/>
      </c>
      <c r="Y32" s="220"/>
      <c r="Z32" s="220"/>
      <c r="AA32" s="218" t="str">
        <f>IF($X32="", "", IF(IFERROR(INDEX(Expenses!$G$11:$G$2510, MATCH($AW32, Expenses!$AE$11:$AE$2510, 0)), "")="", "", IFERROR(INDEX(Expenses!$G$11:$G$2510, MATCH($AW32, Expenses!$AE$11:$AE$2510, 0)), "")))</f>
        <v/>
      </c>
      <c r="AB32" s="218"/>
      <c r="AC32" s="218"/>
      <c r="AD32" s="219"/>
      <c r="AE32" s="21"/>
      <c r="AF32" s="69"/>
      <c r="AG32" s="69"/>
      <c r="AH32" s="69"/>
      <c r="AI32" s="69"/>
      <c r="AJ32" s="69"/>
      <c r="AK32" s="69"/>
      <c r="AL32" s="69"/>
      <c r="AM32" s="69"/>
      <c r="AN32" s="69"/>
      <c r="AO32" s="69"/>
      <c r="AW32" s="25">
        <f t="shared" si="0"/>
        <v>23</v>
      </c>
      <c r="BA32" s="25" t="str">
        <f>IF('Client List'!$B34="", "", 'Client List'!$B34)</f>
        <v/>
      </c>
    </row>
    <row r="33" spans="1:53" x14ac:dyDescent="0.25">
      <c r="A33" s="21"/>
      <c r="B33" s="215" t="str">
        <f>IFERROR(INDEX(Expenses!$B$11:$B$2510, MATCH($AW33, Expenses!$AE$11:$AE$2510, 0)), "")</f>
        <v/>
      </c>
      <c r="C33" s="216"/>
      <c r="D33" s="216"/>
      <c r="E33" s="216"/>
      <c r="F33" s="217" t="str">
        <f>IF(IFERROR(INDEX(Expenses!$D$11:$D$2510, MATCH($AW33, Expenses!$AE$11:$AE$2510, 0)), "")="", "", IFERROR(INDEX(Expenses!$D$11:$D$2510, MATCH($AW33, Expenses!$AE$11:$AE$2510, 0)), ""))</f>
        <v/>
      </c>
      <c r="G33" s="217"/>
      <c r="H33" s="217"/>
      <c r="I33" s="217"/>
      <c r="J33" s="217"/>
      <c r="K33" s="217"/>
      <c r="L33" s="217"/>
      <c r="M33" s="217"/>
      <c r="N33" s="217"/>
      <c r="O33" s="217"/>
      <c r="P33" s="217"/>
      <c r="Q33" s="217"/>
      <c r="R33" s="217"/>
      <c r="S33" s="218" t="str">
        <f>IFERROR(INDEX(Expenses!$J$11:$J$2510, MATCH($AW33, Expenses!$AE$11:$AE$2510, 0)), "")</f>
        <v/>
      </c>
      <c r="T33" s="218"/>
      <c r="U33" s="218"/>
      <c r="V33" s="219"/>
      <c r="W33" s="68"/>
      <c r="X33" s="140" t="str">
        <f>IF(IFERROR(INDEX(Expenses!$F$11:$F$2510, MATCH($AW33, Expenses!$AE$11:$AE$2510, 0)), "")="", "", IFERROR(INDEX(Expenses!$F$11:$F$2510, MATCH($AW33, Expenses!$AE$11:$AE$2510, 0)), ""))</f>
        <v/>
      </c>
      <c r="Y33" s="220"/>
      <c r="Z33" s="220"/>
      <c r="AA33" s="218" t="str">
        <f>IF($X33="", "", IF(IFERROR(INDEX(Expenses!$G$11:$G$2510, MATCH($AW33, Expenses!$AE$11:$AE$2510, 0)), "")="", "", IFERROR(INDEX(Expenses!$G$11:$G$2510, MATCH($AW33, Expenses!$AE$11:$AE$2510, 0)), "")))</f>
        <v/>
      </c>
      <c r="AB33" s="218"/>
      <c r="AC33" s="218"/>
      <c r="AD33" s="219"/>
      <c r="AE33" s="21"/>
      <c r="AF33" s="69"/>
      <c r="AG33" s="69"/>
      <c r="AH33" s="69"/>
      <c r="AI33" s="69"/>
      <c r="AJ33" s="69"/>
      <c r="AK33" s="69"/>
      <c r="AL33" s="69"/>
      <c r="AM33" s="69"/>
      <c r="AN33" s="69"/>
      <c r="AO33" s="69"/>
      <c r="AW33" s="25">
        <f t="shared" si="0"/>
        <v>24</v>
      </c>
      <c r="BA33" s="25" t="str">
        <f>IF('Client List'!$B35="", "", 'Client List'!$B35)</f>
        <v/>
      </c>
    </row>
    <row r="34" spans="1:53" x14ac:dyDescent="0.25">
      <c r="A34" s="21"/>
      <c r="B34" s="215" t="str">
        <f>IFERROR(INDEX(Expenses!$B$11:$B$2510, MATCH($AW34, Expenses!$AE$11:$AE$2510, 0)), "")</f>
        <v/>
      </c>
      <c r="C34" s="216"/>
      <c r="D34" s="216"/>
      <c r="E34" s="216"/>
      <c r="F34" s="217" t="str">
        <f>IF(IFERROR(INDEX(Expenses!$D$11:$D$2510, MATCH($AW34, Expenses!$AE$11:$AE$2510, 0)), "")="", "", IFERROR(INDEX(Expenses!$D$11:$D$2510, MATCH($AW34, Expenses!$AE$11:$AE$2510, 0)), ""))</f>
        <v/>
      </c>
      <c r="G34" s="217"/>
      <c r="H34" s="217"/>
      <c r="I34" s="217"/>
      <c r="J34" s="217"/>
      <c r="K34" s="217"/>
      <c r="L34" s="217"/>
      <c r="M34" s="217"/>
      <c r="N34" s="217"/>
      <c r="O34" s="217"/>
      <c r="P34" s="217"/>
      <c r="Q34" s="217"/>
      <c r="R34" s="217"/>
      <c r="S34" s="218" t="str">
        <f>IFERROR(INDEX(Expenses!$J$11:$J$2510, MATCH($AW34, Expenses!$AE$11:$AE$2510, 0)), "")</f>
        <v/>
      </c>
      <c r="T34" s="218"/>
      <c r="U34" s="218"/>
      <c r="V34" s="219"/>
      <c r="W34" s="68"/>
      <c r="X34" s="140" t="str">
        <f>IF(IFERROR(INDEX(Expenses!$F$11:$F$2510, MATCH($AW34, Expenses!$AE$11:$AE$2510, 0)), "")="", "", IFERROR(INDEX(Expenses!$F$11:$F$2510, MATCH($AW34, Expenses!$AE$11:$AE$2510, 0)), ""))</f>
        <v/>
      </c>
      <c r="Y34" s="220"/>
      <c r="Z34" s="220"/>
      <c r="AA34" s="218" t="str">
        <f>IF($X34="", "", IF(IFERROR(INDEX(Expenses!$G$11:$G$2510, MATCH($AW34, Expenses!$AE$11:$AE$2510, 0)), "")="", "", IFERROR(INDEX(Expenses!$G$11:$G$2510, MATCH($AW34, Expenses!$AE$11:$AE$2510, 0)), "")))</f>
        <v/>
      </c>
      <c r="AB34" s="218"/>
      <c r="AC34" s="218"/>
      <c r="AD34" s="219"/>
      <c r="AE34" s="21"/>
      <c r="AF34" s="69"/>
      <c r="AG34" s="69"/>
      <c r="AH34" s="69"/>
      <c r="AI34" s="69"/>
      <c r="AJ34" s="69"/>
      <c r="AK34" s="69"/>
      <c r="AL34" s="69"/>
      <c r="AM34" s="69"/>
      <c r="AN34" s="69"/>
      <c r="AO34" s="69"/>
      <c r="AW34" s="25">
        <f t="shared" si="0"/>
        <v>25</v>
      </c>
      <c r="BA34" s="25" t="str">
        <f>IF('Client List'!$B36="", "", 'Client List'!$B36)</f>
        <v/>
      </c>
    </row>
    <row r="35" spans="1:53" x14ac:dyDescent="0.25">
      <c r="A35" s="21"/>
      <c r="B35" s="215" t="str">
        <f>IFERROR(INDEX(Expenses!$B$11:$B$2510, MATCH($AW35, Expenses!$AE$11:$AE$2510, 0)), "")</f>
        <v/>
      </c>
      <c r="C35" s="216"/>
      <c r="D35" s="216"/>
      <c r="E35" s="216"/>
      <c r="F35" s="217" t="str">
        <f>IF(IFERROR(INDEX(Expenses!$D$11:$D$2510, MATCH($AW35, Expenses!$AE$11:$AE$2510, 0)), "")="", "", IFERROR(INDEX(Expenses!$D$11:$D$2510, MATCH($AW35, Expenses!$AE$11:$AE$2510, 0)), ""))</f>
        <v/>
      </c>
      <c r="G35" s="217"/>
      <c r="H35" s="217"/>
      <c r="I35" s="217"/>
      <c r="J35" s="217"/>
      <c r="K35" s="217"/>
      <c r="L35" s="217"/>
      <c r="M35" s="217"/>
      <c r="N35" s="217"/>
      <c r="O35" s="217"/>
      <c r="P35" s="217"/>
      <c r="Q35" s="217"/>
      <c r="R35" s="217"/>
      <c r="S35" s="218" t="str">
        <f>IFERROR(INDEX(Expenses!$J$11:$J$2510, MATCH($AW35, Expenses!$AE$11:$AE$2510, 0)), "")</f>
        <v/>
      </c>
      <c r="T35" s="218"/>
      <c r="U35" s="218"/>
      <c r="V35" s="219"/>
      <c r="W35" s="68"/>
      <c r="X35" s="140" t="str">
        <f>IF(IFERROR(INDEX(Expenses!$F$11:$F$2510, MATCH($AW35, Expenses!$AE$11:$AE$2510, 0)), "")="", "", IFERROR(INDEX(Expenses!$F$11:$F$2510, MATCH($AW35, Expenses!$AE$11:$AE$2510, 0)), ""))</f>
        <v/>
      </c>
      <c r="Y35" s="220"/>
      <c r="Z35" s="220"/>
      <c r="AA35" s="218" t="str">
        <f>IF($X35="", "", IF(IFERROR(INDEX(Expenses!$G$11:$G$2510, MATCH($AW35, Expenses!$AE$11:$AE$2510, 0)), "")="", "", IFERROR(INDEX(Expenses!$G$11:$G$2510, MATCH($AW35, Expenses!$AE$11:$AE$2510, 0)), "")))</f>
        <v/>
      </c>
      <c r="AB35" s="218"/>
      <c r="AC35" s="218"/>
      <c r="AD35" s="219"/>
      <c r="AE35" s="21"/>
      <c r="AF35" s="69"/>
      <c r="AG35" s="69"/>
      <c r="AH35" s="69"/>
      <c r="AI35" s="69"/>
      <c r="AJ35" s="69"/>
      <c r="AK35" s="69"/>
      <c r="AL35" s="69"/>
      <c r="AM35" s="69"/>
      <c r="AN35" s="69"/>
      <c r="AO35" s="69"/>
      <c r="AW35" s="25">
        <f t="shared" si="0"/>
        <v>26</v>
      </c>
      <c r="BA35" s="25" t="str">
        <f>IF('Client List'!$B37="", "", 'Client List'!$B37)</f>
        <v/>
      </c>
    </row>
    <row r="36" spans="1:53" x14ac:dyDescent="0.25">
      <c r="A36" s="21"/>
      <c r="B36" s="215" t="str">
        <f>IFERROR(INDEX(Expenses!$B$11:$B$2510, MATCH($AW36, Expenses!$AE$11:$AE$2510, 0)), "")</f>
        <v/>
      </c>
      <c r="C36" s="216"/>
      <c r="D36" s="216"/>
      <c r="E36" s="216"/>
      <c r="F36" s="217" t="str">
        <f>IF(IFERROR(INDEX(Expenses!$D$11:$D$2510, MATCH($AW36, Expenses!$AE$11:$AE$2510, 0)), "")="", "", IFERROR(INDEX(Expenses!$D$11:$D$2510, MATCH($AW36, Expenses!$AE$11:$AE$2510, 0)), ""))</f>
        <v/>
      </c>
      <c r="G36" s="217"/>
      <c r="H36" s="217"/>
      <c r="I36" s="217"/>
      <c r="J36" s="217"/>
      <c r="K36" s="217"/>
      <c r="L36" s="217"/>
      <c r="M36" s="217"/>
      <c r="N36" s="217"/>
      <c r="O36" s="217"/>
      <c r="P36" s="217"/>
      <c r="Q36" s="217"/>
      <c r="R36" s="217"/>
      <c r="S36" s="218" t="str">
        <f>IFERROR(INDEX(Expenses!$J$11:$J$2510, MATCH($AW36, Expenses!$AE$11:$AE$2510, 0)), "")</f>
        <v/>
      </c>
      <c r="T36" s="218"/>
      <c r="U36" s="218"/>
      <c r="V36" s="219"/>
      <c r="W36" s="68"/>
      <c r="X36" s="140" t="str">
        <f>IF(IFERROR(INDEX(Expenses!$F$11:$F$2510, MATCH($AW36, Expenses!$AE$11:$AE$2510, 0)), "")="", "", IFERROR(INDEX(Expenses!$F$11:$F$2510, MATCH($AW36, Expenses!$AE$11:$AE$2510, 0)), ""))</f>
        <v/>
      </c>
      <c r="Y36" s="220"/>
      <c r="Z36" s="220"/>
      <c r="AA36" s="218" t="str">
        <f>IF($X36="", "", IF(IFERROR(INDEX(Expenses!$G$11:$G$2510, MATCH($AW36, Expenses!$AE$11:$AE$2510, 0)), "")="", "", IFERROR(INDEX(Expenses!$G$11:$G$2510, MATCH($AW36, Expenses!$AE$11:$AE$2510, 0)), "")))</f>
        <v/>
      </c>
      <c r="AB36" s="218"/>
      <c r="AC36" s="218"/>
      <c r="AD36" s="219"/>
      <c r="AE36" s="21"/>
      <c r="AF36" s="69"/>
      <c r="AG36" s="69"/>
      <c r="AH36" s="69"/>
      <c r="AI36" s="69"/>
      <c r="AJ36" s="69"/>
      <c r="AK36" s="69"/>
      <c r="AL36" s="69"/>
      <c r="AM36" s="69"/>
      <c r="AN36" s="69"/>
      <c r="AO36" s="69"/>
      <c r="AW36" s="25">
        <f t="shared" si="0"/>
        <v>27</v>
      </c>
      <c r="BA36" s="25" t="str">
        <f>IF('Client List'!$B38="", "", 'Client List'!$B38)</f>
        <v/>
      </c>
    </row>
    <row r="37" spans="1:53" x14ac:dyDescent="0.25">
      <c r="A37" s="21"/>
      <c r="B37" s="215" t="str">
        <f>IFERROR(INDEX(Expenses!$B$11:$B$2510, MATCH($AW37, Expenses!$AE$11:$AE$2510, 0)), "")</f>
        <v/>
      </c>
      <c r="C37" s="216"/>
      <c r="D37" s="216"/>
      <c r="E37" s="216"/>
      <c r="F37" s="217" t="str">
        <f>IF(IFERROR(INDEX(Expenses!$D$11:$D$2510, MATCH($AW37, Expenses!$AE$11:$AE$2510, 0)), "")="", "", IFERROR(INDEX(Expenses!$D$11:$D$2510, MATCH($AW37, Expenses!$AE$11:$AE$2510, 0)), ""))</f>
        <v/>
      </c>
      <c r="G37" s="217"/>
      <c r="H37" s="217"/>
      <c r="I37" s="217"/>
      <c r="J37" s="217"/>
      <c r="K37" s="217"/>
      <c r="L37" s="217"/>
      <c r="M37" s="217"/>
      <c r="N37" s="217"/>
      <c r="O37" s="217"/>
      <c r="P37" s="217"/>
      <c r="Q37" s="217"/>
      <c r="R37" s="217"/>
      <c r="S37" s="218" t="str">
        <f>IFERROR(INDEX(Expenses!$J$11:$J$2510, MATCH($AW37, Expenses!$AE$11:$AE$2510, 0)), "")</f>
        <v/>
      </c>
      <c r="T37" s="218"/>
      <c r="U37" s="218"/>
      <c r="V37" s="219"/>
      <c r="W37" s="68"/>
      <c r="X37" s="140" t="str">
        <f>IF(IFERROR(INDEX(Expenses!$F$11:$F$2510, MATCH($AW37, Expenses!$AE$11:$AE$2510, 0)), "")="", "", IFERROR(INDEX(Expenses!$F$11:$F$2510, MATCH($AW37, Expenses!$AE$11:$AE$2510, 0)), ""))</f>
        <v/>
      </c>
      <c r="Y37" s="220"/>
      <c r="Z37" s="220"/>
      <c r="AA37" s="218" t="str">
        <f>IF($X37="", "", IF(IFERROR(INDEX(Expenses!$G$11:$G$2510, MATCH($AW37, Expenses!$AE$11:$AE$2510, 0)), "")="", "", IFERROR(INDEX(Expenses!$G$11:$G$2510, MATCH($AW37, Expenses!$AE$11:$AE$2510, 0)), "")))</f>
        <v/>
      </c>
      <c r="AB37" s="218"/>
      <c r="AC37" s="218"/>
      <c r="AD37" s="219"/>
      <c r="AE37" s="21"/>
      <c r="AF37" s="69"/>
      <c r="AG37" s="69"/>
      <c r="AH37" s="69"/>
      <c r="AI37" s="69"/>
      <c r="AJ37" s="69"/>
      <c r="AK37" s="69"/>
      <c r="AL37" s="69"/>
      <c r="AM37" s="69"/>
      <c r="AN37" s="69"/>
      <c r="AO37" s="69"/>
      <c r="AW37" s="25">
        <f t="shared" si="0"/>
        <v>28</v>
      </c>
      <c r="BA37" s="25" t="str">
        <f>IF('Client List'!$B39="", "", 'Client List'!$B39)</f>
        <v/>
      </c>
    </row>
    <row r="38" spans="1:53" x14ac:dyDescent="0.25">
      <c r="A38" s="21"/>
      <c r="B38" s="215" t="str">
        <f>IFERROR(INDEX(Expenses!$B$11:$B$2510, MATCH($AW38, Expenses!$AE$11:$AE$2510, 0)), "")</f>
        <v/>
      </c>
      <c r="C38" s="216"/>
      <c r="D38" s="216"/>
      <c r="E38" s="216"/>
      <c r="F38" s="217" t="str">
        <f>IF(IFERROR(INDEX(Expenses!$D$11:$D$2510, MATCH($AW38, Expenses!$AE$11:$AE$2510, 0)), "")="", "", IFERROR(INDEX(Expenses!$D$11:$D$2510, MATCH($AW38, Expenses!$AE$11:$AE$2510, 0)), ""))</f>
        <v/>
      </c>
      <c r="G38" s="217"/>
      <c r="H38" s="217"/>
      <c r="I38" s="217"/>
      <c r="J38" s="217"/>
      <c r="K38" s="217"/>
      <c r="L38" s="217"/>
      <c r="M38" s="217"/>
      <c r="N38" s="217"/>
      <c r="O38" s="217"/>
      <c r="P38" s="217"/>
      <c r="Q38" s="217"/>
      <c r="R38" s="217"/>
      <c r="S38" s="218" t="str">
        <f>IFERROR(INDEX(Expenses!$J$11:$J$2510, MATCH($AW38, Expenses!$AE$11:$AE$2510, 0)), "")</f>
        <v/>
      </c>
      <c r="T38" s="218"/>
      <c r="U38" s="218"/>
      <c r="V38" s="219"/>
      <c r="W38" s="68"/>
      <c r="X38" s="140" t="str">
        <f>IF(IFERROR(INDEX(Expenses!$F$11:$F$2510, MATCH($AW38, Expenses!$AE$11:$AE$2510, 0)), "")="", "", IFERROR(INDEX(Expenses!$F$11:$F$2510, MATCH($AW38, Expenses!$AE$11:$AE$2510, 0)), ""))</f>
        <v/>
      </c>
      <c r="Y38" s="220"/>
      <c r="Z38" s="220"/>
      <c r="AA38" s="218" t="str">
        <f>IF($X38="", "", IF(IFERROR(INDEX(Expenses!$G$11:$G$2510, MATCH($AW38, Expenses!$AE$11:$AE$2510, 0)), "")="", "", IFERROR(INDEX(Expenses!$G$11:$G$2510, MATCH($AW38, Expenses!$AE$11:$AE$2510, 0)), "")))</f>
        <v/>
      </c>
      <c r="AB38" s="218"/>
      <c r="AC38" s="218"/>
      <c r="AD38" s="219"/>
      <c r="AE38" s="21"/>
      <c r="AF38" s="69"/>
      <c r="AG38" s="69"/>
      <c r="AH38" s="69"/>
      <c r="AI38" s="69"/>
      <c r="AJ38" s="69"/>
      <c r="AK38" s="69"/>
      <c r="AL38" s="69"/>
      <c r="AM38" s="69"/>
      <c r="AN38" s="69"/>
      <c r="AO38" s="69"/>
      <c r="AW38" s="25">
        <f t="shared" si="0"/>
        <v>29</v>
      </c>
      <c r="BA38" s="25" t="str">
        <f>IF('Client List'!$B40="", "", 'Client List'!$B40)</f>
        <v/>
      </c>
    </row>
    <row r="39" spans="1:53" x14ac:dyDescent="0.25">
      <c r="A39" s="21"/>
      <c r="B39" s="215" t="str">
        <f>IFERROR(INDEX(Expenses!$B$11:$B$2510, MATCH($AW39, Expenses!$AE$11:$AE$2510, 0)), "")</f>
        <v/>
      </c>
      <c r="C39" s="216"/>
      <c r="D39" s="216"/>
      <c r="E39" s="216"/>
      <c r="F39" s="217" t="str">
        <f>IF(IFERROR(INDEX(Expenses!$D$11:$D$2510, MATCH($AW39, Expenses!$AE$11:$AE$2510, 0)), "")="", "", IFERROR(INDEX(Expenses!$D$11:$D$2510, MATCH($AW39, Expenses!$AE$11:$AE$2510, 0)), ""))</f>
        <v/>
      </c>
      <c r="G39" s="217"/>
      <c r="H39" s="217"/>
      <c r="I39" s="217"/>
      <c r="J39" s="217"/>
      <c r="K39" s="217"/>
      <c r="L39" s="217"/>
      <c r="M39" s="217"/>
      <c r="N39" s="217"/>
      <c r="O39" s="217"/>
      <c r="P39" s="217"/>
      <c r="Q39" s="217"/>
      <c r="R39" s="217"/>
      <c r="S39" s="218" t="str">
        <f>IFERROR(INDEX(Expenses!$J$11:$J$2510, MATCH($AW39, Expenses!$AE$11:$AE$2510, 0)), "")</f>
        <v/>
      </c>
      <c r="T39" s="218"/>
      <c r="U39" s="218"/>
      <c r="V39" s="219"/>
      <c r="W39" s="68"/>
      <c r="X39" s="140" t="str">
        <f>IF(IFERROR(INDEX(Expenses!$F$11:$F$2510, MATCH($AW39, Expenses!$AE$11:$AE$2510, 0)), "")="", "", IFERROR(INDEX(Expenses!$F$11:$F$2510, MATCH($AW39, Expenses!$AE$11:$AE$2510, 0)), ""))</f>
        <v/>
      </c>
      <c r="Y39" s="220"/>
      <c r="Z39" s="220"/>
      <c r="AA39" s="218" t="str">
        <f>IF($X39="", "", IF(IFERROR(INDEX(Expenses!$G$11:$G$2510, MATCH($AW39, Expenses!$AE$11:$AE$2510, 0)), "")="", "", IFERROR(INDEX(Expenses!$G$11:$G$2510, MATCH($AW39, Expenses!$AE$11:$AE$2510, 0)), "")))</f>
        <v/>
      </c>
      <c r="AB39" s="218"/>
      <c r="AC39" s="218"/>
      <c r="AD39" s="219"/>
      <c r="AE39" s="21"/>
      <c r="AF39" s="69"/>
      <c r="AG39" s="69"/>
      <c r="AH39" s="69"/>
      <c r="AI39" s="69"/>
      <c r="AJ39" s="69"/>
      <c r="AK39" s="69"/>
      <c r="AL39" s="69"/>
      <c r="AM39" s="69"/>
      <c r="AN39" s="69"/>
      <c r="AO39" s="69"/>
      <c r="AW39" s="25">
        <f t="shared" si="0"/>
        <v>30</v>
      </c>
      <c r="BA39" s="25" t="str">
        <f>IF('Client List'!$B41="", "", 'Client List'!$B41)</f>
        <v/>
      </c>
    </row>
    <row r="40" spans="1:53" x14ac:dyDescent="0.25">
      <c r="A40" s="21"/>
      <c r="B40" s="215" t="str">
        <f>IFERROR(INDEX(Expenses!$B$11:$B$2510, MATCH($AW40, Expenses!$AE$11:$AE$2510, 0)), "")</f>
        <v/>
      </c>
      <c r="C40" s="216"/>
      <c r="D40" s="216"/>
      <c r="E40" s="216"/>
      <c r="F40" s="217" t="str">
        <f>IF(IFERROR(INDEX(Expenses!$D$11:$D$2510, MATCH($AW40, Expenses!$AE$11:$AE$2510, 0)), "")="", "", IFERROR(INDEX(Expenses!$D$11:$D$2510, MATCH($AW40, Expenses!$AE$11:$AE$2510, 0)), ""))</f>
        <v/>
      </c>
      <c r="G40" s="217"/>
      <c r="H40" s="217"/>
      <c r="I40" s="217"/>
      <c r="J40" s="217"/>
      <c r="K40" s="217"/>
      <c r="L40" s="217"/>
      <c r="M40" s="217"/>
      <c r="N40" s="217"/>
      <c r="O40" s="217"/>
      <c r="P40" s="217"/>
      <c r="Q40" s="217"/>
      <c r="R40" s="217"/>
      <c r="S40" s="218" t="str">
        <f>IFERROR(INDEX(Expenses!$J$11:$J$2510, MATCH($AW40, Expenses!$AE$11:$AE$2510, 0)), "")</f>
        <v/>
      </c>
      <c r="T40" s="218"/>
      <c r="U40" s="218"/>
      <c r="V40" s="219"/>
      <c r="W40" s="68"/>
      <c r="X40" s="140" t="str">
        <f>IF(IFERROR(INDEX(Expenses!$F$11:$F$2510, MATCH($AW40, Expenses!$AE$11:$AE$2510, 0)), "")="", "", IFERROR(INDEX(Expenses!$F$11:$F$2510, MATCH($AW40, Expenses!$AE$11:$AE$2510, 0)), ""))</f>
        <v/>
      </c>
      <c r="Y40" s="220"/>
      <c r="Z40" s="220"/>
      <c r="AA40" s="218" t="str">
        <f>IF($X40="", "", IF(IFERROR(INDEX(Expenses!$G$11:$G$2510, MATCH($AW40, Expenses!$AE$11:$AE$2510, 0)), "")="", "", IFERROR(INDEX(Expenses!$G$11:$G$2510, MATCH($AW40, Expenses!$AE$11:$AE$2510, 0)), "")))</f>
        <v/>
      </c>
      <c r="AB40" s="218"/>
      <c r="AC40" s="218"/>
      <c r="AD40" s="219"/>
      <c r="AE40" s="21"/>
      <c r="AF40" s="69"/>
      <c r="AG40" s="69"/>
      <c r="AH40" s="69"/>
      <c r="AI40" s="69"/>
      <c r="AJ40" s="69"/>
      <c r="AK40" s="69"/>
      <c r="AL40" s="69"/>
      <c r="AM40" s="69"/>
      <c r="AN40" s="69"/>
      <c r="AO40" s="69"/>
      <c r="AW40" s="25">
        <f t="shared" si="0"/>
        <v>31</v>
      </c>
      <c r="BA40" s="25" t="str">
        <f>IF('Client List'!$B42="", "", 'Client List'!$B42)</f>
        <v/>
      </c>
    </row>
    <row r="41" spans="1:53" x14ac:dyDescent="0.25">
      <c r="A41" s="21"/>
      <c r="B41" s="215" t="str">
        <f>IFERROR(INDEX(Expenses!$B$11:$B$2510, MATCH($AW41, Expenses!$AE$11:$AE$2510, 0)), "")</f>
        <v/>
      </c>
      <c r="C41" s="216"/>
      <c r="D41" s="216"/>
      <c r="E41" s="216"/>
      <c r="F41" s="217" t="str">
        <f>IF(IFERROR(INDEX(Expenses!$D$11:$D$2510, MATCH($AW41, Expenses!$AE$11:$AE$2510, 0)), "")="", "", IFERROR(INDEX(Expenses!$D$11:$D$2510, MATCH($AW41, Expenses!$AE$11:$AE$2510, 0)), ""))</f>
        <v/>
      </c>
      <c r="G41" s="217"/>
      <c r="H41" s="217"/>
      <c r="I41" s="217"/>
      <c r="J41" s="217"/>
      <c r="K41" s="217"/>
      <c r="L41" s="217"/>
      <c r="M41" s="217"/>
      <c r="N41" s="217"/>
      <c r="O41" s="217"/>
      <c r="P41" s="217"/>
      <c r="Q41" s="217"/>
      <c r="R41" s="217"/>
      <c r="S41" s="218" t="str">
        <f>IFERROR(INDEX(Expenses!$J$11:$J$2510, MATCH($AW41, Expenses!$AE$11:$AE$2510, 0)), "")</f>
        <v/>
      </c>
      <c r="T41" s="218"/>
      <c r="U41" s="218"/>
      <c r="V41" s="219"/>
      <c r="W41" s="68"/>
      <c r="X41" s="140" t="str">
        <f>IF(IFERROR(INDEX(Expenses!$F$11:$F$2510, MATCH($AW41, Expenses!$AE$11:$AE$2510, 0)), "")="", "", IFERROR(INDEX(Expenses!$F$11:$F$2510, MATCH($AW41, Expenses!$AE$11:$AE$2510, 0)), ""))</f>
        <v/>
      </c>
      <c r="Y41" s="220"/>
      <c r="Z41" s="220"/>
      <c r="AA41" s="218" t="str">
        <f>IF($X41="", "", IF(IFERROR(INDEX(Expenses!$G$11:$G$2510, MATCH($AW41, Expenses!$AE$11:$AE$2510, 0)), "")="", "", IFERROR(INDEX(Expenses!$G$11:$G$2510, MATCH($AW41, Expenses!$AE$11:$AE$2510, 0)), "")))</f>
        <v/>
      </c>
      <c r="AB41" s="218"/>
      <c r="AC41" s="218"/>
      <c r="AD41" s="219"/>
      <c r="AE41" s="21"/>
      <c r="AF41" s="69"/>
      <c r="AG41" s="69"/>
      <c r="AH41" s="69"/>
      <c r="AI41" s="69"/>
      <c r="AJ41" s="69"/>
      <c r="AK41" s="69"/>
      <c r="AL41" s="69"/>
      <c r="AM41" s="69"/>
      <c r="AN41" s="69"/>
      <c r="AO41" s="69"/>
      <c r="AW41" s="25">
        <f t="shared" si="0"/>
        <v>32</v>
      </c>
      <c r="BA41" s="25" t="str">
        <f>IF('Client List'!$B43="", "", 'Client List'!$B43)</f>
        <v/>
      </c>
    </row>
    <row r="42" spans="1:53" x14ac:dyDescent="0.25">
      <c r="A42" s="21"/>
      <c r="B42" s="215" t="str">
        <f>IFERROR(INDEX(Expenses!$B$11:$B$2510, MATCH($AW42, Expenses!$AE$11:$AE$2510, 0)), "")</f>
        <v/>
      </c>
      <c r="C42" s="216"/>
      <c r="D42" s="216"/>
      <c r="E42" s="216"/>
      <c r="F42" s="217" t="str">
        <f>IF(IFERROR(INDEX(Expenses!$D$11:$D$2510, MATCH($AW42, Expenses!$AE$11:$AE$2510, 0)), "")="", "", IFERROR(INDEX(Expenses!$D$11:$D$2510, MATCH($AW42, Expenses!$AE$11:$AE$2510, 0)), ""))</f>
        <v/>
      </c>
      <c r="G42" s="217"/>
      <c r="H42" s="217"/>
      <c r="I42" s="217"/>
      <c r="J42" s="217"/>
      <c r="K42" s="217"/>
      <c r="L42" s="217"/>
      <c r="M42" s="217"/>
      <c r="N42" s="217"/>
      <c r="O42" s="217"/>
      <c r="P42" s="217"/>
      <c r="Q42" s="217"/>
      <c r="R42" s="217"/>
      <c r="S42" s="218" t="str">
        <f>IFERROR(INDEX(Expenses!$J$11:$J$2510, MATCH($AW42, Expenses!$AE$11:$AE$2510, 0)), "")</f>
        <v/>
      </c>
      <c r="T42" s="218"/>
      <c r="U42" s="218"/>
      <c r="V42" s="219"/>
      <c r="W42" s="68"/>
      <c r="X42" s="140" t="str">
        <f>IF(IFERROR(INDEX(Expenses!$F$11:$F$2510, MATCH($AW42, Expenses!$AE$11:$AE$2510, 0)), "")="", "", IFERROR(INDEX(Expenses!$F$11:$F$2510, MATCH($AW42, Expenses!$AE$11:$AE$2510, 0)), ""))</f>
        <v/>
      </c>
      <c r="Y42" s="220"/>
      <c r="Z42" s="220"/>
      <c r="AA42" s="218" t="str">
        <f>IF($X42="", "", IF(IFERROR(INDEX(Expenses!$G$11:$G$2510, MATCH($AW42, Expenses!$AE$11:$AE$2510, 0)), "")="", "", IFERROR(INDEX(Expenses!$G$11:$G$2510, MATCH($AW42, Expenses!$AE$11:$AE$2510, 0)), "")))</f>
        <v/>
      </c>
      <c r="AB42" s="218"/>
      <c r="AC42" s="218"/>
      <c r="AD42" s="219"/>
      <c r="AE42" s="21"/>
      <c r="AF42" s="69"/>
      <c r="AG42" s="69"/>
      <c r="AH42" s="69"/>
      <c r="AI42" s="69"/>
      <c r="AJ42" s="69"/>
      <c r="AK42" s="69"/>
      <c r="AL42" s="69"/>
      <c r="AM42" s="69"/>
      <c r="AN42" s="69"/>
      <c r="AO42" s="69"/>
      <c r="AW42" s="25">
        <f t="shared" si="0"/>
        <v>33</v>
      </c>
      <c r="BA42" s="25" t="str">
        <f>IF('Client List'!$B44="", "", 'Client List'!$B44)</f>
        <v/>
      </c>
    </row>
    <row r="43" spans="1:53" x14ac:dyDescent="0.25">
      <c r="A43" s="21"/>
      <c r="B43" s="215" t="str">
        <f>IFERROR(INDEX(Expenses!$B$11:$B$2510, MATCH($AW43, Expenses!$AE$11:$AE$2510, 0)), "")</f>
        <v/>
      </c>
      <c r="C43" s="216"/>
      <c r="D43" s="216"/>
      <c r="E43" s="216"/>
      <c r="F43" s="217" t="str">
        <f>IF(IFERROR(INDEX(Expenses!$D$11:$D$2510, MATCH($AW43, Expenses!$AE$11:$AE$2510, 0)), "")="", "", IFERROR(INDEX(Expenses!$D$11:$D$2510, MATCH($AW43, Expenses!$AE$11:$AE$2510, 0)), ""))</f>
        <v/>
      </c>
      <c r="G43" s="217"/>
      <c r="H43" s="217"/>
      <c r="I43" s="217"/>
      <c r="J43" s="217"/>
      <c r="K43" s="217"/>
      <c r="L43" s="217"/>
      <c r="M43" s="217"/>
      <c r="N43" s="217"/>
      <c r="O43" s="217"/>
      <c r="P43" s="217"/>
      <c r="Q43" s="217"/>
      <c r="R43" s="217"/>
      <c r="S43" s="218" t="str">
        <f>IFERROR(INDEX(Expenses!$J$11:$J$2510, MATCH($AW43, Expenses!$AE$11:$AE$2510, 0)), "")</f>
        <v/>
      </c>
      <c r="T43" s="218"/>
      <c r="U43" s="218"/>
      <c r="V43" s="219"/>
      <c r="W43" s="68"/>
      <c r="X43" s="140" t="str">
        <f>IF(IFERROR(INDEX(Expenses!$F$11:$F$2510, MATCH($AW43, Expenses!$AE$11:$AE$2510, 0)), "")="", "", IFERROR(INDEX(Expenses!$F$11:$F$2510, MATCH($AW43, Expenses!$AE$11:$AE$2510, 0)), ""))</f>
        <v/>
      </c>
      <c r="Y43" s="220"/>
      <c r="Z43" s="220"/>
      <c r="AA43" s="218" t="str">
        <f>IF($X43="", "", IF(IFERROR(INDEX(Expenses!$G$11:$G$2510, MATCH($AW43, Expenses!$AE$11:$AE$2510, 0)), "")="", "", IFERROR(INDEX(Expenses!$G$11:$G$2510, MATCH($AW43, Expenses!$AE$11:$AE$2510, 0)), "")))</f>
        <v/>
      </c>
      <c r="AB43" s="218"/>
      <c r="AC43" s="218"/>
      <c r="AD43" s="219"/>
      <c r="AE43" s="21"/>
      <c r="AF43" s="69"/>
      <c r="AG43" s="69"/>
      <c r="AH43" s="69"/>
      <c r="AI43" s="69"/>
      <c r="AJ43" s="69"/>
      <c r="AK43" s="69"/>
      <c r="AL43" s="69"/>
      <c r="AM43" s="69"/>
      <c r="AN43" s="69"/>
      <c r="AO43" s="69"/>
      <c r="AW43" s="25">
        <f t="shared" si="0"/>
        <v>34</v>
      </c>
      <c r="BA43" s="25" t="str">
        <f>IF('Client List'!$B45="", "", 'Client List'!$B45)</f>
        <v/>
      </c>
    </row>
    <row r="44" spans="1:53" x14ac:dyDescent="0.25">
      <c r="A44" s="21"/>
      <c r="B44" s="215" t="str">
        <f>IFERROR(INDEX(Expenses!$B$11:$B$2510, MATCH($AW44, Expenses!$AE$11:$AE$2510, 0)), "")</f>
        <v/>
      </c>
      <c r="C44" s="216"/>
      <c r="D44" s="216"/>
      <c r="E44" s="216"/>
      <c r="F44" s="217" t="str">
        <f>IF(IFERROR(INDEX(Expenses!$D$11:$D$2510, MATCH($AW44, Expenses!$AE$11:$AE$2510, 0)), "")="", "", IFERROR(INDEX(Expenses!$D$11:$D$2510, MATCH($AW44, Expenses!$AE$11:$AE$2510, 0)), ""))</f>
        <v/>
      </c>
      <c r="G44" s="217"/>
      <c r="H44" s="217"/>
      <c r="I44" s="217"/>
      <c r="J44" s="217"/>
      <c r="K44" s="217"/>
      <c r="L44" s="217"/>
      <c r="M44" s="217"/>
      <c r="N44" s="217"/>
      <c r="O44" s="217"/>
      <c r="P44" s="217"/>
      <c r="Q44" s="217"/>
      <c r="R44" s="217"/>
      <c r="S44" s="218" t="str">
        <f>IFERROR(INDEX(Expenses!$J$11:$J$2510, MATCH($AW44, Expenses!$AE$11:$AE$2510, 0)), "")</f>
        <v/>
      </c>
      <c r="T44" s="218"/>
      <c r="U44" s="218"/>
      <c r="V44" s="219"/>
      <c r="W44" s="68"/>
      <c r="X44" s="140" t="str">
        <f>IF(IFERROR(INDEX(Expenses!$F$11:$F$2510, MATCH($AW44, Expenses!$AE$11:$AE$2510, 0)), "")="", "", IFERROR(INDEX(Expenses!$F$11:$F$2510, MATCH($AW44, Expenses!$AE$11:$AE$2510, 0)), ""))</f>
        <v/>
      </c>
      <c r="Y44" s="220"/>
      <c r="Z44" s="220"/>
      <c r="AA44" s="218" t="str">
        <f>IF($X44="", "", IF(IFERROR(INDEX(Expenses!$G$11:$G$2510, MATCH($AW44, Expenses!$AE$11:$AE$2510, 0)), "")="", "", IFERROR(INDEX(Expenses!$G$11:$G$2510, MATCH($AW44, Expenses!$AE$11:$AE$2510, 0)), "")))</f>
        <v/>
      </c>
      <c r="AB44" s="218"/>
      <c r="AC44" s="218"/>
      <c r="AD44" s="219"/>
      <c r="AE44" s="21"/>
      <c r="AF44" s="69"/>
      <c r="AG44" s="69"/>
      <c r="AH44" s="69"/>
      <c r="AI44" s="69"/>
      <c r="AJ44" s="69"/>
      <c r="AK44" s="69"/>
      <c r="AL44" s="69"/>
      <c r="AM44" s="69"/>
      <c r="AN44" s="69"/>
      <c r="AO44" s="69"/>
      <c r="AW44" s="25">
        <f t="shared" si="0"/>
        <v>35</v>
      </c>
      <c r="BA44" s="25" t="str">
        <f>IF('Client List'!$B46="", "", 'Client List'!$B46)</f>
        <v/>
      </c>
    </row>
    <row r="45" spans="1:53" x14ac:dyDescent="0.25">
      <c r="A45" s="21"/>
      <c r="B45" s="215" t="str">
        <f>IFERROR(INDEX(Expenses!$B$11:$B$2510, MATCH($AW45, Expenses!$AE$11:$AE$2510, 0)), "")</f>
        <v/>
      </c>
      <c r="C45" s="216"/>
      <c r="D45" s="216"/>
      <c r="E45" s="216"/>
      <c r="F45" s="217" t="str">
        <f>IF(IFERROR(INDEX(Expenses!$D$11:$D$2510, MATCH($AW45, Expenses!$AE$11:$AE$2510, 0)), "")="", "", IFERROR(INDEX(Expenses!$D$11:$D$2510, MATCH($AW45, Expenses!$AE$11:$AE$2510, 0)), ""))</f>
        <v/>
      </c>
      <c r="G45" s="217"/>
      <c r="H45" s="217"/>
      <c r="I45" s="217"/>
      <c r="J45" s="217"/>
      <c r="K45" s="217"/>
      <c r="L45" s="217"/>
      <c r="M45" s="217"/>
      <c r="N45" s="217"/>
      <c r="O45" s="217"/>
      <c r="P45" s="217"/>
      <c r="Q45" s="217"/>
      <c r="R45" s="217"/>
      <c r="S45" s="218" t="str">
        <f>IFERROR(INDEX(Expenses!$J$11:$J$2510, MATCH($AW45, Expenses!$AE$11:$AE$2510, 0)), "")</f>
        <v/>
      </c>
      <c r="T45" s="218"/>
      <c r="U45" s="218"/>
      <c r="V45" s="219"/>
      <c r="W45" s="68"/>
      <c r="X45" s="140" t="str">
        <f>IF(IFERROR(INDEX(Expenses!$F$11:$F$2510, MATCH($AW45, Expenses!$AE$11:$AE$2510, 0)), "")="", "", IFERROR(INDEX(Expenses!$F$11:$F$2510, MATCH($AW45, Expenses!$AE$11:$AE$2510, 0)), ""))</f>
        <v/>
      </c>
      <c r="Y45" s="220"/>
      <c r="Z45" s="220"/>
      <c r="AA45" s="218" t="str">
        <f>IF($X45="", "", IF(IFERROR(INDEX(Expenses!$G$11:$G$2510, MATCH($AW45, Expenses!$AE$11:$AE$2510, 0)), "")="", "", IFERROR(INDEX(Expenses!$G$11:$G$2510, MATCH($AW45, Expenses!$AE$11:$AE$2510, 0)), "")))</f>
        <v/>
      </c>
      <c r="AB45" s="218"/>
      <c r="AC45" s="218"/>
      <c r="AD45" s="219"/>
      <c r="AE45" s="21"/>
      <c r="AF45" s="69"/>
      <c r="AG45" s="69"/>
      <c r="AH45" s="69"/>
      <c r="AI45" s="69"/>
      <c r="AJ45" s="69"/>
      <c r="AK45" s="69"/>
      <c r="AL45" s="69"/>
      <c r="AM45" s="69"/>
      <c r="AN45" s="69"/>
      <c r="AO45" s="69"/>
      <c r="AW45" s="25">
        <f t="shared" si="0"/>
        <v>36</v>
      </c>
      <c r="BA45" s="25" t="str">
        <f>IF('Client List'!$B47="", "", 'Client List'!$B47)</f>
        <v/>
      </c>
    </row>
    <row r="46" spans="1:53" x14ac:dyDescent="0.25">
      <c r="A46" s="21"/>
      <c r="B46" s="215" t="str">
        <f>IFERROR(INDEX(Expenses!$B$11:$B$2510, MATCH($AW46, Expenses!$AE$11:$AE$2510, 0)), "")</f>
        <v/>
      </c>
      <c r="C46" s="216"/>
      <c r="D46" s="216"/>
      <c r="E46" s="216"/>
      <c r="F46" s="217" t="str">
        <f>IF(IFERROR(INDEX(Expenses!$D$11:$D$2510, MATCH($AW46, Expenses!$AE$11:$AE$2510, 0)), "")="", "", IFERROR(INDEX(Expenses!$D$11:$D$2510, MATCH($AW46, Expenses!$AE$11:$AE$2510, 0)), ""))</f>
        <v/>
      </c>
      <c r="G46" s="217"/>
      <c r="H46" s="217"/>
      <c r="I46" s="217"/>
      <c r="J46" s="217"/>
      <c r="K46" s="217"/>
      <c r="L46" s="217"/>
      <c r="M46" s="217"/>
      <c r="N46" s="217"/>
      <c r="O46" s="217"/>
      <c r="P46" s="217"/>
      <c r="Q46" s="217"/>
      <c r="R46" s="217"/>
      <c r="S46" s="218" t="str">
        <f>IFERROR(INDEX(Expenses!$J$11:$J$2510, MATCH($AW46, Expenses!$AE$11:$AE$2510, 0)), "")</f>
        <v/>
      </c>
      <c r="T46" s="218"/>
      <c r="U46" s="218"/>
      <c r="V46" s="219"/>
      <c r="W46" s="68"/>
      <c r="X46" s="140" t="str">
        <f>IF(IFERROR(INDEX(Expenses!$F$11:$F$2510, MATCH($AW46, Expenses!$AE$11:$AE$2510, 0)), "")="", "", IFERROR(INDEX(Expenses!$F$11:$F$2510, MATCH($AW46, Expenses!$AE$11:$AE$2510, 0)), ""))</f>
        <v/>
      </c>
      <c r="Y46" s="220"/>
      <c r="Z46" s="220"/>
      <c r="AA46" s="218" t="str">
        <f>IF($X46="", "", IF(IFERROR(INDEX(Expenses!$G$11:$G$2510, MATCH($AW46, Expenses!$AE$11:$AE$2510, 0)), "")="", "", IFERROR(INDEX(Expenses!$G$11:$G$2510, MATCH($AW46, Expenses!$AE$11:$AE$2510, 0)), "")))</f>
        <v/>
      </c>
      <c r="AB46" s="218"/>
      <c r="AC46" s="218"/>
      <c r="AD46" s="219"/>
      <c r="AE46" s="21"/>
      <c r="AF46" s="69"/>
      <c r="AG46" s="69"/>
      <c r="AH46" s="69"/>
      <c r="AI46" s="69"/>
      <c r="AJ46" s="69"/>
      <c r="AK46" s="69"/>
      <c r="AL46" s="69"/>
      <c r="AM46" s="69"/>
      <c r="AN46" s="69"/>
      <c r="AO46" s="69"/>
      <c r="AW46" s="25">
        <f t="shared" si="0"/>
        <v>37</v>
      </c>
      <c r="BA46" s="25" t="str">
        <f>IF('Client List'!$B48="", "", 'Client List'!$B48)</f>
        <v/>
      </c>
    </row>
    <row r="47" spans="1:53" x14ac:dyDescent="0.25">
      <c r="A47" s="21"/>
      <c r="B47" s="215" t="str">
        <f>IFERROR(INDEX(Expenses!$B$11:$B$2510, MATCH($AW47, Expenses!$AE$11:$AE$2510, 0)), "")</f>
        <v/>
      </c>
      <c r="C47" s="216"/>
      <c r="D47" s="216"/>
      <c r="E47" s="216"/>
      <c r="F47" s="217" t="str">
        <f>IF(IFERROR(INDEX(Expenses!$D$11:$D$2510, MATCH($AW47, Expenses!$AE$11:$AE$2510, 0)), "")="", "", IFERROR(INDEX(Expenses!$D$11:$D$2510, MATCH($AW47, Expenses!$AE$11:$AE$2510, 0)), ""))</f>
        <v/>
      </c>
      <c r="G47" s="217"/>
      <c r="H47" s="217"/>
      <c r="I47" s="217"/>
      <c r="J47" s="217"/>
      <c r="K47" s="217"/>
      <c r="L47" s="217"/>
      <c r="M47" s="217"/>
      <c r="N47" s="217"/>
      <c r="O47" s="217"/>
      <c r="P47" s="217"/>
      <c r="Q47" s="217"/>
      <c r="R47" s="217"/>
      <c r="S47" s="218" t="str">
        <f>IFERROR(INDEX(Expenses!$J$11:$J$2510, MATCH($AW47, Expenses!$AE$11:$AE$2510, 0)), "")</f>
        <v/>
      </c>
      <c r="T47" s="218"/>
      <c r="U47" s="218"/>
      <c r="V47" s="219"/>
      <c r="W47" s="68"/>
      <c r="X47" s="140" t="str">
        <f>IF(IFERROR(INDEX(Expenses!$F$11:$F$2510, MATCH($AW47, Expenses!$AE$11:$AE$2510, 0)), "")="", "", IFERROR(INDEX(Expenses!$F$11:$F$2510, MATCH($AW47, Expenses!$AE$11:$AE$2510, 0)), ""))</f>
        <v/>
      </c>
      <c r="Y47" s="220"/>
      <c r="Z47" s="220"/>
      <c r="AA47" s="218" t="str">
        <f>IF($X47="", "", IF(IFERROR(INDEX(Expenses!$G$11:$G$2510, MATCH($AW47, Expenses!$AE$11:$AE$2510, 0)), "")="", "", IFERROR(INDEX(Expenses!$G$11:$G$2510, MATCH($AW47, Expenses!$AE$11:$AE$2510, 0)), "")))</f>
        <v/>
      </c>
      <c r="AB47" s="218"/>
      <c r="AC47" s="218"/>
      <c r="AD47" s="219"/>
      <c r="AE47" s="21"/>
      <c r="AF47" s="69"/>
      <c r="AG47" s="69"/>
      <c r="AH47" s="69"/>
      <c r="AI47" s="69"/>
      <c r="AJ47" s="69"/>
      <c r="AK47" s="69"/>
      <c r="AL47" s="69"/>
      <c r="AM47" s="69"/>
      <c r="AN47" s="69"/>
      <c r="AO47" s="69"/>
      <c r="AW47" s="25">
        <f t="shared" si="0"/>
        <v>38</v>
      </c>
      <c r="BA47" s="25" t="str">
        <f>IF('Client List'!$B49="", "", 'Client List'!$B49)</f>
        <v/>
      </c>
    </row>
    <row r="48" spans="1:53" x14ac:dyDescent="0.25">
      <c r="A48" s="21"/>
      <c r="B48" s="215" t="str">
        <f>IFERROR(INDEX(Expenses!$B$11:$B$2510, MATCH($AW48, Expenses!$AE$11:$AE$2510, 0)), "")</f>
        <v/>
      </c>
      <c r="C48" s="216"/>
      <c r="D48" s="216"/>
      <c r="E48" s="216"/>
      <c r="F48" s="217" t="str">
        <f>IF(IFERROR(INDEX(Expenses!$D$11:$D$2510, MATCH($AW48, Expenses!$AE$11:$AE$2510, 0)), "")="", "", IFERROR(INDEX(Expenses!$D$11:$D$2510, MATCH($AW48, Expenses!$AE$11:$AE$2510, 0)), ""))</f>
        <v/>
      </c>
      <c r="G48" s="217"/>
      <c r="H48" s="217"/>
      <c r="I48" s="217"/>
      <c r="J48" s="217"/>
      <c r="K48" s="217"/>
      <c r="L48" s="217"/>
      <c r="M48" s="217"/>
      <c r="N48" s="217"/>
      <c r="O48" s="217"/>
      <c r="P48" s="217"/>
      <c r="Q48" s="217"/>
      <c r="R48" s="217"/>
      <c r="S48" s="218" t="str">
        <f>IFERROR(INDEX(Expenses!$J$11:$J$2510, MATCH($AW48, Expenses!$AE$11:$AE$2510, 0)), "")</f>
        <v/>
      </c>
      <c r="T48" s="218"/>
      <c r="U48" s="218"/>
      <c r="V48" s="219"/>
      <c r="W48" s="68"/>
      <c r="X48" s="140" t="str">
        <f>IF(IFERROR(INDEX(Expenses!$F$11:$F$2510, MATCH($AW48, Expenses!$AE$11:$AE$2510, 0)), "")="", "", IFERROR(INDEX(Expenses!$F$11:$F$2510, MATCH($AW48, Expenses!$AE$11:$AE$2510, 0)), ""))</f>
        <v/>
      </c>
      <c r="Y48" s="220"/>
      <c r="Z48" s="220"/>
      <c r="AA48" s="218" t="str">
        <f>IF($X48="", "", IF(IFERROR(INDEX(Expenses!$G$11:$G$2510, MATCH($AW48, Expenses!$AE$11:$AE$2510, 0)), "")="", "", IFERROR(INDEX(Expenses!$G$11:$G$2510, MATCH($AW48, Expenses!$AE$11:$AE$2510, 0)), "")))</f>
        <v/>
      </c>
      <c r="AB48" s="218"/>
      <c r="AC48" s="218"/>
      <c r="AD48" s="219"/>
      <c r="AE48" s="21"/>
      <c r="AF48" s="69"/>
      <c r="AG48" s="69"/>
      <c r="AH48" s="69"/>
      <c r="AI48" s="69"/>
      <c r="AJ48" s="69"/>
      <c r="AK48" s="69"/>
      <c r="AL48" s="69"/>
      <c r="AM48" s="69"/>
      <c r="AN48" s="69"/>
      <c r="AO48" s="69"/>
      <c r="AW48" s="25">
        <f t="shared" si="0"/>
        <v>39</v>
      </c>
      <c r="BA48" s="25" t="str">
        <f>IF('Client List'!$B50="", "", 'Client List'!$B50)</f>
        <v/>
      </c>
    </row>
    <row r="49" spans="1:53" x14ac:dyDescent="0.25">
      <c r="A49" s="21"/>
      <c r="B49" s="221" t="str">
        <f>IFERROR(INDEX(Expenses!$B$11:$B$2510, MATCH($AW49, Expenses!$AE$11:$AE$2510, 0)), "")</f>
        <v/>
      </c>
      <c r="C49" s="222"/>
      <c r="D49" s="222"/>
      <c r="E49" s="222"/>
      <c r="F49" s="223" t="str">
        <f>IF(IFERROR(INDEX(Expenses!$D$11:$D$2510, MATCH($AW49, Expenses!$AE$11:$AE$2510, 0)), "")="", "", IFERROR(INDEX(Expenses!$D$11:$D$2510, MATCH($AW49, Expenses!$AE$11:$AE$2510, 0)), ""))</f>
        <v/>
      </c>
      <c r="G49" s="223"/>
      <c r="H49" s="223"/>
      <c r="I49" s="223"/>
      <c r="J49" s="223"/>
      <c r="K49" s="223"/>
      <c r="L49" s="223"/>
      <c r="M49" s="223"/>
      <c r="N49" s="223"/>
      <c r="O49" s="223"/>
      <c r="P49" s="223"/>
      <c r="Q49" s="223"/>
      <c r="R49" s="223"/>
      <c r="S49" s="224" t="str">
        <f>IFERROR(INDEX(Expenses!$J$11:$J$2510, MATCH($AW49, Expenses!$AE$11:$AE$2510, 0)), "")</f>
        <v/>
      </c>
      <c r="T49" s="224"/>
      <c r="U49" s="224"/>
      <c r="V49" s="225"/>
      <c r="W49" s="68"/>
      <c r="X49" s="143" t="str">
        <f>IF(IFERROR(INDEX(Expenses!$F$11:$F$2510, MATCH($AW49, Expenses!$AE$11:$AE$2510, 0)), "")="", "", IFERROR(INDEX(Expenses!$F$11:$F$2510, MATCH($AW49, Expenses!$AE$11:$AE$2510, 0)), ""))</f>
        <v/>
      </c>
      <c r="Y49" s="144"/>
      <c r="Z49" s="144"/>
      <c r="AA49" s="224" t="str">
        <f>IF($X49="", "", IF(IFERROR(INDEX(Expenses!$G$11:$G$2510, MATCH($AW49, Expenses!$AE$11:$AE$2510, 0)), "")="", "", IFERROR(INDEX(Expenses!$G$11:$G$2510, MATCH($AW49, Expenses!$AE$11:$AE$2510, 0)), "")))</f>
        <v/>
      </c>
      <c r="AB49" s="224"/>
      <c r="AC49" s="224"/>
      <c r="AD49" s="225"/>
      <c r="AE49" s="21"/>
      <c r="AF49" s="69"/>
      <c r="AG49" s="69"/>
      <c r="AH49" s="69"/>
      <c r="AI49" s="69"/>
      <c r="AJ49" s="69"/>
      <c r="AK49" s="69"/>
      <c r="AL49" s="69"/>
      <c r="AM49" s="69"/>
      <c r="AN49" s="69"/>
      <c r="AO49" s="69"/>
      <c r="AW49" s="26">
        <f t="shared" si="0"/>
        <v>40</v>
      </c>
      <c r="BA49" s="25" t="str">
        <f>IF('Client List'!$B51="", "", 'Client List'!$B51)</f>
        <v/>
      </c>
    </row>
    <row r="50" spans="1:53" x14ac:dyDescent="0.25">
      <c r="A50" s="21"/>
      <c r="B50" s="21"/>
      <c r="C50" s="21"/>
      <c r="D50" s="21"/>
      <c r="E50" s="21"/>
      <c r="F50" s="21"/>
      <c r="G50" s="21"/>
      <c r="H50" s="21"/>
      <c r="I50" s="21"/>
      <c r="J50" s="21"/>
      <c r="K50" s="21"/>
      <c r="L50" s="21"/>
      <c r="M50" s="21"/>
      <c r="N50" s="21"/>
      <c r="O50" s="21"/>
      <c r="P50" s="21"/>
      <c r="Q50" s="21"/>
      <c r="R50" s="21"/>
      <c r="S50" s="21"/>
      <c r="T50" s="21"/>
      <c r="U50" s="21"/>
      <c r="V50" s="21"/>
      <c r="W50" s="68"/>
      <c r="X50" s="21"/>
      <c r="Y50" s="21"/>
      <c r="Z50" s="21"/>
      <c r="AA50" s="21"/>
      <c r="AB50" s="21"/>
      <c r="AC50" s="21"/>
      <c r="AD50" s="21"/>
      <c r="AE50" s="21"/>
      <c r="AF50" s="69"/>
      <c r="AG50" s="69"/>
      <c r="AH50" s="69"/>
      <c r="AI50" s="69"/>
      <c r="AJ50" s="69"/>
      <c r="AK50" s="69"/>
      <c r="AL50" s="69"/>
      <c r="AM50" s="69"/>
      <c r="AN50" s="69"/>
      <c r="AO50" s="69"/>
      <c r="BA50" s="25" t="str">
        <f>IF('Client List'!$B52="", "", 'Client List'!$B52)</f>
        <v/>
      </c>
    </row>
    <row r="51" spans="1:53" hidden="1" x14ac:dyDescent="0.25">
      <c r="BA51" s="25" t="str">
        <f>IF('Client List'!$B53="", "", 'Client List'!$B53)</f>
        <v/>
      </c>
    </row>
    <row r="52" spans="1:53" hidden="1" x14ac:dyDescent="0.25">
      <c r="BA52" s="25" t="str">
        <f>IF('Client List'!$B54="", "", 'Client List'!$B54)</f>
        <v/>
      </c>
    </row>
    <row r="53" spans="1:53" hidden="1" x14ac:dyDescent="0.25">
      <c r="BA53" s="25" t="str">
        <f>IF('Client List'!$B55="", "", 'Client List'!$B55)</f>
        <v/>
      </c>
    </row>
    <row r="54" spans="1:53" hidden="1" x14ac:dyDescent="0.25">
      <c r="BA54" s="25" t="str">
        <f>IF('Client List'!$B56="", "", 'Client List'!$B56)</f>
        <v/>
      </c>
    </row>
    <row r="55" spans="1:53" hidden="1" x14ac:dyDescent="0.25">
      <c r="BA55" s="25" t="str">
        <f>IF('Client List'!$B57="", "", 'Client List'!$B57)</f>
        <v/>
      </c>
    </row>
    <row r="56" spans="1:53" hidden="1" x14ac:dyDescent="0.25">
      <c r="BA56" s="25" t="str">
        <f>IF('Client List'!$B58="", "", 'Client List'!$B58)</f>
        <v/>
      </c>
    </row>
    <row r="57" spans="1:53" hidden="1" x14ac:dyDescent="0.25">
      <c r="BA57" s="25" t="str">
        <f>IF('Client List'!$B59="", "", 'Client List'!$B59)</f>
        <v/>
      </c>
    </row>
    <row r="58" spans="1:53" hidden="1" x14ac:dyDescent="0.25">
      <c r="BA58" s="25" t="str">
        <f>IF('Client List'!$B60="", "", 'Client List'!$B60)</f>
        <v/>
      </c>
    </row>
    <row r="59" spans="1:53" hidden="1" x14ac:dyDescent="0.25">
      <c r="BA59" s="25" t="str">
        <f>IF('Client List'!$B61="", "", 'Client List'!$B61)</f>
        <v/>
      </c>
    </row>
    <row r="60" spans="1:53" hidden="1" x14ac:dyDescent="0.25">
      <c r="BA60" s="25" t="str">
        <f>IF('Client List'!$B62="", "", 'Client List'!$B62)</f>
        <v/>
      </c>
    </row>
    <row r="61" spans="1:53" hidden="1" x14ac:dyDescent="0.25">
      <c r="BA61" s="25" t="str">
        <f>IF('Client List'!$B63="", "", 'Client List'!$B63)</f>
        <v/>
      </c>
    </row>
    <row r="62" spans="1:53" hidden="1" x14ac:dyDescent="0.25">
      <c r="BA62" s="25" t="str">
        <f>IF('Client List'!$B64="", "", 'Client List'!$B64)</f>
        <v/>
      </c>
    </row>
    <row r="63" spans="1:53" hidden="1" x14ac:dyDescent="0.25">
      <c r="BA63" s="25" t="str">
        <f>IF('Client List'!$B65="", "", 'Client List'!$B65)</f>
        <v/>
      </c>
    </row>
    <row r="64" spans="1:53" hidden="1" x14ac:dyDescent="0.25">
      <c r="BA64" s="25" t="str">
        <f>IF('Client List'!$B66="", "", 'Client List'!$B66)</f>
        <v/>
      </c>
    </row>
    <row r="65" spans="53:53" hidden="1" x14ac:dyDescent="0.25">
      <c r="BA65" s="25" t="str">
        <f>IF('Client List'!$B67="", "", 'Client List'!$B67)</f>
        <v/>
      </c>
    </row>
    <row r="66" spans="53:53" hidden="1" x14ac:dyDescent="0.25">
      <c r="BA66" s="25" t="str">
        <f>IF('Client List'!$B68="", "", 'Client List'!$B68)</f>
        <v/>
      </c>
    </row>
    <row r="67" spans="53:53" hidden="1" x14ac:dyDescent="0.25">
      <c r="BA67" s="25" t="str">
        <f>IF('Client List'!$B69="", "", 'Client List'!$B69)</f>
        <v/>
      </c>
    </row>
    <row r="68" spans="53:53" hidden="1" x14ac:dyDescent="0.25">
      <c r="BA68" s="25" t="str">
        <f>IF('Client List'!$B70="", "", 'Client List'!$B70)</f>
        <v/>
      </c>
    </row>
    <row r="69" spans="53:53" hidden="1" x14ac:dyDescent="0.25">
      <c r="BA69" s="25" t="str">
        <f>IF('Client List'!$B71="", "", 'Client List'!$B71)</f>
        <v/>
      </c>
    </row>
    <row r="70" spans="53:53" hidden="1" x14ac:dyDescent="0.25">
      <c r="BA70" s="25" t="str">
        <f>IF('Client List'!$B72="", "", 'Client List'!$B72)</f>
        <v/>
      </c>
    </row>
    <row r="71" spans="53:53" hidden="1" x14ac:dyDescent="0.25">
      <c r="BA71" s="25" t="str">
        <f>IF('Client List'!$B73="", "", 'Client List'!$B73)</f>
        <v/>
      </c>
    </row>
    <row r="72" spans="53:53" hidden="1" x14ac:dyDescent="0.25">
      <c r="BA72" s="25" t="str">
        <f>IF('Client List'!$B74="", "", 'Client List'!$B74)</f>
        <v/>
      </c>
    </row>
    <row r="73" spans="53:53" hidden="1" x14ac:dyDescent="0.25">
      <c r="BA73" s="25" t="str">
        <f>IF('Client List'!$B75="", "", 'Client List'!$B75)</f>
        <v/>
      </c>
    </row>
    <row r="74" spans="53:53" hidden="1" x14ac:dyDescent="0.25">
      <c r="BA74" s="25" t="str">
        <f>IF('Client List'!$B76="", "", 'Client List'!$B76)</f>
        <v/>
      </c>
    </row>
    <row r="75" spans="53:53" hidden="1" x14ac:dyDescent="0.25">
      <c r="BA75" s="25" t="str">
        <f>IF('Client List'!$B77="", "", 'Client List'!$B77)</f>
        <v/>
      </c>
    </row>
    <row r="76" spans="53:53" hidden="1" x14ac:dyDescent="0.25">
      <c r="BA76" s="25" t="str">
        <f>IF('Client List'!$B78="", "", 'Client List'!$B78)</f>
        <v/>
      </c>
    </row>
    <row r="77" spans="53:53" hidden="1" x14ac:dyDescent="0.25">
      <c r="BA77" s="25" t="str">
        <f>IF('Client List'!$B79="", "", 'Client List'!$B79)</f>
        <v/>
      </c>
    </row>
    <row r="78" spans="53:53" hidden="1" x14ac:dyDescent="0.25">
      <c r="BA78" s="25" t="str">
        <f>IF('Client List'!$B80="", "", 'Client List'!$B80)</f>
        <v/>
      </c>
    </row>
    <row r="79" spans="53:53" hidden="1" x14ac:dyDescent="0.25">
      <c r="BA79" s="25" t="str">
        <f>IF('Client List'!$B81="", "", 'Client List'!$B81)</f>
        <v/>
      </c>
    </row>
    <row r="80" spans="53:53" hidden="1" x14ac:dyDescent="0.25">
      <c r="BA80" s="25" t="str">
        <f>IF('Client List'!$B82="", "", 'Client List'!$B82)</f>
        <v/>
      </c>
    </row>
    <row r="81" spans="53:53" hidden="1" x14ac:dyDescent="0.25">
      <c r="BA81" s="25" t="str">
        <f>IF('Client List'!$B83="", "", 'Client List'!$B83)</f>
        <v/>
      </c>
    </row>
    <row r="82" spans="53:53" hidden="1" x14ac:dyDescent="0.25">
      <c r="BA82" s="25" t="str">
        <f>IF('Client List'!$B84="", "", 'Client List'!$B84)</f>
        <v/>
      </c>
    </row>
    <row r="83" spans="53:53" hidden="1" x14ac:dyDescent="0.25">
      <c r="BA83" s="25" t="str">
        <f>IF('Client List'!$B85="", "", 'Client List'!$B85)</f>
        <v/>
      </c>
    </row>
    <row r="84" spans="53:53" hidden="1" x14ac:dyDescent="0.25">
      <c r="BA84" s="25" t="str">
        <f>IF('Client List'!$B86="", "", 'Client List'!$B86)</f>
        <v/>
      </c>
    </row>
    <row r="85" spans="53:53" hidden="1" x14ac:dyDescent="0.25">
      <c r="BA85" s="25" t="str">
        <f>IF('Client List'!$B87="", "", 'Client List'!$B87)</f>
        <v/>
      </c>
    </row>
    <row r="86" spans="53:53" hidden="1" x14ac:dyDescent="0.25">
      <c r="BA86" s="25" t="str">
        <f>IF('Client List'!$B88="", "", 'Client List'!$B88)</f>
        <v/>
      </c>
    </row>
    <row r="87" spans="53:53" hidden="1" x14ac:dyDescent="0.25">
      <c r="BA87" s="25" t="str">
        <f>IF('Client List'!$B89="", "", 'Client List'!$B89)</f>
        <v/>
      </c>
    </row>
    <row r="88" spans="53:53" hidden="1" x14ac:dyDescent="0.25">
      <c r="BA88" s="25" t="str">
        <f>IF('Client List'!$B90="", "", 'Client List'!$B90)</f>
        <v/>
      </c>
    </row>
    <row r="89" spans="53:53" hidden="1" x14ac:dyDescent="0.25">
      <c r="BA89" s="25" t="str">
        <f>IF('Client List'!$B91="", "", 'Client List'!$B91)</f>
        <v/>
      </c>
    </row>
    <row r="90" spans="53:53" hidden="1" x14ac:dyDescent="0.25">
      <c r="BA90" s="25" t="str">
        <f>IF('Client List'!$B92="", "", 'Client List'!$B92)</f>
        <v/>
      </c>
    </row>
    <row r="91" spans="53:53" hidden="1" x14ac:dyDescent="0.25">
      <c r="BA91" s="25" t="str">
        <f>IF('Client List'!$B93="", "", 'Client List'!$B93)</f>
        <v/>
      </c>
    </row>
    <row r="92" spans="53:53" hidden="1" x14ac:dyDescent="0.25">
      <c r="BA92" s="25" t="str">
        <f>IF('Client List'!$B94="", "", 'Client List'!$B94)</f>
        <v/>
      </c>
    </row>
    <row r="93" spans="53:53" hidden="1" x14ac:dyDescent="0.25">
      <c r="BA93" s="25" t="str">
        <f>IF('Client List'!$B95="", "", 'Client List'!$B95)</f>
        <v/>
      </c>
    </row>
    <row r="94" spans="53:53" hidden="1" x14ac:dyDescent="0.25">
      <c r="BA94" s="25" t="str">
        <f>IF('Client List'!$B96="", "", 'Client List'!$B96)</f>
        <v/>
      </c>
    </row>
    <row r="95" spans="53:53" hidden="1" x14ac:dyDescent="0.25">
      <c r="BA95" s="25" t="str">
        <f>IF('Client List'!$B97="", "", 'Client List'!$B97)</f>
        <v/>
      </c>
    </row>
    <row r="96" spans="53:53" hidden="1" x14ac:dyDescent="0.25">
      <c r="BA96" s="25" t="str">
        <f>IF('Client List'!$B98="", "", 'Client List'!$B98)</f>
        <v/>
      </c>
    </row>
    <row r="97" spans="53:53" hidden="1" x14ac:dyDescent="0.25">
      <c r="BA97" s="25" t="str">
        <f>IF('Client List'!$B99="", "", 'Client List'!$B99)</f>
        <v/>
      </c>
    </row>
    <row r="98" spans="53:53" hidden="1" x14ac:dyDescent="0.25">
      <c r="BA98" s="25" t="str">
        <f>IF('Client List'!$B100="", "", 'Client List'!$B100)</f>
        <v/>
      </c>
    </row>
    <row r="99" spans="53:53" hidden="1" x14ac:dyDescent="0.25">
      <c r="BA99" s="25" t="str">
        <f>IF('Client List'!$B101="", "", 'Client List'!$B101)</f>
        <v/>
      </c>
    </row>
    <row r="100" spans="53:53" hidden="1" x14ac:dyDescent="0.25">
      <c r="BA100" s="25" t="str">
        <f>IF('Client List'!$B102="", "", 'Client List'!$B102)</f>
        <v/>
      </c>
    </row>
    <row r="101" spans="53:53" hidden="1" x14ac:dyDescent="0.25">
      <c r="BA101" s="25" t="str">
        <f>IF('Client List'!$B103="", "", 'Client List'!$B103)</f>
        <v/>
      </c>
    </row>
    <row r="102" spans="53:53" hidden="1" x14ac:dyDescent="0.25">
      <c r="BA102" s="25" t="str">
        <f>IF('Client List'!$B104="", "", 'Client List'!$B104)</f>
        <v/>
      </c>
    </row>
    <row r="103" spans="53:53" hidden="1" x14ac:dyDescent="0.25">
      <c r="BA103" s="25" t="str">
        <f>IF('Client List'!$B105="", "", 'Client List'!$B105)</f>
        <v/>
      </c>
    </row>
    <row r="104" spans="53:53" hidden="1" x14ac:dyDescent="0.25">
      <c r="BA104" s="25" t="str">
        <f>IF('Client List'!$B106="", "", 'Client List'!$B106)</f>
        <v/>
      </c>
    </row>
    <row r="105" spans="53:53" hidden="1" x14ac:dyDescent="0.25">
      <c r="BA105" s="25" t="str">
        <f>IF('Client List'!$B107="", "", 'Client List'!$B107)</f>
        <v/>
      </c>
    </row>
    <row r="106" spans="53:53" hidden="1" x14ac:dyDescent="0.25">
      <c r="BA106" s="25" t="str">
        <f>IF('Client List'!$B108="", "", 'Client List'!$B108)</f>
        <v/>
      </c>
    </row>
    <row r="107" spans="53:53" hidden="1" x14ac:dyDescent="0.25">
      <c r="BA107" s="25" t="str">
        <f>IF('Client List'!$B109="", "", 'Client List'!$B109)</f>
        <v/>
      </c>
    </row>
    <row r="108" spans="53:53" hidden="1" x14ac:dyDescent="0.25">
      <c r="BA108" s="25" t="str">
        <f>IF('Client List'!$B110="", "", 'Client List'!$B110)</f>
        <v/>
      </c>
    </row>
    <row r="109" spans="53:53" hidden="1" x14ac:dyDescent="0.25">
      <c r="BA109" s="25" t="str">
        <f>IF('Client List'!$B111="", "", 'Client List'!$B111)</f>
        <v/>
      </c>
    </row>
    <row r="110" spans="53:53" hidden="1" x14ac:dyDescent="0.25">
      <c r="BA110" s="25" t="str">
        <f>IF('Client List'!$B112="", "", 'Client List'!$B112)</f>
        <v/>
      </c>
    </row>
    <row r="111" spans="53:53" hidden="1" x14ac:dyDescent="0.25">
      <c r="BA111" s="25" t="str">
        <f>IF('Client List'!$B113="", "", 'Client List'!$B113)</f>
        <v/>
      </c>
    </row>
    <row r="112" spans="53:53" hidden="1" x14ac:dyDescent="0.25">
      <c r="BA112" s="25" t="str">
        <f>IF('Client List'!$B114="", "", 'Client List'!$B114)</f>
        <v/>
      </c>
    </row>
    <row r="113" spans="53:53" hidden="1" x14ac:dyDescent="0.25">
      <c r="BA113" s="25" t="str">
        <f>IF('Client List'!$B115="", "", 'Client List'!$B115)</f>
        <v/>
      </c>
    </row>
    <row r="114" spans="53:53" hidden="1" x14ac:dyDescent="0.25">
      <c r="BA114" s="25" t="str">
        <f>IF('Client List'!$B116="", "", 'Client List'!$B116)</f>
        <v/>
      </c>
    </row>
    <row r="115" spans="53:53" hidden="1" x14ac:dyDescent="0.25">
      <c r="BA115" s="25" t="str">
        <f>IF('Client List'!$B117="", "", 'Client List'!$B117)</f>
        <v/>
      </c>
    </row>
    <row r="116" spans="53:53" hidden="1" x14ac:dyDescent="0.25">
      <c r="BA116" s="25" t="str">
        <f>IF('Client List'!$B118="", "", 'Client List'!$B118)</f>
        <v/>
      </c>
    </row>
    <row r="117" spans="53:53" hidden="1" x14ac:dyDescent="0.25">
      <c r="BA117" s="25" t="str">
        <f>IF('Client List'!$B119="", "", 'Client List'!$B119)</f>
        <v/>
      </c>
    </row>
    <row r="118" spans="53:53" hidden="1" x14ac:dyDescent="0.25">
      <c r="BA118" s="25" t="str">
        <f>IF('Client List'!$B120="", "", 'Client List'!$B120)</f>
        <v/>
      </c>
    </row>
    <row r="119" spans="53:53" hidden="1" x14ac:dyDescent="0.25">
      <c r="BA119" s="25" t="str">
        <f>IF('Client List'!$B121="", "", 'Client List'!$B121)</f>
        <v/>
      </c>
    </row>
    <row r="120" spans="53:53" hidden="1" x14ac:dyDescent="0.25">
      <c r="BA120" s="25" t="str">
        <f>IF('Client List'!$B122="", "", 'Client List'!$B122)</f>
        <v/>
      </c>
    </row>
    <row r="121" spans="53:53" hidden="1" x14ac:dyDescent="0.25">
      <c r="BA121" s="25" t="str">
        <f>IF('Client List'!$B123="", "", 'Client List'!$B123)</f>
        <v/>
      </c>
    </row>
    <row r="122" spans="53:53" hidden="1" x14ac:dyDescent="0.25">
      <c r="BA122" s="25" t="str">
        <f>IF('Client List'!$B124="", "", 'Client List'!$B124)</f>
        <v/>
      </c>
    </row>
    <row r="123" spans="53:53" hidden="1" x14ac:dyDescent="0.25">
      <c r="BA123" s="25" t="str">
        <f>IF('Client List'!$B125="", "", 'Client List'!$B125)</f>
        <v/>
      </c>
    </row>
    <row r="124" spans="53:53" hidden="1" x14ac:dyDescent="0.25">
      <c r="BA124" s="25" t="str">
        <f>IF('Client List'!$B126="", "", 'Client List'!$B126)</f>
        <v/>
      </c>
    </row>
    <row r="125" spans="53:53" hidden="1" x14ac:dyDescent="0.25">
      <c r="BA125" s="25" t="str">
        <f>IF('Client List'!$B127="", "", 'Client List'!$B127)</f>
        <v/>
      </c>
    </row>
    <row r="126" spans="53:53" hidden="1" x14ac:dyDescent="0.25">
      <c r="BA126" s="25" t="str">
        <f>IF('Client List'!$B128="", "", 'Client List'!$B128)</f>
        <v/>
      </c>
    </row>
    <row r="127" spans="53:53" hidden="1" x14ac:dyDescent="0.25">
      <c r="BA127" s="25" t="str">
        <f>IF('Client List'!$B129="", "", 'Client List'!$B129)</f>
        <v/>
      </c>
    </row>
    <row r="128" spans="53:53" hidden="1" x14ac:dyDescent="0.25">
      <c r="BA128" s="25" t="str">
        <f>IF('Client List'!$B130="", "", 'Client List'!$B130)</f>
        <v/>
      </c>
    </row>
    <row r="129" spans="53:53" hidden="1" x14ac:dyDescent="0.25">
      <c r="BA129" s="25" t="str">
        <f>IF('Client List'!$B131="", "", 'Client List'!$B131)</f>
        <v/>
      </c>
    </row>
    <row r="130" spans="53:53" hidden="1" x14ac:dyDescent="0.25">
      <c r="BA130" s="25" t="str">
        <f>IF('Client List'!$B132="", "", 'Client List'!$B132)</f>
        <v/>
      </c>
    </row>
    <row r="131" spans="53:53" hidden="1" x14ac:dyDescent="0.25">
      <c r="BA131" s="25" t="str">
        <f>IF('Client List'!$B133="", "", 'Client List'!$B133)</f>
        <v/>
      </c>
    </row>
    <row r="132" spans="53:53" hidden="1" x14ac:dyDescent="0.25">
      <c r="BA132" s="25" t="str">
        <f>IF('Client List'!$B134="", "", 'Client List'!$B134)</f>
        <v/>
      </c>
    </row>
    <row r="133" spans="53:53" hidden="1" x14ac:dyDescent="0.25">
      <c r="BA133" s="25" t="str">
        <f>IF('Client List'!$B135="", "", 'Client List'!$B135)</f>
        <v/>
      </c>
    </row>
    <row r="134" spans="53:53" hidden="1" x14ac:dyDescent="0.25">
      <c r="BA134" s="25" t="str">
        <f>IF('Client List'!$B136="", "", 'Client List'!$B136)</f>
        <v/>
      </c>
    </row>
    <row r="135" spans="53:53" hidden="1" x14ac:dyDescent="0.25">
      <c r="BA135" s="25" t="str">
        <f>IF('Client List'!$B137="", "", 'Client List'!$B137)</f>
        <v/>
      </c>
    </row>
    <row r="136" spans="53:53" hidden="1" x14ac:dyDescent="0.25">
      <c r="BA136" s="25" t="str">
        <f>IF('Client List'!$B138="", "", 'Client List'!$B138)</f>
        <v/>
      </c>
    </row>
    <row r="137" spans="53:53" hidden="1" x14ac:dyDescent="0.25">
      <c r="BA137" s="25" t="str">
        <f>IF('Client List'!$B139="", "", 'Client List'!$B139)</f>
        <v/>
      </c>
    </row>
    <row r="138" spans="53:53" hidden="1" x14ac:dyDescent="0.25">
      <c r="BA138" s="25" t="str">
        <f>IF('Client List'!$B140="", "", 'Client List'!$B140)</f>
        <v/>
      </c>
    </row>
    <row r="139" spans="53:53" hidden="1" x14ac:dyDescent="0.25">
      <c r="BA139" s="25" t="str">
        <f>IF('Client List'!$B141="", "", 'Client List'!$B141)</f>
        <v/>
      </c>
    </row>
    <row r="140" spans="53:53" hidden="1" x14ac:dyDescent="0.25">
      <c r="BA140" s="25" t="str">
        <f>IF('Client List'!$B142="", "", 'Client List'!$B142)</f>
        <v/>
      </c>
    </row>
    <row r="141" spans="53:53" hidden="1" x14ac:dyDescent="0.25">
      <c r="BA141" s="25" t="str">
        <f>IF('Client List'!$B143="", "", 'Client List'!$B143)</f>
        <v/>
      </c>
    </row>
    <row r="142" spans="53:53" hidden="1" x14ac:dyDescent="0.25">
      <c r="BA142" s="25" t="str">
        <f>IF('Client List'!$B144="", "", 'Client List'!$B144)</f>
        <v/>
      </c>
    </row>
    <row r="143" spans="53:53" hidden="1" x14ac:dyDescent="0.25">
      <c r="BA143" s="25" t="str">
        <f>IF('Client List'!$B145="", "", 'Client List'!$B145)</f>
        <v/>
      </c>
    </row>
    <row r="144" spans="53:53" hidden="1" x14ac:dyDescent="0.25">
      <c r="BA144" s="25" t="str">
        <f>IF('Client List'!$B146="", "", 'Client List'!$B146)</f>
        <v/>
      </c>
    </row>
    <row r="145" spans="53:53" hidden="1" x14ac:dyDescent="0.25">
      <c r="BA145" s="25" t="str">
        <f>IF('Client List'!$B147="", "", 'Client List'!$B147)</f>
        <v/>
      </c>
    </row>
    <row r="146" spans="53:53" hidden="1" x14ac:dyDescent="0.25">
      <c r="BA146" s="25" t="str">
        <f>IF('Client List'!$B148="", "", 'Client List'!$B148)</f>
        <v/>
      </c>
    </row>
    <row r="147" spans="53:53" hidden="1" x14ac:dyDescent="0.25">
      <c r="BA147" s="25" t="str">
        <f>IF('Client List'!$B149="", "", 'Client List'!$B149)</f>
        <v/>
      </c>
    </row>
    <row r="148" spans="53:53" hidden="1" x14ac:dyDescent="0.25">
      <c r="BA148" s="25" t="str">
        <f>IF('Client List'!$B150="", "", 'Client List'!$B150)</f>
        <v/>
      </c>
    </row>
    <row r="149" spans="53:53" hidden="1" x14ac:dyDescent="0.25">
      <c r="BA149" s="25" t="str">
        <f>IF('Client List'!$B151="", "", 'Client List'!$B151)</f>
        <v/>
      </c>
    </row>
    <row r="150" spans="53:53" hidden="1" x14ac:dyDescent="0.25">
      <c r="BA150" s="25" t="str">
        <f>IF('Client List'!$B152="", "", 'Client List'!$B152)</f>
        <v/>
      </c>
    </row>
    <row r="151" spans="53:53" hidden="1" x14ac:dyDescent="0.25">
      <c r="BA151" s="25" t="str">
        <f>IF('Client List'!$B153="", "", 'Client List'!$B153)</f>
        <v/>
      </c>
    </row>
    <row r="152" spans="53:53" hidden="1" x14ac:dyDescent="0.25">
      <c r="BA152" s="25" t="str">
        <f>IF('Client List'!$B154="", "", 'Client List'!$B154)</f>
        <v/>
      </c>
    </row>
    <row r="153" spans="53:53" hidden="1" x14ac:dyDescent="0.25">
      <c r="BA153" s="25" t="str">
        <f>IF('Client List'!$B155="", "", 'Client List'!$B155)</f>
        <v/>
      </c>
    </row>
    <row r="154" spans="53:53" hidden="1" x14ac:dyDescent="0.25">
      <c r="BA154" s="25" t="str">
        <f>IF('Client List'!$B156="", "", 'Client List'!$B156)</f>
        <v/>
      </c>
    </row>
    <row r="155" spans="53:53" hidden="1" x14ac:dyDescent="0.25">
      <c r="BA155" s="25" t="str">
        <f>IF('Client List'!$B157="", "", 'Client List'!$B157)</f>
        <v/>
      </c>
    </row>
    <row r="156" spans="53:53" hidden="1" x14ac:dyDescent="0.25">
      <c r="BA156" s="25" t="str">
        <f>IF('Client List'!$B158="", "", 'Client List'!$B158)</f>
        <v/>
      </c>
    </row>
    <row r="157" spans="53:53" hidden="1" x14ac:dyDescent="0.25">
      <c r="BA157" s="25" t="str">
        <f>IF('Client List'!$B159="", "", 'Client List'!$B159)</f>
        <v/>
      </c>
    </row>
    <row r="158" spans="53:53" hidden="1" x14ac:dyDescent="0.25">
      <c r="BA158" s="26" t="str">
        <f>IF('Client List'!$B160="", "", 'Client List'!$B160)</f>
        <v/>
      </c>
    </row>
  </sheetData>
  <sheetProtection algorithmName="SHA-512" hashValue="KrNEA8TEwTmwy2hzL4+56mJEy0L6YA4S/415YhtVqmI965bNrJctCha0JhreuMIQdFca61RiwyFs6pLPG7ZMgg==" saltValue="MrMK31NzS0ot9ZQ5UuCd/w==" spinCount="100000" sheet="1" objects="1" scenarios="1"/>
  <mergeCells count="226">
    <mergeCell ref="AG11:AI11"/>
    <mergeCell ref="AJ11:AK11"/>
    <mergeCell ref="AL11:AN11"/>
    <mergeCell ref="G7:Q7"/>
    <mergeCell ref="R7:V7"/>
    <mergeCell ref="B48:E48"/>
    <mergeCell ref="F48:R48"/>
    <mergeCell ref="S48:V48"/>
    <mergeCell ref="X48:Z48"/>
    <mergeCell ref="AA48:AD48"/>
    <mergeCell ref="B44:E44"/>
    <mergeCell ref="F44:R44"/>
    <mergeCell ref="S44:V44"/>
    <mergeCell ref="X44:Z44"/>
    <mergeCell ref="AA44:AD44"/>
    <mergeCell ref="B45:E45"/>
    <mergeCell ref="F45:R45"/>
    <mergeCell ref="S45:V45"/>
    <mergeCell ref="X45:Z45"/>
    <mergeCell ref="AA45:AD45"/>
    <mergeCell ref="B42:E42"/>
    <mergeCell ref="F42:R42"/>
    <mergeCell ref="S42:V42"/>
    <mergeCell ref="X42:Z42"/>
    <mergeCell ref="B49:E49"/>
    <mergeCell ref="F49:R49"/>
    <mergeCell ref="S49:V49"/>
    <mergeCell ref="X49:Z49"/>
    <mergeCell ref="AA49:AD49"/>
    <mergeCell ref="B46:E46"/>
    <mergeCell ref="F46:R46"/>
    <mergeCell ref="S46:V46"/>
    <mergeCell ref="X46:Z46"/>
    <mergeCell ref="AA46:AD46"/>
    <mergeCell ref="B47:E47"/>
    <mergeCell ref="F47:R47"/>
    <mergeCell ref="S47:V47"/>
    <mergeCell ref="X47:Z47"/>
    <mergeCell ref="AA47:AD47"/>
    <mergeCell ref="AA42:AD42"/>
    <mergeCell ref="B43:E43"/>
    <mergeCell ref="F43:R43"/>
    <mergeCell ref="S43:V43"/>
    <mergeCell ref="X43:Z43"/>
    <mergeCell ref="AA43:AD43"/>
    <mergeCell ref="B40:E40"/>
    <mergeCell ref="F40:R40"/>
    <mergeCell ref="S40:V40"/>
    <mergeCell ref="X40:Z40"/>
    <mergeCell ref="AA40:AD40"/>
    <mergeCell ref="B41:E41"/>
    <mergeCell ref="F41:R41"/>
    <mergeCell ref="S41:V41"/>
    <mergeCell ref="X41:Z41"/>
    <mergeCell ref="AA41:AD41"/>
    <mergeCell ref="B38:E38"/>
    <mergeCell ref="F38:R38"/>
    <mergeCell ref="S38:V38"/>
    <mergeCell ref="X38:Z38"/>
    <mergeCell ref="AA38:AD38"/>
    <mergeCell ref="B39:E39"/>
    <mergeCell ref="F39:R39"/>
    <mergeCell ref="S39:V39"/>
    <mergeCell ref="X39:Z39"/>
    <mergeCell ref="AA39:AD39"/>
    <mergeCell ref="B37:E37"/>
    <mergeCell ref="F37:R37"/>
    <mergeCell ref="S37:V37"/>
    <mergeCell ref="X37:Z37"/>
    <mergeCell ref="AA37:AD37"/>
    <mergeCell ref="B35:E35"/>
    <mergeCell ref="F35:R35"/>
    <mergeCell ref="S35:V35"/>
    <mergeCell ref="X35:Z35"/>
    <mergeCell ref="AA35:AD35"/>
    <mergeCell ref="B36:E36"/>
    <mergeCell ref="F36:R36"/>
    <mergeCell ref="S36:V36"/>
    <mergeCell ref="X36:Z36"/>
    <mergeCell ref="AA36:AD36"/>
    <mergeCell ref="B33:E33"/>
    <mergeCell ref="F33:R33"/>
    <mergeCell ref="S33:V33"/>
    <mergeCell ref="X33:Z33"/>
    <mergeCell ref="AA33:AD33"/>
    <mergeCell ref="B34:E34"/>
    <mergeCell ref="F34:R34"/>
    <mergeCell ref="S34:V34"/>
    <mergeCell ref="X34:Z34"/>
    <mergeCell ref="AA34:AD34"/>
    <mergeCell ref="B31:E31"/>
    <mergeCell ref="F31:R31"/>
    <mergeCell ref="S31:V31"/>
    <mergeCell ref="X31:Z31"/>
    <mergeCell ref="AA31:AD31"/>
    <mergeCell ref="B32:E32"/>
    <mergeCell ref="F32:R32"/>
    <mergeCell ref="S32:V32"/>
    <mergeCell ref="X32:Z32"/>
    <mergeCell ref="AA32:AD32"/>
    <mergeCell ref="B29:E29"/>
    <mergeCell ref="F29:R29"/>
    <mergeCell ref="S29:V29"/>
    <mergeCell ref="X29:Z29"/>
    <mergeCell ref="AA29:AD29"/>
    <mergeCell ref="B30:E30"/>
    <mergeCell ref="F30:R30"/>
    <mergeCell ref="S30:V30"/>
    <mergeCell ref="X30:Z30"/>
    <mergeCell ref="AA30:AD30"/>
    <mergeCell ref="B27:E27"/>
    <mergeCell ref="F27:R27"/>
    <mergeCell ref="S27:V27"/>
    <mergeCell ref="X27:Z27"/>
    <mergeCell ref="AA27:AD27"/>
    <mergeCell ref="B28:E28"/>
    <mergeCell ref="F28:R28"/>
    <mergeCell ref="S28:V28"/>
    <mergeCell ref="X28:Z28"/>
    <mergeCell ref="AA28:AD28"/>
    <mergeCell ref="B25:E25"/>
    <mergeCell ref="F25:R25"/>
    <mergeCell ref="S25:V25"/>
    <mergeCell ref="X25:Z25"/>
    <mergeCell ref="AA25:AD25"/>
    <mergeCell ref="B26:E26"/>
    <mergeCell ref="F26:R26"/>
    <mergeCell ref="S26:V26"/>
    <mergeCell ref="X26:Z26"/>
    <mergeCell ref="AA26:AD26"/>
    <mergeCell ref="B23:E23"/>
    <mergeCell ref="F23:R23"/>
    <mergeCell ref="S23:V23"/>
    <mergeCell ref="X23:Z23"/>
    <mergeCell ref="AA23:AD23"/>
    <mergeCell ref="B24:E24"/>
    <mergeCell ref="F24:R24"/>
    <mergeCell ref="S24:V24"/>
    <mergeCell ref="X24:Z24"/>
    <mergeCell ref="AA24:AD24"/>
    <mergeCell ref="B21:E21"/>
    <mergeCell ref="F21:R21"/>
    <mergeCell ref="S21:V21"/>
    <mergeCell ref="X21:Z21"/>
    <mergeCell ref="AA21:AD21"/>
    <mergeCell ref="B22:E22"/>
    <mergeCell ref="F22:R22"/>
    <mergeCell ref="S22:V22"/>
    <mergeCell ref="X22:Z22"/>
    <mergeCell ref="AA22:AD22"/>
    <mergeCell ref="B19:E19"/>
    <mergeCell ref="F19:R19"/>
    <mergeCell ref="S19:V19"/>
    <mergeCell ref="X19:Z19"/>
    <mergeCell ref="AA19:AD19"/>
    <mergeCell ref="B20:E20"/>
    <mergeCell ref="F20:R20"/>
    <mergeCell ref="S20:V20"/>
    <mergeCell ref="X20:Z20"/>
    <mergeCell ref="AA20:AD20"/>
    <mergeCell ref="B17:E17"/>
    <mergeCell ref="F17:R17"/>
    <mergeCell ref="S17:V17"/>
    <mergeCell ref="X17:Z17"/>
    <mergeCell ref="AA17:AD17"/>
    <mergeCell ref="B18:E18"/>
    <mergeCell ref="F18:R18"/>
    <mergeCell ref="S18:V18"/>
    <mergeCell ref="X18:Z18"/>
    <mergeCell ref="AA18:AD18"/>
    <mergeCell ref="B15:E15"/>
    <mergeCell ref="F15:R15"/>
    <mergeCell ref="S15:V15"/>
    <mergeCell ref="X15:Z15"/>
    <mergeCell ref="AA15:AD15"/>
    <mergeCell ref="B16:E16"/>
    <mergeCell ref="F16:R16"/>
    <mergeCell ref="S16:V16"/>
    <mergeCell ref="X16:Z16"/>
    <mergeCell ref="AA16:AD16"/>
    <mergeCell ref="B13:E13"/>
    <mergeCell ref="F13:R13"/>
    <mergeCell ref="S13:V13"/>
    <mergeCell ref="X13:Z13"/>
    <mergeCell ref="AA13:AD13"/>
    <mergeCell ref="B14:E14"/>
    <mergeCell ref="F14:R14"/>
    <mergeCell ref="S14:V14"/>
    <mergeCell ref="X14:Z14"/>
    <mergeCell ref="AA14:AD14"/>
    <mergeCell ref="X8:AD8"/>
    <mergeCell ref="AA7:AD7"/>
    <mergeCell ref="B11:E11"/>
    <mergeCell ref="F11:R11"/>
    <mergeCell ref="S11:V11"/>
    <mergeCell ref="X11:Z11"/>
    <mergeCell ref="AA11:AD11"/>
    <mergeCell ref="B12:E12"/>
    <mergeCell ref="F12:R12"/>
    <mergeCell ref="S12:V12"/>
    <mergeCell ref="X12:Z12"/>
    <mergeCell ref="AA12:AD12"/>
    <mergeCell ref="AG14:AN18"/>
    <mergeCell ref="B2:AD3"/>
    <mergeCell ref="AG2:AN2"/>
    <mergeCell ref="AG5:AN5"/>
    <mergeCell ref="AG6:AN6"/>
    <mergeCell ref="AG8:AN8"/>
    <mergeCell ref="AG9:AN9"/>
    <mergeCell ref="AG3:AN3"/>
    <mergeCell ref="B5:F5"/>
    <mergeCell ref="G5:O5"/>
    <mergeCell ref="X10:Z10"/>
    <mergeCell ref="AA10:AD10"/>
    <mergeCell ref="S10:V10"/>
    <mergeCell ref="F10:R10"/>
    <mergeCell ref="B10:E10"/>
    <mergeCell ref="S8:V8"/>
    <mergeCell ref="U5:AD5"/>
    <mergeCell ref="Q5:T5"/>
    <mergeCell ref="B9:E9"/>
    <mergeCell ref="F9:R9"/>
    <mergeCell ref="S9:V9"/>
    <mergeCell ref="X9:Z9"/>
    <mergeCell ref="X7:Z7"/>
    <mergeCell ref="AA9:AD9"/>
  </mergeCells>
  <conditionalFormatting sqref="AJ11:AK11">
    <cfRule type="expression" dxfId="0" priority="1">
      <formula>NOT($AJ$11=1)</formula>
    </cfRule>
  </conditionalFormatting>
  <dataValidations count="2">
    <dataValidation type="whole" showInputMessage="1" showErrorMessage="1" sqref="AJ11:AK11" xr:uid="{C4043313-3213-44E5-BB5C-A2C6617E2442}">
      <formula1>1</formula1>
      <formula2>$AW$8</formula2>
    </dataValidation>
    <dataValidation type="list" allowBlank="1" showInputMessage="1" showErrorMessage="1" sqref="AG3:AN3" xr:uid="{ED8CE3F5-B455-4462-A932-F68C0DF14510}">
      <formula1>$BA$8:$BA$158</formula1>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600606-5121-4C2E-942E-3340503C96BE}">
  <ds:schemaRefs>
    <ds:schemaRef ds:uri="http://purl.org/dc/terms/"/>
    <ds:schemaRef ds:uri="http://schemas.microsoft.com/office/2006/metadata/properties"/>
    <ds:schemaRef ds:uri="http://schemas.microsoft.com/office/2006/documentManagement/types"/>
    <ds:schemaRef ds:uri="0224aa69-f8be-496a-942a-f68b2082be9d"/>
    <ds:schemaRef ds:uri="http://purl.org/dc/elements/1.1/"/>
    <ds:schemaRef ds:uri="http://schemas.openxmlformats.org/package/2006/metadata/core-properties"/>
    <ds:schemaRef ds:uri="http://schemas.microsoft.com/office/infopath/2007/PartnerControls"/>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955DB773-06BB-45E6-81C7-081E4A48D06D}"/>
</file>

<file path=customXml/itemProps3.xml><?xml version="1.0" encoding="utf-8"?>
<ds:datastoreItem xmlns:ds="http://schemas.openxmlformats.org/officeDocument/2006/customXml" ds:itemID="{16C2F308-A051-4402-AF75-29B0AB6D4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Expenses</vt:lpstr>
      <vt:lpstr>Client List</vt:lpstr>
      <vt:lpstr>Client Report</vt:lpstr>
      <vt:lpstr>'Client List'!Print_Area</vt:lpstr>
      <vt:lpstr>'Client Report'!Print_Area</vt:lpstr>
      <vt:lpstr>Expenses!Print_Area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2019-05-10T10:39:28Z</dcterms:created>
  <dcterms:modified xsi:type="dcterms:W3CDTF">2020-01-23T21:32:41Z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