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International Trip Budget\"/>
    </mc:Choice>
  </mc:AlternateContent>
  <xr:revisionPtr revIDLastSave="21" documentId="8_{47DCAE06-F57B-4514-98E3-12E2FF4AC595}" xr6:coauthVersionLast="45" xr6:coauthVersionMax="45" xr10:uidLastSave="{C6B80E82-A30E-4394-8FF6-3038AB2E941B}"/>
  <workbookProtection workbookAlgorithmName="SHA-512" workbookHashValue="A0D+yskV1kyc4S2C9wEgH7zhAXSXAZkewrGv/Mj3+qFvtFSQZr2rcqUatE9lbOWp5I2/Jp9NsGvQD3r04i0DOA==" workbookSaltValue="hB4S7aWbtTlKn+6jEb9yKw==" workbookSpinCount="100000" lockStructure="1"/>
  <bookViews>
    <workbookView xWindow="-120" yWindow="-120" windowWidth="20730" windowHeight="11160" xr2:uid="{C30D15DD-0239-45E0-B49F-A72DB316CE67}"/>
  </bookViews>
  <sheets>
    <sheet name="Intro &amp; Setup" sheetId="1" r:id="rId1"/>
    <sheet name="Budget" sheetId="2" r:id="rId2"/>
    <sheet name="Financial Report" sheetId="3" r:id="rId3"/>
  </sheets>
  <definedNames>
    <definedName name="_xlnm._FilterDatabase" localSheetId="1" hidden="1">Budget!$B$10:$F$20</definedName>
    <definedName name="_xlnm.Print_Area" localSheetId="1">Budget!$A$1:$L$261</definedName>
    <definedName name="_xlnm.Print_Area" localSheetId="2">'Financial Report'!$A$1:$AT$66</definedName>
    <definedName name="_xlnm.Print_Area" localSheetId="0">'Intro &amp; Setup'!$A$1:$AT$49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30" i="1" l="1"/>
  <c r="AX29" i="1"/>
  <c r="AX28" i="1"/>
  <c r="AX27" i="1"/>
  <c r="AX26" i="1"/>
  <c r="AX25" i="1"/>
  <c r="AX24" i="1"/>
  <c r="AX23" i="1"/>
  <c r="AX22" i="1"/>
  <c r="AX21" i="1"/>
  <c r="BA42" i="3"/>
  <c r="BC42" i="3" s="1"/>
  <c r="BA37" i="3"/>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BC37" i="3" s="1"/>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P11" i="2"/>
  <c r="P260" i="2"/>
  <c r="S260" i="2" s="1"/>
  <c r="P259" i="2"/>
  <c r="S259" i="2" s="1"/>
  <c r="P258" i="2"/>
  <c r="S258" i="2" s="1"/>
  <c r="P257" i="2"/>
  <c r="P256" i="2"/>
  <c r="S256" i="2" s="1"/>
  <c r="P255" i="2"/>
  <c r="S255" i="2" s="1"/>
  <c r="P254" i="2"/>
  <c r="S254" i="2" s="1"/>
  <c r="P253" i="2"/>
  <c r="P252" i="2"/>
  <c r="S252" i="2" s="1"/>
  <c r="P251" i="2"/>
  <c r="S251" i="2" s="1"/>
  <c r="P250" i="2"/>
  <c r="S250" i="2" s="1"/>
  <c r="P249" i="2"/>
  <c r="P248" i="2"/>
  <c r="S248" i="2" s="1"/>
  <c r="P247" i="2"/>
  <c r="S247" i="2" s="1"/>
  <c r="P246" i="2"/>
  <c r="S246" i="2" s="1"/>
  <c r="P245" i="2"/>
  <c r="P244" i="2"/>
  <c r="S244" i="2" s="1"/>
  <c r="P243" i="2"/>
  <c r="S243" i="2" s="1"/>
  <c r="P242" i="2"/>
  <c r="S242" i="2" s="1"/>
  <c r="P241" i="2"/>
  <c r="P240" i="2"/>
  <c r="S240" i="2" s="1"/>
  <c r="P239" i="2"/>
  <c r="S239" i="2" s="1"/>
  <c r="P238" i="2"/>
  <c r="S238" i="2" s="1"/>
  <c r="P237" i="2"/>
  <c r="P236" i="2"/>
  <c r="S236" i="2" s="1"/>
  <c r="P235" i="2"/>
  <c r="S235" i="2" s="1"/>
  <c r="P234" i="2"/>
  <c r="S234" i="2" s="1"/>
  <c r="P233" i="2"/>
  <c r="P232" i="2"/>
  <c r="S232" i="2" s="1"/>
  <c r="P231" i="2"/>
  <c r="S231" i="2" s="1"/>
  <c r="P230" i="2"/>
  <c r="S230" i="2" s="1"/>
  <c r="P229" i="2"/>
  <c r="P228" i="2"/>
  <c r="S228" i="2" s="1"/>
  <c r="P227" i="2"/>
  <c r="S227" i="2" s="1"/>
  <c r="P226" i="2"/>
  <c r="S226" i="2" s="1"/>
  <c r="P225" i="2"/>
  <c r="P224" i="2"/>
  <c r="S224" i="2" s="1"/>
  <c r="P223" i="2"/>
  <c r="S223" i="2" s="1"/>
  <c r="P222" i="2"/>
  <c r="S222" i="2" s="1"/>
  <c r="P221" i="2"/>
  <c r="P220" i="2"/>
  <c r="S220" i="2" s="1"/>
  <c r="P219" i="2"/>
  <c r="S219" i="2" s="1"/>
  <c r="P218" i="2"/>
  <c r="S218" i="2" s="1"/>
  <c r="P217" i="2"/>
  <c r="P216" i="2"/>
  <c r="S216" i="2" s="1"/>
  <c r="P215" i="2"/>
  <c r="S215" i="2" s="1"/>
  <c r="P214" i="2"/>
  <c r="S214" i="2" s="1"/>
  <c r="P213" i="2"/>
  <c r="P212" i="2"/>
  <c r="S212" i="2" s="1"/>
  <c r="P211" i="2"/>
  <c r="S211" i="2" s="1"/>
  <c r="P210" i="2"/>
  <c r="S210" i="2" s="1"/>
  <c r="P209" i="2"/>
  <c r="P208" i="2"/>
  <c r="S208" i="2" s="1"/>
  <c r="P207" i="2"/>
  <c r="S207" i="2" s="1"/>
  <c r="P206" i="2"/>
  <c r="S206" i="2" s="1"/>
  <c r="P205" i="2"/>
  <c r="P204" i="2"/>
  <c r="S204" i="2" s="1"/>
  <c r="P203" i="2"/>
  <c r="S203" i="2" s="1"/>
  <c r="P202" i="2"/>
  <c r="S202" i="2" s="1"/>
  <c r="P201" i="2"/>
  <c r="P200" i="2"/>
  <c r="S200" i="2" s="1"/>
  <c r="P199" i="2"/>
  <c r="S199" i="2" s="1"/>
  <c r="P198" i="2"/>
  <c r="S198" i="2" s="1"/>
  <c r="P197" i="2"/>
  <c r="P196" i="2"/>
  <c r="S196" i="2" s="1"/>
  <c r="P195" i="2"/>
  <c r="S195" i="2" s="1"/>
  <c r="P194" i="2"/>
  <c r="S194" i="2" s="1"/>
  <c r="P193" i="2"/>
  <c r="P192" i="2"/>
  <c r="S192" i="2" s="1"/>
  <c r="P191" i="2"/>
  <c r="S191" i="2" s="1"/>
  <c r="P190" i="2"/>
  <c r="S190" i="2" s="1"/>
  <c r="P189" i="2"/>
  <c r="P188" i="2"/>
  <c r="S188" i="2" s="1"/>
  <c r="P187" i="2"/>
  <c r="S187" i="2" s="1"/>
  <c r="P186" i="2"/>
  <c r="S186" i="2" s="1"/>
  <c r="P185" i="2"/>
  <c r="P184" i="2"/>
  <c r="S184" i="2" s="1"/>
  <c r="P183" i="2"/>
  <c r="S183" i="2" s="1"/>
  <c r="P182" i="2"/>
  <c r="S182" i="2" s="1"/>
  <c r="P181" i="2"/>
  <c r="P180" i="2"/>
  <c r="S180" i="2" s="1"/>
  <c r="P179" i="2"/>
  <c r="S179" i="2" s="1"/>
  <c r="P178" i="2"/>
  <c r="S178" i="2" s="1"/>
  <c r="P177" i="2"/>
  <c r="P176" i="2"/>
  <c r="S176" i="2" s="1"/>
  <c r="P175" i="2"/>
  <c r="S175" i="2" s="1"/>
  <c r="P174" i="2"/>
  <c r="S174" i="2" s="1"/>
  <c r="P173" i="2"/>
  <c r="P172" i="2"/>
  <c r="S172" i="2" s="1"/>
  <c r="P171" i="2"/>
  <c r="S171" i="2" s="1"/>
  <c r="P170" i="2"/>
  <c r="S170" i="2" s="1"/>
  <c r="P169" i="2"/>
  <c r="P168" i="2"/>
  <c r="S168" i="2" s="1"/>
  <c r="P167" i="2"/>
  <c r="S167" i="2" s="1"/>
  <c r="P166" i="2"/>
  <c r="S166" i="2" s="1"/>
  <c r="P165" i="2"/>
  <c r="P164" i="2"/>
  <c r="S164" i="2" s="1"/>
  <c r="P163" i="2"/>
  <c r="S163" i="2" s="1"/>
  <c r="P162" i="2"/>
  <c r="S162" i="2" s="1"/>
  <c r="P161" i="2"/>
  <c r="P160" i="2"/>
  <c r="S160" i="2" s="1"/>
  <c r="P159" i="2"/>
  <c r="S159" i="2" s="1"/>
  <c r="P158" i="2"/>
  <c r="S158" i="2" s="1"/>
  <c r="P157" i="2"/>
  <c r="P156" i="2"/>
  <c r="S156" i="2" s="1"/>
  <c r="P155" i="2"/>
  <c r="S155" i="2" s="1"/>
  <c r="P154" i="2"/>
  <c r="S154" i="2" s="1"/>
  <c r="P153" i="2"/>
  <c r="P152" i="2"/>
  <c r="S152" i="2" s="1"/>
  <c r="P151" i="2"/>
  <c r="S151" i="2" s="1"/>
  <c r="P150" i="2"/>
  <c r="S150" i="2" s="1"/>
  <c r="P149" i="2"/>
  <c r="P148" i="2"/>
  <c r="S148" i="2" s="1"/>
  <c r="P147" i="2"/>
  <c r="S147" i="2" s="1"/>
  <c r="P146" i="2"/>
  <c r="S146" i="2" s="1"/>
  <c r="P145" i="2"/>
  <c r="P144" i="2"/>
  <c r="S144" i="2" s="1"/>
  <c r="P143" i="2"/>
  <c r="S143" i="2" s="1"/>
  <c r="P142" i="2"/>
  <c r="S142" i="2" s="1"/>
  <c r="P141" i="2"/>
  <c r="P140" i="2"/>
  <c r="S140" i="2" s="1"/>
  <c r="P139" i="2"/>
  <c r="S139" i="2" s="1"/>
  <c r="P138" i="2"/>
  <c r="S138" i="2" s="1"/>
  <c r="P137" i="2"/>
  <c r="P136" i="2"/>
  <c r="S136" i="2" s="1"/>
  <c r="P135" i="2"/>
  <c r="S135" i="2" s="1"/>
  <c r="P134" i="2"/>
  <c r="S134" i="2" s="1"/>
  <c r="P133" i="2"/>
  <c r="P132" i="2"/>
  <c r="S132" i="2" s="1"/>
  <c r="P131" i="2"/>
  <c r="S131" i="2" s="1"/>
  <c r="P130" i="2"/>
  <c r="S130" i="2" s="1"/>
  <c r="P129" i="2"/>
  <c r="P128" i="2"/>
  <c r="S128" i="2" s="1"/>
  <c r="P127" i="2"/>
  <c r="S127" i="2" s="1"/>
  <c r="P126" i="2"/>
  <c r="S126" i="2" s="1"/>
  <c r="P125" i="2"/>
  <c r="P124" i="2"/>
  <c r="S124" i="2" s="1"/>
  <c r="P123" i="2"/>
  <c r="S123" i="2" s="1"/>
  <c r="P122" i="2"/>
  <c r="S122" i="2" s="1"/>
  <c r="P121" i="2"/>
  <c r="P120" i="2"/>
  <c r="S120" i="2" s="1"/>
  <c r="P119" i="2"/>
  <c r="S119" i="2" s="1"/>
  <c r="P118" i="2"/>
  <c r="S118" i="2" s="1"/>
  <c r="P117" i="2"/>
  <c r="P116" i="2"/>
  <c r="S116" i="2" s="1"/>
  <c r="P115" i="2"/>
  <c r="S115" i="2" s="1"/>
  <c r="P114" i="2"/>
  <c r="S114" i="2" s="1"/>
  <c r="P113" i="2"/>
  <c r="P112" i="2"/>
  <c r="S112" i="2" s="1"/>
  <c r="P111" i="2"/>
  <c r="S111" i="2" s="1"/>
  <c r="P110" i="2"/>
  <c r="S110" i="2" s="1"/>
  <c r="P109" i="2"/>
  <c r="P108" i="2"/>
  <c r="S108" i="2" s="1"/>
  <c r="P107" i="2"/>
  <c r="S107" i="2" s="1"/>
  <c r="P106" i="2"/>
  <c r="S106" i="2" s="1"/>
  <c r="P105" i="2"/>
  <c r="P104" i="2"/>
  <c r="S104" i="2" s="1"/>
  <c r="P103" i="2"/>
  <c r="S103" i="2" s="1"/>
  <c r="P102" i="2"/>
  <c r="S102" i="2" s="1"/>
  <c r="P101" i="2"/>
  <c r="P100" i="2"/>
  <c r="S100" i="2" s="1"/>
  <c r="P99" i="2"/>
  <c r="S99" i="2" s="1"/>
  <c r="P98" i="2"/>
  <c r="S98" i="2" s="1"/>
  <c r="P97" i="2"/>
  <c r="P96" i="2"/>
  <c r="S96" i="2" s="1"/>
  <c r="P95" i="2"/>
  <c r="S95" i="2" s="1"/>
  <c r="P94" i="2"/>
  <c r="S94" i="2" s="1"/>
  <c r="P93" i="2"/>
  <c r="P92" i="2"/>
  <c r="S92" i="2" s="1"/>
  <c r="P91" i="2"/>
  <c r="S91" i="2" s="1"/>
  <c r="P90" i="2"/>
  <c r="S90" i="2" s="1"/>
  <c r="P89" i="2"/>
  <c r="P88" i="2"/>
  <c r="S88" i="2" s="1"/>
  <c r="P87" i="2"/>
  <c r="S87" i="2" s="1"/>
  <c r="P86" i="2"/>
  <c r="S86" i="2" s="1"/>
  <c r="P85" i="2"/>
  <c r="P84" i="2"/>
  <c r="S84" i="2" s="1"/>
  <c r="P83" i="2"/>
  <c r="S83" i="2" s="1"/>
  <c r="P82" i="2"/>
  <c r="S82" i="2" s="1"/>
  <c r="P81" i="2"/>
  <c r="P80" i="2"/>
  <c r="S80" i="2" s="1"/>
  <c r="P79" i="2"/>
  <c r="S79" i="2" s="1"/>
  <c r="P78" i="2"/>
  <c r="S78" i="2" s="1"/>
  <c r="P77" i="2"/>
  <c r="P76" i="2"/>
  <c r="S76" i="2" s="1"/>
  <c r="P75" i="2"/>
  <c r="S75" i="2" s="1"/>
  <c r="P74" i="2"/>
  <c r="S74" i="2" s="1"/>
  <c r="P73" i="2"/>
  <c r="P72" i="2"/>
  <c r="S72" i="2" s="1"/>
  <c r="P71" i="2"/>
  <c r="S71" i="2" s="1"/>
  <c r="P70" i="2"/>
  <c r="S70" i="2" s="1"/>
  <c r="P69" i="2"/>
  <c r="P68" i="2"/>
  <c r="S68" i="2" s="1"/>
  <c r="P67" i="2"/>
  <c r="S67" i="2" s="1"/>
  <c r="P66" i="2"/>
  <c r="S66" i="2" s="1"/>
  <c r="P65" i="2"/>
  <c r="P64" i="2"/>
  <c r="S64" i="2" s="1"/>
  <c r="P63" i="2"/>
  <c r="S63" i="2" s="1"/>
  <c r="P62" i="2"/>
  <c r="S62" i="2" s="1"/>
  <c r="P61" i="2"/>
  <c r="P60" i="2"/>
  <c r="S60" i="2" s="1"/>
  <c r="P59" i="2"/>
  <c r="S59" i="2" s="1"/>
  <c r="P58" i="2"/>
  <c r="S58" i="2" s="1"/>
  <c r="P57" i="2"/>
  <c r="P56" i="2"/>
  <c r="S56" i="2" s="1"/>
  <c r="P55" i="2"/>
  <c r="S55" i="2" s="1"/>
  <c r="P54" i="2"/>
  <c r="S54" i="2" s="1"/>
  <c r="P53" i="2"/>
  <c r="P52" i="2"/>
  <c r="S52" i="2" s="1"/>
  <c r="P51" i="2"/>
  <c r="S51" i="2" s="1"/>
  <c r="P50" i="2"/>
  <c r="S50" i="2" s="1"/>
  <c r="P49" i="2"/>
  <c r="P48" i="2"/>
  <c r="S48" i="2" s="1"/>
  <c r="P47" i="2"/>
  <c r="S47" i="2" s="1"/>
  <c r="P46" i="2"/>
  <c r="S46" i="2" s="1"/>
  <c r="P45" i="2"/>
  <c r="P44" i="2"/>
  <c r="S44" i="2" s="1"/>
  <c r="P43" i="2"/>
  <c r="S43" i="2" s="1"/>
  <c r="P42" i="2"/>
  <c r="S42" i="2" s="1"/>
  <c r="P41" i="2"/>
  <c r="P40" i="2"/>
  <c r="S40" i="2" s="1"/>
  <c r="P39" i="2"/>
  <c r="S39" i="2" s="1"/>
  <c r="P38" i="2"/>
  <c r="S38" i="2" s="1"/>
  <c r="P37" i="2"/>
  <c r="P36" i="2"/>
  <c r="S36" i="2" s="1"/>
  <c r="P35" i="2"/>
  <c r="S35" i="2" s="1"/>
  <c r="P34" i="2"/>
  <c r="S34" i="2" s="1"/>
  <c r="P33" i="2"/>
  <c r="P32" i="2"/>
  <c r="S32" i="2" s="1"/>
  <c r="P31" i="2"/>
  <c r="S31" i="2" s="1"/>
  <c r="P30" i="2"/>
  <c r="S30" i="2" s="1"/>
  <c r="P29" i="2"/>
  <c r="P28" i="2"/>
  <c r="S28" i="2" s="1"/>
  <c r="P27" i="2"/>
  <c r="S27" i="2" s="1"/>
  <c r="P26" i="2"/>
  <c r="S26" i="2" s="1"/>
  <c r="P25" i="2"/>
  <c r="P24" i="2"/>
  <c r="S24" i="2" s="1"/>
  <c r="P23" i="2"/>
  <c r="S23" i="2" s="1"/>
  <c r="P22" i="2"/>
  <c r="S22" i="2" s="1"/>
  <c r="P21" i="2"/>
  <c r="P20" i="2"/>
  <c r="S20" i="2" s="1"/>
  <c r="P19" i="2"/>
  <c r="S19" i="2" s="1"/>
  <c r="P18" i="2"/>
  <c r="S18" i="2" s="1"/>
  <c r="P17" i="2"/>
  <c r="P16" i="2"/>
  <c r="S16" i="2" s="1"/>
  <c r="P15" i="2"/>
  <c r="P14" i="2"/>
  <c r="P13" i="2"/>
  <c r="P12" i="2"/>
  <c r="E9" i="3"/>
  <c r="K9" i="3" s="1"/>
  <c r="AF17" i="3"/>
  <c r="AI17" i="3" s="1"/>
  <c r="AO17" i="3" s="1"/>
  <c r="AF13" i="3"/>
  <c r="AI13" i="3" s="1"/>
  <c r="AO13" i="3" s="1"/>
  <c r="AF9" i="3"/>
  <c r="AI9" i="3" s="1"/>
  <c r="AO9" i="3" s="1"/>
  <c r="Q21" i="3"/>
  <c r="T21" i="3" s="1"/>
  <c r="Z21" i="3" s="1"/>
  <c r="Q17" i="3"/>
  <c r="T17" i="3" s="1"/>
  <c r="Z17" i="3" s="1"/>
  <c r="Q13" i="3"/>
  <c r="T13" i="3" s="1"/>
  <c r="Z13" i="3" s="1"/>
  <c r="Q9" i="3"/>
  <c r="T9" i="3" s="1"/>
  <c r="Z9" i="3" s="1"/>
  <c r="B21" i="3"/>
  <c r="E21" i="3" s="1"/>
  <c r="K21" i="3" s="1"/>
  <c r="B17" i="3"/>
  <c r="E17" i="3" s="1"/>
  <c r="B13" i="3"/>
  <c r="E13" i="3" s="1"/>
  <c r="B2" i="3"/>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N13" i="2"/>
  <c r="BA39" i="3" s="1"/>
  <c r="N14" i="2"/>
  <c r="BA40" i="3" s="1"/>
  <c r="BB40" i="3" s="1"/>
  <c r="N15" i="2"/>
  <c r="BA41" i="3" s="1"/>
  <c r="N16" i="2"/>
  <c r="N17" i="2"/>
  <c r="BA43" i="3" s="1"/>
  <c r="N18" i="2"/>
  <c r="BA44" i="3" s="1"/>
  <c r="N19" i="2"/>
  <c r="BA45" i="3" s="1"/>
  <c r="N20" i="2"/>
  <c r="BA46" i="3" s="1"/>
  <c r="BC46" i="3" s="1"/>
  <c r="N21" i="2"/>
  <c r="BA47" i="3" s="1"/>
  <c r="BC47" i="3" s="1"/>
  <c r="N12" i="2"/>
  <c r="BA38" i="3" s="1"/>
  <c r="AB30" i="1"/>
  <c r="BB30" i="1" s="1"/>
  <c r="AB29" i="1"/>
  <c r="BB29" i="1" s="1"/>
  <c r="AB28" i="1"/>
  <c r="BB28" i="1" s="1"/>
  <c r="AB27" i="1"/>
  <c r="BB27" i="1" s="1"/>
  <c r="AB26" i="1"/>
  <c r="BB26" i="1" s="1"/>
  <c r="AB25" i="1"/>
  <c r="BB25" i="1" s="1"/>
  <c r="AB24" i="1"/>
  <c r="BB24" i="1" s="1"/>
  <c r="AB23" i="1"/>
  <c r="BB23" i="1" s="1"/>
  <c r="AB22" i="1"/>
  <c r="BB22" i="1" s="1"/>
  <c r="J12" i="2" s="1"/>
  <c r="AB21" i="1"/>
  <c r="BB21" i="1" s="1"/>
  <c r="BA22" i="1"/>
  <c r="BA23" i="1"/>
  <c r="BA24" i="1"/>
  <c r="BA25" i="1"/>
  <c r="BA26" i="1"/>
  <c r="BA27" i="1"/>
  <c r="BA28" i="1"/>
  <c r="BA29" i="1"/>
  <c r="BA30" i="1"/>
  <c r="BA21" i="1"/>
  <c r="S12" i="2" l="1"/>
  <c r="S11" i="2"/>
  <c r="H186" i="2"/>
  <c r="H218" i="2"/>
  <c r="H250" i="2"/>
  <c r="S17" i="2"/>
  <c r="S21" i="2"/>
  <c r="S25" i="2"/>
  <c r="S29" i="2"/>
  <c r="S33" i="2"/>
  <c r="S37" i="2"/>
  <c r="S41" i="2"/>
  <c r="S45" i="2"/>
  <c r="S49" i="2"/>
  <c r="S53" i="2"/>
  <c r="S57" i="2"/>
  <c r="S61" i="2"/>
  <c r="S65" i="2"/>
  <c r="S69" i="2"/>
  <c r="S73" i="2"/>
  <c r="S77" i="2"/>
  <c r="S81" i="2"/>
  <c r="S85" i="2"/>
  <c r="S89" i="2"/>
  <c r="S93" i="2"/>
  <c r="S97" i="2"/>
  <c r="S101" i="2"/>
  <c r="S105" i="2"/>
  <c r="S109" i="2"/>
  <c r="S113" i="2"/>
  <c r="S117" i="2"/>
  <c r="S121" i="2"/>
  <c r="S125" i="2"/>
  <c r="S129" i="2"/>
  <c r="S133" i="2"/>
  <c r="S137" i="2"/>
  <c r="S141" i="2"/>
  <c r="S145" i="2"/>
  <c r="S149" i="2"/>
  <c r="S153" i="2"/>
  <c r="S157" i="2"/>
  <c r="S161" i="2"/>
  <c r="S165" i="2"/>
  <c r="S169" i="2"/>
  <c r="S173" i="2"/>
  <c r="S177" i="2"/>
  <c r="S181" i="2"/>
  <c r="S185" i="2"/>
  <c r="S189" i="2"/>
  <c r="S193" i="2"/>
  <c r="S197" i="2"/>
  <c r="S201" i="2"/>
  <c r="S205" i="2"/>
  <c r="S209" i="2"/>
  <c r="S213" i="2"/>
  <c r="S217" i="2"/>
  <c r="S221" i="2"/>
  <c r="S225" i="2"/>
  <c r="S229" i="2"/>
  <c r="S233" i="2"/>
  <c r="S237" i="2"/>
  <c r="S241" i="2"/>
  <c r="S245" i="2"/>
  <c r="S249" i="2"/>
  <c r="S253" i="2"/>
  <c r="S257" i="2"/>
  <c r="H16" i="2"/>
  <c r="H20" i="2"/>
  <c r="H24" i="2"/>
  <c r="H28" i="2"/>
  <c r="H32" i="2"/>
  <c r="H36" i="2"/>
  <c r="H40" i="2"/>
  <c r="H44" i="2"/>
  <c r="H48" i="2"/>
  <c r="H52" i="2"/>
  <c r="H56" i="2"/>
  <c r="H60" i="2"/>
  <c r="H64" i="2"/>
  <c r="H68" i="2"/>
  <c r="H72" i="2"/>
  <c r="H76" i="2"/>
  <c r="H80" i="2"/>
  <c r="H84" i="2"/>
  <c r="H88" i="2"/>
  <c r="H92" i="2"/>
  <c r="H96" i="2"/>
  <c r="H100" i="2"/>
  <c r="H104" i="2"/>
  <c r="H108" i="2"/>
  <c r="H112" i="2"/>
  <c r="H116" i="2"/>
  <c r="H120" i="2"/>
  <c r="H124" i="2"/>
  <c r="H128" i="2"/>
  <c r="H132" i="2"/>
  <c r="H136" i="2"/>
  <c r="H140" i="2"/>
  <c r="H144" i="2"/>
  <c r="H148" i="2"/>
  <c r="H152" i="2"/>
  <c r="H156" i="2"/>
  <c r="H160" i="2"/>
  <c r="H164" i="2"/>
  <c r="H168" i="2"/>
  <c r="H172" i="2"/>
  <c r="H176" i="2"/>
  <c r="H180" i="2"/>
  <c r="H184" i="2"/>
  <c r="H188" i="2"/>
  <c r="H192" i="2"/>
  <c r="H196" i="2"/>
  <c r="H200" i="2"/>
  <c r="H204" i="2"/>
  <c r="H208" i="2"/>
  <c r="H212" i="2"/>
  <c r="H216" i="2"/>
  <c r="H220" i="2"/>
  <c r="H224" i="2"/>
  <c r="H228" i="2"/>
  <c r="H232" i="2"/>
  <c r="H236" i="2"/>
  <c r="H240" i="2"/>
  <c r="H244" i="2"/>
  <c r="H248" i="2"/>
  <c r="H252" i="2"/>
  <c r="H256" i="2"/>
  <c r="H260" i="2"/>
  <c r="BC43" i="3"/>
  <c r="BB43" i="3"/>
  <c r="BC45" i="3"/>
  <c r="BB45" i="3"/>
  <c r="K13" i="2"/>
  <c r="K11" i="2"/>
  <c r="J11" i="2"/>
  <c r="J13" i="2"/>
  <c r="BC44" i="3"/>
  <c r="BB44" i="3"/>
  <c r="BB47" i="3"/>
  <c r="H23" i="2"/>
  <c r="H31" i="2"/>
  <c r="H39" i="2"/>
  <c r="H47" i="2"/>
  <c r="H51" i="2"/>
  <c r="H59" i="2"/>
  <c r="H63" i="2"/>
  <c r="H67" i="2"/>
  <c r="H71" i="2"/>
  <c r="H75" i="2"/>
  <c r="H79" i="2"/>
  <c r="H83" i="2"/>
  <c r="H87" i="2"/>
  <c r="H91" i="2"/>
  <c r="H95" i="2"/>
  <c r="H99" i="2"/>
  <c r="H103" i="2"/>
  <c r="H107" i="2"/>
  <c r="H111" i="2"/>
  <c r="H115" i="2"/>
  <c r="H119" i="2"/>
  <c r="H123" i="2"/>
  <c r="H127" i="2"/>
  <c r="H131" i="2"/>
  <c r="H135" i="2"/>
  <c r="H139" i="2"/>
  <c r="H143" i="2"/>
  <c r="H147" i="2"/>
  <c r="H151" i="2"/>
  <c r="H155" i="2"/>
  <c r="H159" i="2"/>
  <c r="H163" i="2"/>
  <c r="H167" i="2"/>
  <c r="H171" i="2"/>
  <c r="H175" i="2"/>
  <c r="H179" i="2"/>
  <c r="H183" i="2"/>
  <c r="H187" i="2"/>
  <c r="H191" i="2"/>
  <c r="H195" i="2"/>
  <c r="H199" i="2"/>
  <c r="H203" i="2"/>
  <c r="H207" i="2"/>
  <c r="H211" i="2"/>
  <c r="H215" i="2"/>
  <c r="H219" i="2"/>
  <c r="H223" i="2"/>
  <c r="H227" i="2"/>
  <c r="H231" i="2"/>
  <c r="H235" i="2"/>
  <c r="H239" i="2"/>
  <c r="H243" i="2"/>
  <c r="H247" i="2"/>
  <c r="H251" i="2"/>
  <c r="H255" i="2"/>
  <c r="H259" i="2"/>
  <c r="K13" i="3"/>
  <c r="K12" i="2"/>
  <c r="H12" i="2" s="1"/>
  <c r="BB42" i="3"/>
  <c r="BB46" i="3"/>
  <c r="K14" i="2"/>
  <c r="BC39" i="3" s="1"/>
  <c r="J14" i="2"/>
  <c r="H18" i="2"/>
  <c r="H22" i="2"/>
  <c r="H26" i="2"/>
  <c r="H30" i="2"/>
  <c r="H34" i="2"/>
  <c r="H38" i="2"/>
  <c r="H42" i="2"/>
  <c r="H46" i="2"/>
  <c r="H50" i="2"/>
  <c r="H54" i="2"/>
  <c r="H58" i="2"/>
  <c r="H62" i="2"/>
  <c r="H66" i="2"/>
  <c r="H70" i="2"/>
  <c r="H74" i="2"/>
  <c r="H78" i="2"/>
  <c r="H82" i="2"/>
  <c r="H86" i="2"/>
  <c r="H90" i="2"/>
  <c r="H94" i="2"/>
  <c r="H98" i="2"/>
  <c r="H102" i="2"/>
  <c r="H106" i="2"/>
  <c r="H110" i="2"/>
  <c r="H114" i="2"/>
  <c r="H118" i="2"/>
  <c r="H122" i="2"/>
  <c r="H126" i="2"/>
  <c r="H130" i="2"/>
  <c r="H134" i="2"/>
  <c r="H138" i="2"/>
  <c r="H142" i="2"/>
  <c r="H146" i="2"/>
  <c r="H150" i="2"/>
  <c r="H154" i="2"/>
  <c r="H158" i="2"/>
  <c r="H162" i="2"/>
  <c r="H166" i="2"/>
  <c r="H170" i="2"/>
  <c r="H174" i="2"/>
  <c r="H178" i="2"/>
  <c r="H182" i="2"/>
  <c r="H190" i="2"/>
  <c r="H194" i="2"/>
  <c r="H198" i="2"/>
  <c r="H202" i="2"/>
  <c r="H206" i="2"/>
  <c r="H210" i="2"/>
  <c r="H214" i="2"/>
  <c r="H222" i="2"/>
  <c r="H226" i="2"/>
  <c r="H230" i="2"/>
  <c r="H234" i="2"/>
  <c r="H238" i="2"/>
  <c r="H242" i="2"/>
  <c r="H246" i="2"/>
  <c r="H254" i="2"/>
  <c r="H258" i="2"/>
  <c r="H19" i="2"/>
  <c r="H27" i="2"/>
  <c r="H35" i="2"/>
  <c r="H43" i="2"/>
  <c r="H55" i="2"/>
  <c r="K17" i="3"/>
  <c r="BC40" i="3"/>
  <c r="S15" i="2"/>
  <c r="H15" i="2"/>
  <c r="BB37" i="3"/>
  <c r="S14" i="2"/>
  <c r="S13" i="2"/>
  <c r="BC41" i="3"/>
  <c r="BB41" i="3"/>
  <c r="BB39" i="3"/>
  <c r="H17" i="2"/>
  <c r="H21" i="2"/>
  <c r="H25" i="2"/>
  <c r="H29" i="2"/>
  <c r="H33" i="2"/>
  <c r="H37" i="2"/>
  <c r="H41" i="2"/>
  <c r="H45" i="2"/>
  <c r="H49" i="2"/>
  <c r="H53" i="2"/>
  <c r="H57" i="2"/>
  <c r="H61" i="2"/>
  <c r="H65" i="2"/>
  <c r="H69" i="2"/>
  <c r="H73" i="2"/>
  <c r="H77" i="2"/>
  <c r="H81" i="2"/>
  <c r="H85" i="2"/>
  <c r="H89" i="2"/>
  <c r="H93" i="2"/>
  <c r="H97" i="2"/>
  <c r="H101" i="2"/>
  <c r="H105" i="2"/>
  <c r="H109" i="2"/>
  <c r="H113" i="2"/>
  <c r="H117" i="2"/>
  <c r="H121" i="2"/>
  <c r="H125" i="2"/>
  <c r="H129" i="2"/>
  <c r="H133" i="2"/>
  <c r="H137" i="2"/>
  <c r="H141" i="2"/>
  <c r="H145" i="2"/>
  <c r="H149" i="2"/>
  <c r="H153" i="2"/>
  <c r="H157" i="2"/>
  <c r="H161" i="2"/>
  <c r="H165" i="2"/>
  <c r="H169" i="2"/>
  <c r="H173" i="2"/>
  <c r="H177" i="2"/>
  <c r="H181" i="2"/>
  <c r="H185" i="2"/>
  <c r="H189" i="2"/>
  <c r="H193" i="2"/>
  <c r="H197" i="2"/>
  <c r="H201" i="2"/>
  <c r="H205" i="2"/>
  <c r="H209" i="2"/>
  <c r="H213" i="2"/>
  <c r="H217" i="2"/>
  <c r="H221" i="2"/>
  <c r="H225" i="2"/>
  <c r="H229" i="2"/>
  <c r="H233" i="2"/>
  <c r="H237" i="2"/>
  <c r="H241" i="2"/>
  <c r="H245" i="2"/>
  <c r="H249" i="2"/>
  <c r="H253" i="2"/>
  <c r="H257" i="2"/>
  <c r="BB38" i="3" l="1"/>
  <c r="AF21" i="3"/>
  <c r="J7" i="2"/>
  <c r="AI41" i="3" s="1"/>
  <c r="H13" i="2"/>
  <c r="K7" i="2"/>
  <c r="AI45" i="3" s="1"/>
  <c r="H11" i="2"/>
  <c r="H14" i="2"/>
  <c r="BC38" i="3"/>
  <c r="S9" i="2"/>
  <c r="AI37" i="3" s="1"/>
  <c r="AI53" i="3" l="1"/>
  <c r="AI49" i="3"/>
  <c r="AI52" i="3"/>
</calcChain>
</file>

<file path=xl/sharedStrings.xml><?xml version="1.0" encoding="utf-8"?>
<sst xmlns="http://schemas.openxmlformats.org/spreadsheetml/2006/main" count="88" uniqueCount="58">
  <si>
    <t>Expense Description</t>
  </si>
  <si>
    <t>Currency</t>
  </si>
  <si>
    <t>Value</t>
  </si>
  <si>
    <t>Budget</t>
  </si>
  <si>
    <t>Actual</t>
  </si>
  <si>
    <t>% Budget Used</t>
  </si>
  <si>
    <t>Budget (GBP)</t>
  </si>
  <si>
    <t>Actual (GBP)</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</si>
  <si>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</si>
  <si>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</si>
  <si>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</si>
  <si>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</si>
  <si>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</si>
  <si>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</si>
  <si>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</si>
  <si>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</si>
  <si>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</si>
  <si>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</si>
  <si>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</si>
  <si>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</si>
  <si>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</si>
  <si>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</si>
  <si>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</si>
  <si>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</si>
  <si>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</si>
  <si>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</si>
  <si>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Add in each expected expense on a new line below, and then select the required currency, as well as entering the value (in the selected currency). Input the actual used currency and amount when you pay each expense.</t>
  </si>
  <si>
    <t>Value of £1</t>
  </si>
  <si>
    <t>GBP-Currency</t>
  </si>
  <si>
    <t>Currency -GBP</t>
  </si>
  <si>
    <t>Reverse</t>
  </si>
  <si>
    <t>Over-Ride</t>
  </si>
  <si>
    <t>Calculated</t>
  </si>
  <si>
    <t>Foreign Currencies</t>
  </si>
  <si>
    <t>GBP</t>
  </si>
  <si>
    <t>Currencies</t>
  </si>
  <si>
    <t>Pre-Trip Budget Figures</t>
  </si>
  <si>
    <t>Used</t>
  </si>
  <si>
    <t>Total Value Required in GBP</t>
  </si>
  <si>
    <t>Post Trip Budget v Actual Figures</t>
  </si>
  <si>
    <t>Totals</t>
  </si>
  <si>
    <t>Total Value Budgeted (in GBP)</t>
  </si>
  <si>
    <t>Total Actual Value (in GBP)</t>
  </si>
  <si>
    <t>Percentage of Budget Used</t>
  </si>
  <si>
    <t>All figures on this report are based on your data, and they may not be 100% accurate</t>
  </si>
  <si>
    <t>Breakdown of Budget by Currency (in GBP)</t>
  </si>
  <si>
    <t>Calculated Cells</t>
  </si>
  <si>
    <t>You can enter up to 10 currency codes here, as well as the exchange rates. Firstly, enter how much of each respective currency you will get for GBP 1. Then it will show you the calculated reverse rate (how many GBP you can get for 1 of each currency). You can either leave the Over-Ride Reverse blank to use the calculated values, or put your own in. This is handy if you want to allow for exchange rates or put some cushioning in.
Make sure all figures are correct, as they are used throughout this spreadsheet. DO NOT have any duplicate currencies.</t>
  </si>
  <si>
    <t>Your Business</t>
  </si>
  <si>
    <t>Thanks for trying the International Trip Budget</t>
  </si>
  <si>
    <t>ZAR</t>
  </si>
  <si>
    <t>USD</t>
  </si>
  <si>
    <t>CAD</t>
  </si>
  <si>
    <t>Test dooda</t>
  </si>
  <si>
    <t>Test dooda 2</t>
  </si>
  <si>
    <t>Another test</t>
  </si>
  <si>
    <t>Another US test</t>
  </si>
  <si>
    <t>A usual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</si>
</sst>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Red]\-#,##0.000"/>
    <numFmt numFmtId="165" formatCode="#,##0.000"/>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sz val="8"/>
      <color theme="1"/>
      <name val="Calibri"/>
      <family val="2"/>
      <scheme val="minor"/>
    </font>
    <font>
      <b/>
      <sz val="10"/>
      <color theme="1"/>
      <name val="Calibri"/>
      <family val="2"/>
      <scheme val="minor"/>
    </font>
    <font>
      <b/>
      <sz val="16"/>
      <color theme="0"/>
      <name val="Calibri"/>
      <family val="2"/>
      <scheme val="minor"/>
    </font>
    <font>
      <b/>
      <u/>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6"/>
      <color theme="1"/>
      <name val="Calibri"/>
      <family val="2"/>
      <scheme val="minor"/>
    </font>
    <font>
      <b/>
      <sz val="18"/>
      <color theme="1"/>
      <name val="Calibri"/>
      <family val="2"/>
      <scheme val="minor"/>
    </font>
    <font>
      <b/>
      <sz val="8"/>
      <name val="Calibri"/>
      <family val="2"/>
      <scheme val="minor"/>
    </font>
    <font>
      <b/>
      <sz val="14"/>
      <color theme="0"/>
      <name val="Calibri"/>
      <family val="2"/>
      <scheme val="minor"/>
    </font>
    <font>
      <u/>
      <sz val="11"/>
      <color theme="10"/>
      <name val="Calibri"/>
      <family val="2"/>
      <scheme val="minor"/>
    </font>
  </fonts>
  <fills count="15">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rgb="FFFF66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5" tint="-0.499984740745262"/>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283">
    <xf numFmtId="0" fontId="0" fillId="0" borderId="0" xfId="0"/>
    <xf numFmtId="0" fontId="0" fillId="0" borderId="0" xfId="0" applyAlignment="1" applyProtection="1">
      <alignment shrinkToFit="1"/>
      <protection hidden="1"/>
    </xf>
    <xf numFmtId="0" fontId="3" fillId="2" borderId="1" xfId="0" applyFont="1" applyFill="1" applyBorder="1" applyAlignment="1" applyProtection="1">
      <alignment horizontal="center" shrinkToFit="1"/>
      <protection hidden="1"/>
    </xf>
    <xf numFmtId="0" fontId="3" fillId="2" borderId="2"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hidden="1"/>
    </xf>
    <xf numFmtId="0" fontId="0" fillId="0" borderId="0" xfId="0" applyAlignment="1" applyProtection="1">
      <alignment horizontal="center" shrinkToFit="1"/>
      <protection hidden="1"/>
    </xf>
    <xf numFmtId="0" fontId="4" fillId="3" borderId="9" xfId="0" applyFont="1" applyFill="1" applyBorder="1" applyAlignment="1" applyProtection="1">
      <alignment horizontal="center" shrinkToFit="1"/>
      <protection hidden="1"/>
    </xf>
    <xf numFmtId="0" fontId="4" fillId="3" borderId="10" xfId="0" applyFont="1" applyFill="1" applyBorder="1" applyAlignment="1" applyProtection="1">
      <alignment horizontal="center" shrinkToFit="1"/>
      <protection hidden="1"/>
    </xf>
    <xf numFmtId="0" fontId="4" fillId="3" borderId="1" xfId="0" applyFont="1" applyFill="1" applyBorder="1" applyAlignment="1" applyProtection="1">
      <alignment shrinkToFit="1"/>
      <protection hidden="1"/>
    </xf>
    <xf numFmtId="0" fontId="4" fillId="3" borderId="3" xfId="0" applyFont="1" applyFill="1" applyBorder="1" applyAlignment="1" applyProtection="1">
      <alignment shrinkToFit="1"/>
      <protection hidden="1"/>
    </xf>
    <xf numFmtId="0" fontId="4" fillId="3" borderId="4" xfId="0" applyFont="1" applyFill="1" applyBorder="1" applyAlignment="1" applyProtection="1">
      <alignment shrinkToFit="1"/>
      <protection hidden="1"/>
    </xf>
    <xf numFmtId="0" fontId="4" fillId="3" borderId="6" xfId="0" applyFont="1" applyFill="1" applyBorder="1" applyAlignment="1" applyProtection="1">
      <alignment shrinkToFit="1"/>
      <protection hidden="1"/>
    </xf>
    <xf numFmtId="0" fontId="0" fillId="4" borderId="0" xfId="0" applyFill="1" applyAlignment="1" applyProtection="1">
      <alignment shrinkToFit="1"/>
      <protection hidden="1"/>
    </xf>
    <xf numFmtId="0" fontId="0" fillId="0" borderId="9"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9" fontId="0" fillId="0" borderId="9" xfId="0" applyNumberFormat="1" applyBorder="1" applyAlignment="1" applyProtection="1">
      <alignment horizontal="center" shrinkToFit="1"/>
      <protection hidden="1"/>
    </xf>
    <xf numFmtId="9" fontId="0" fillId="0" borderId="15" xfId="0" applyNumberFormat="1" applyBorder="1" applyAlignment="1" applyProtection="1">
      <alignment horizontal="center" shrinkToFit="1"/>
      <protection hidden="1"/>
    </xf>
    <xf numFmtId="9" fontId="0" fillId="0" borderId="10" xfId="0" applyNumberFormat="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40" fontId="0" fillId="0" borderId="0" xfId="0" applyNumberFormat="1" applyAlignment="1" applyProtection="1">
      <alignment horizontal="right" shrinkToFit="1"/>
      <protection hidden="1"/>
    </xf>
    <xf numFmtId="0" fontId="9" fillId="0" borderId="0" xfId="0" applyFont="1" applyAlignment="1" applyProtection="1">
      <alignment shrinkToFit="1"/>
      <protection hidden="1"/>
    </xf>
    <xf numFmtId="0" fontId="9" fillId="0" borderId="0" xfId="0" applyFont="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164" fontId="0" fillId="0" borderId="10" xfId="0" applyNumberFormat="1" applyBorder="1" applyAlignment="1" applyProtection="1">
      <alignment horizontal="center" shrinkToFit="1"/>
      <protection hidden="1"/>
    </xf>
    <xf numFmtId="0" fontId="0" fillId="0" borderId="14" xfId="0" applyBorder="1" applyAlignment="1" applyProtection="1">
      <alignment horizontal="center" shrinkToFit="1"/>
      <protection hidden="1"/>
    </xf>
    <xf numFmtId="8" fontId="0" fillId="4" borderId="14" xfId="0" applyNumberFormat="1" applyFill="1" applyBorder="1" applyAlignment="1" applyProtection="1">
      <alignment horizontal="right" shrinkToFit="1"/>
      <protection hidden="1"/>
    </xf>
    <xf numFmtId="0" fontId="0" fillId="4" borderId="1" xfId="0" applyFill="1" applyBorder="1" applyAlignment="1" applyProtection="1">
      <alignment shrinkToFit="1"/>
      <protection hidden="1"/>
    </xf>
    <xf numFmtId="0" fontId="0" fillId="4" borderId="2" xfId="0" applyFill="1" applyBorder="1" applyAlignment="1" applyProtection="1">
      <alignment shrinkToFit="1"/>
      <protection hidden="1"/>
    </xf>
    <xf numFmtId="0" fontId="0" fillId="4" borderId="3" xfId="0" applyFill="1" applyBorder="1" applyAlignment="1" applyProtection="1">
      <alignment shrinkToFit="1"/>
      <protection hidden="1"/>
    </xf>
    <xf numFmtId="0" fontId="0" fillId="4" borderId="11" xfId="0" applyFill="1" applyBorder="1" applyAlignment="1" applyProtection="1">
      <alignment shrinkToFit="1"/>
      <protection hidden="1"/>
    </xf>
    <xf numFmtId="0" fontId="0" fillId="4" borderId="12" xfId="0" applyFill="1" applyBorder="1" applyAlignment="1" applyProtection="1">
      <alignment shrinkToFit="1"/>
      <protection hidden="1"/>
    </xf>
    <xf numFmtId="0" fontId="0" fillId="4" borderId="4" xfId="0" applyFill="1" applyBorder="1" applyAlignment="1" applyProtection="1">
      <alignment shrinkToFit="1"/>
      <protection hidden="1"/>
    </xf>
    <xf numFmtId="0" fontId="0" fillId="4" borderId="5" xfId="0" applyFill="1" applyBorder="1" applyAlignment="1" applyProtection="1">
      <alignment shrinkToFit="1"/>
      <protection hidden="1"/>
    </xf>
    <xf numFmtId="0" fontId="0" fillId="4" borderId="6" xfId="0" applyFill="1" applyBorder="1" applyAlignment="1" applyProtection="1">
      <alignment shrinkToFit="1"/>
      <protection hidden="1"/>
    </xf>
    <xf numFmtId="0" fontId="3" fillId="2" borderId="4" xfId="0" applyFont="1" applyFill="1" applyBorder="1" applyAlignment="1" applyProtection="1">
      <alignment horizontal="center" shrinkToFit="1"/>
      <protection locked="0"/>
    </xf>
    <xf numFmtId="0" fontId="3" fillId="2" borderId="5" xfId="0" applyFont="1" applyFill="1" applyBorder="1" applyAlignment="1" applyProtection="1">
      <alignment horizontal="center" shrinkToFit="1"/>
      <protection locked="0"/>
    </xf>
    <xf numFmtId="0" fontId="3" fillId="2" borderId="6" xfId="0" applyFont="1" applyFill="1" applyBorder="1" applyAlignment="1" applyProtection="1">
      <alignment horizontal="center" shrinkToFit="1"/>
      <protection locked="0"/>
    </xf>
    <xf numFmtId="0" fontId="0" fillId="0" borderId="1" xfId="0" applyBorder="1" applyAlignment="1" applyProtection="1">
      <alignment horizontal="left" shrinkToFit="1"/>
      <protection locked="0"/>
    </xf>
    <xf numFmtId="0" fontId="2" fillId="0" borderId="1" xfId="0" applyFont="1" applyBorder="1" applyAlignment="1" applyProtection="1">
      <alignment horizontal="center" shrinkToFit="1"/>
      <protection locked="0"/>
    </xf>
    <xf numFmtId="40" fontId="0" fillId="0" borderId="3" xfId="0" applyNumberFormat="1" applyBorder="1" applyAlignment="1" applyProtection="1">
      <alignment shrinkToFit="1"/>
      <protection locked="0"/>
    </xf>
    <xf numFmtId="0" fontId="2" fillId="0" borderId="2" xfId="0" applyFont="1" applyBorder="1" applyAlignment="1" applyProtection="1">
      <alignment horizontal="center" shrinkToFit="1"/>
      <protection locked="0"/>
    </xf>
    <xf numFmtId="0" fontId="0" fillId="0" borderId="11" xfId="0" applyBorder="1" applyAlignment="1" applyProtection="1">
      <alignment horizontal="left" shrinkToFit="1"/>
      <protection locked="0"/>
    </xf>
    <xf numFmtId="0" fontId="2" fillId="0" borderId="11" xfId="0" applyFont="1" applyBorder="1" applyAlignment="1" applyProtection="1">
      <alignment horizontal="center" shrinkToFit="1"/>
      <protection locked="0"/>
    </xf>
    <xf numFmtId="40" fontId="0" fillId="0" borderId="12" xfId="0" applyNumberFormat="1" applyBorder="1" applyAlignment="1" applyProtection="1">
      <alignment shrinkToFit="1"/>
      <protection locked="0"/>
    </xf>
    <xf numFmtId="0" fontId="2" fillId="0" borderId="0" xfId="0" applyFont="1" applyAlignment="1" applyProtection="1">
      <alignment horizontal="center" shrinkToFit="1"/>
      <protection locked="0"/>
    </xf>
    <xf numFmtId="0" fontId="0" fillId="14" borderId="1" xfId="0" applyFill="1" applyBorder="1" applyAlignment="1" applyProtection="1">
      <alignment horizontal="left" shrinkToFit="1"/>
      <protection hidden="1"/>
    </xf>
    <xf numFmtId="0" fontId="2" fillId="14" borderId="1" xfId="0" applyFont="1" applyFill="1" applyBorder="1" applyAlignment="1" applyProtection="1">
      <alignment horizontal="center" shrinkToFit="1"/>
      <protection hidden="1"/>
    </xf>
    <xf numFmtId="40" fontId="0" fillId="14" borderId="3" xfId="0" applyNumberFormat="1" applyFill="1" applyBorder="1" applyAlignment="1" applyProtection="1">
      <alignment shrinkToFit="1"/>
      <protection hidden="1"/>
    </xf>
    <xf numFmtId="0" fontId="2" fillId="14" borderId="2" xfId="0" applyFont="1" applyFill="1" applyBorder="1" applyAlignment="1" applyProtection="1">
      <alignment horizontal="center" shrinkToFit="1"/>
      <protection hidden="1"/>
    </xf>
    <xf numFmtId="0" fontId="0" fillId="14" borderId="11" xfId="0" applyFill="1" applyBorder="1" applyAlignment="1" applyProtection="1">
      <alignment horizontal="left" shrinkToFit="1"/>
      <protection hidden="1"/>
    </xf>
    <xf numFmtId="0" fontId="2" fillId="14" borderId="11" xfId="0" applyFont="1" applyFill="1" applyBorder="1" applyAlignment="1" applyProtection="1">
      <alignment horizontal="center" shrinkToFit="1"/>
      <protection hidden="1"/>
    </xf>
    <xf numFmtId="40" fontId="0" fillId="14" borderId="12" xfId="0" applyNumberFormat="1" applyFill="1" applyBorder="1" applyAlignment="1" applyProtection="1">
      <alignment shrinkToFit="1"/>
      <protection hidden="1"/>
    </xf>
    <xf numFmtId="0" fontId="2" fillId="14" borderId="0" xfId="0" applyFont="1" applyFill="1" applyAlignment="1" applyProtection="1">
      <alignment horizontal="center" shrinkToFit="1"/>
      <protection hidden="1"/>
    </xf>
    <xf numFmtId="0" fontId="0" fillId="14" borderId="4" xfId="0" applyFill="1" applyBorder="1" applyAlignment="1" applyProtection="1">
      <alignment horizontal="left" shrinkToFit="1"/>
      <protection hidden="1"/>
    </xf>
    <xf numFmtId="0" fontId="2" fillId="14" borderId="4" xfId="0" applyFont="1" applyFill="1" applyBorder="1" applyAlignment="1" applyProtection="1">
      <alignment horizontal="center" shrinkToFit="1"/>
      <protection hidden="1"/>
    </xf>
    <xf numFmtId="40" fontId="0" fillId="14" borderId="6" xfId="0" applyNumberFormat="1" applyFill="1" applyBorder="1" applyAlignment="1" applyProtection="1">
      <alignment shrinkToFit="1"/>
      <protection hidden="1"/>
    </xf>
    <xf numFmtId="0" fontId="2" fillId="14" borderId="5"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1" fillId="5" borderId="7" xfId="0" applyFont="1" applyFill="1" applyBorder="1" applyAlignment="1" applyProtection="1">
      <alignment horizontal="center" shrinkToFit="1"/>
      <protection hidden="1"/>
    </xf>
    <xf numFmtId="0" fontId="1" fillId="5" borderId="13" xfId="0" applyFont="1" applyFill="1" applyBorder="1" applyAlignment="1" applyProtection="1">
      <alignment horizontal="center" shrinkToFit="1"/>
      <protection hidden="1"/>
    </xf>
    <xf numFmtId="0" fontId="1" fillId="5" borderId="8" xfId="0" applyFont="1" applyFill="1" applyBorder="1" applyAlignment="1" applyProtection="1">
      <alignment horizontal="center" shrinkToFit="1"/>
      <protection hidden="1"/>
    </xf>
    <xf numFmtId="0" fontId="2" fillId="4" borderId="1" xfId="0" applyFont="1" applyFill="1" applyBorder="1" applyAlignment="1" applyProtection="1">
      <alignment horizontal="left" vertical="center" wrapText="1"/>
      <protection hidden="1"/>
    </xf>
    <xf numFmtId="0" fontId="2" fillId="4" borderId="2"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7" fillId="4" borderId="0" xfId="0" applyFont="1" applyFill="1" applyAlignment="1" applyProtection="1">
      <alignment horizontal="center" vertical="center" shrinkToFit="1"/>
      <protection hidden="1"/>
    </xf>
    <xf numFmtId="0" fontId="0" fillId="0" borderId="11"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7" xfId="0" applyBorder="1" applyAlignment="1" applyProtection="1">
      <alignment horizontal="left" shrinkToFit="1"/>
      <protection hidden="1"/>
    </xf>
    <xf numFmtId="0" fontId="0" fillId="0" borderId="13"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4" fillId="3" borderId="7" xfId="0" applyFont="1" applyFill="1" applyBorder="1" applyAlignment="1" applyProtection="1">
      <alignment horizontal="center" shrinkToFit="1"/>
      <protection hidden="1"/>
    </xf>
    <xf numFmtId="0" fontId="4" fillId="3" borderId="13" xfId="0" applyFont="1" applyFill="1" applyBorder="1" applyAlignment="1" applyProtection="1">
      <alignment horizontal="center" shrinkToFit="1"/>
      <protection hidden="1"/>
    </xf>
    <xf numFmtId="0" fontId="4" fillId="3" borderId="8" xfId="0" applyFont="1" applyFill="1"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3" fillId="2" borderId="14" xfId="0" applyFont="1" applyFill="1"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7" fillId="0" borderId="1" xfId="0" applyFont="1" applyBorder="1" applyAlignment="1" applyProtection="1">
      <alignment horizontal="left" vertical="center" wrapText="1"/>
      <protection hidden="1"/>
    </xf>
    <xf numFmtId="0" fontId="7" fillId="0" borderId="2"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8" fillId="6" borderId="1" xfId="1" applyFont="1" applyFill="1" applyBorder="1" applyAlignment="1" applyProtection="1">
      <alignment horizontal="center" vertical="center" shrinkToFit="1"/>
      <protection hidden="1"/>
    </xf>
    <xf numFmtId="0" fontId="8" fillId="6" borderId="2" xfId="1" applyFont="1" applyFill="1" applyBorder="1" applyAlignment="1" applyProtection="1">
      <alignment horizontal="center" vertical="center" shrinkToFit="1"/>
      <protection hidden="1"/>
    </xf>
    <xf numFmtId="0" fontId="8" fillId="6" borderId="3" xfId="1" applyFont="1" applyFill="1" applyBorder="1" applyAlignment="1" applyProtection="1">
      <alignment horizontal="center" vertical="center" shrinkToFit="1"/>
      <protection hidden="1"/>
    </xf>
    <xf numFmtId="0" fontId="8" fillId="6" borderId="4" xfId="1" applyFont="1" applyFill="1" applyBorder="1" applyAlignment="1" applyProtection="1">
      <alignment horizontal="center" vertical="center" shrinkToFit="1"/>
      <protection hidden="1"/>
    </xf>
    <xf numFmtId="0" fontId="8" fillId="6" borderId="5" xfId="1" applyFont="1" applyFill="1" applyBorder="1" applyAlignment="1" applyProtection="1">
      <alignment horizontal="center" vertical="center" shrinkToFit="1"/>
      <protection hidden="1"/>
    </xf>
    <xf numFmtId="0" fontId="8" fillId="6" borderId="6" xfId="1" applyFont="1" applyFill="1" applyBorder="1" applyAlignment="1" applyProtection="1">
      <alignment horizontal="center" vertical="center" shrinkToFit="1"/>
      <protection hidden="1"/>
    </xf>
    <xf numFmtId="0" fontId="5" fillId="3" borderId="1" xfId="0" applyFont="1" applyFill="1" applyBorder="1" applyAlignment="1" applyProtection="1">
      <alignment horizontal="center" vertical="center" shrinkToFit="1"/>
      <protection hidden="1"/>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5" fillId="3" borderId="4" xfId="0" applyFont="1" applyFill="1" applyBorder="1" applyAlignment="1" applyProtection="1">
      <alignment horizontal="center" vertical="center" shrinkToFit="1"/>
      <protection hidden="1"/>
    </xf>
    <xf numFmtId="0" fontId="5" fillId="3" borderId="5" xfId="0" applyFont="1" applyFill="1" applyBorder="1" applyAlignment="1" applyProtection="1">
      <alignment horizontal="center" vertical="center" shrinkToFit="1"/>
      <protection hidden="1"/>
    </xf>
    <xf numFmtId="0" fontId="5" fillId="3" borderId="6" xfId="0" applyFont="1" applyFill="1" applyBorder="1" applyAlignment="1" applyProtection="1">
      <alignment horizontal="center" vertical="center" shrinkToFit="1"/>
      <protection hidden="1"/>
    </xf>
    <xf numFmtId="0" fontId="3" fillId="2" borderId="7" xfId="0" applyFont="1" applyFill="1" applyBorder="1" applyAlignment="1" applyProtection="1">
      <alignment horizontal="center" shrinkToFit="1"/>
      <protection hidden="1"/>
    </xf>
    <xf numFmtId="0" fontId="3" fillId="2" borderId="13" xfId="0" applyFont="1" applyFill="1" applyBorder="1" applyAlignment="1" applyProtection="1">
      <alignment horizontal="center" shrinkToFit="1"/>
      <protection hidden="1"/>
    </xf>
    <xf numFmtId="0" fontId="3" fillId="2" borderId="8" xfId="0" applyFont="1" applyFill="1" applyBorder="1" applyAlignment="1" applyProtection="1">
      <alignment horizontal="center" shrinkToFit="1"/>
      <protection hidden="1"/>
    </xf>
    <xf numFmtId="165" fontId="0" fillId="0" borderId="11" xfId="0" applyNumberFormat="1" applyBorder="1" applyAlignment="1" applyProtection="1">
      <alignment horizontal="center" shrinkToFit="1"/>
      <protection locked="0"/>
    </xf>
    <xf numFmtId="165" fontId="0" fillId="0" borderId="0" xfId="0" applyNumberFormat="1" applyAlignment="1" applyProtection="1">
      <alignment horizontal="center" shrinkToFit="1"/>
      <protection locked="0"/>
    </xf>
    <xf numFmtId="165" fontId="0" fillId="0" borderId="12" xfId="0" applyNumberFormat="1" applyBorder="1" applyAlignment="1" applyProtection="1">
      <alignment horizontal="center" shrinkToFit="1"/>
      <protection locked="0"/>
    </xf>
    <xf numFmtId="165" fontId="0" fillId="0" borderId="4"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locked="0"/>
    </xf>
    <xf numFmtId="165" fontId="0" fillId="0" borderId="6"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164" fontId="0" fillId="0" borderId="0" xfId="0" applyNumberFormat="1" applyAlignment="1" applyProtection="1">
      <alignment horizontal="center" shrinkToFit="1"/>
      <protection locked="0"/>
    </xf>
    <xf numFmtId="164" fontId="0" fillId="0" borderId="12" xfId="0" applyNumberFormat="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165" fontId="0" fillId="0" borderId="11" xfId="0" applyNumberFormat="1" applyBorder="1" applyAlignment="1" applyProtection="1">
      <alignment horizontal="center" shrinkToFit="1"/>
      <protection hidden="1"/>
    </xf>
    <xf numFmtId="165" fontId="0" fillId="0" borderId="0" xfId="0" applyNumberFormat="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4" fontId="0" fillId="0" borderId="1" xfId="0" applyNumberFormat="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164" fontId="0" fillId="0" borderId="3" xfId="0" applyNumberFormat="1" applyBorder="1" applyAlignment="1" applyProtection="1">
      <alignment horizontal="center" shrinkToFit="1"/>
      <protection locked="0"/>
    </xf>
    <xf numFmtId="0" fontId="15" fillId="0" borderId="1" xfId="0" applyFont="1" applyBorder="1" applyAlignment="1" applyProtection="1">
      <alignment horizontal="left" vertical="center" wrapText="1"/>
      <protection hidden="1"/>
    </xf>
    <xf numFmtId="0" fontId="15" fillId="0" borderId="2" xfId="0" applyFont="1" applyBorder="1" applyAlignment="1" applyProtection="1">
      <alignment horizontal="left" vertical="center" wrapText="1"/>
      <protection hidden="1"/>
    </xf>
    <xf numFmtId="0" fontId="15" fillId="0" borderId="3"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5" fillId="0" borderId="12" xfId="0" applyFont="1" applyBorder="1" applyAlignment="1" applyProtection="1">
      <alignment horizontal="left" vertical="center" wrapText="1"/>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xf numFmtId="0" fontId="15" fillId="0" borderId="6" xfId="0" applyFont="1" applyBorder="1" applyAlignment="1" applyProtection="1">
      <alignment horizontal="left" vertical="center" wrapText="1"/>
      <protection hidden="1"/>
    </xf>
    <xf numFmtId="0" fontId="6" fillId="4" borderId="0" xfId="0" applyFont="1" applyFill="1" applyAlignment="1" applyProtection="1">
      <alignment horizontal="center" shrinkToFit="1"/>
      <protection hidden="1"/>
    </xf>
    <xf numFmtId="0" fontId="6" fillId="4" borderId="5" xfId="0" applyFont="1" applyFill="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locked="0"/>
    </xf>
    <xf numFmtId="165" fontId="0" fillId="0" borderId="2" xfId="0" applyNumberFormat="1" applyBorder="1" applyAlignment="1" applyProtection="1">
      <alignment horizontal="center" shrinkToFit="1"/>
      <protection locked="0"/>
    </xf>
    <xf numFmtId="165" fontId="0" fillId="0" borderId="3" xfId="0" applyNumberFormat="1" applyBorder="1" applyAlignment="1" applyProtection="1">
      <alignment horizontal="center" shrinkToFit="1"/>
      <protection locked="0"/>
    </xf>
    <xf numFmtId="0" fontId="4" fillId="3" borderId="1" xfId="0" applyFont="1" applyFill="1" applyBorder="1" applyAlignment="1" applyProtection="1">
      <alignment horizontal="center" shrinkToFit="1"/>
      <protection hidden="1"/>
    </xf>
    <xf numFmtId="0" fontId="4" fillId="3" borderId="2" xfId="0" applyFont="1" applyFill="1" applyBorder="1" applyAlignment="1" applyProtection="1">
      <alignment horizontal="center" shrinkToFit="1"/>
      <protection hidden="1"/>
    </xf>
    <xf numFmtId="0" fontId="4" fillId="3" borderId="3" xfId="0" applyFont="1" applyFill="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0" fontId="5" fillId="3" borderId="9"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vertical="center" shrinkToFit="1"/>
      <protection hidden="1"/>
    </xf>
    <xf numFmtId="0" fontId="6" fillId="0" borderId="1"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4" fillId="3" borderId="14" xfId="0" applyFont="1" applyFill="1" applyBorder="1" applyAlignment="1" applyProtection="1">
      <alignment horizontal="center" shrinkToFit="1"/>
      <protection hidden="1"/>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4" xfId="0" applyFont="1" applyFill="1" applyBorder="1" applyAlignment="1" applyProtection="1">
      <alignment horizontal="center" vertical="center" shrinkToFit="1"/>
      <protection hidden="1"/>
    </xf>
    <xf numFmtId="0" fontId="11" fillId="2" borderId="5" xfId="0" applyFont="1" applyFill="1" applyBorder="1" applyAlignment="1" applyProtection="1">
      <alignment horizontal="center" vertical="center" shrinkToFit="1"/>
      <protection hidden="1"/>
    </xf>
    <xf numFmtId="0" fontId="11" fillId="2" borderId="6" xfId="0" applyFont="1" applyFill="1" applyBorder="1" applyAlignment="1" applyProtection="1">
      <alignment horizontal="center" vertical="center" shrinkToFit="1"/>
      <protection hidden="1"/>
    </xf>
    <xf numFmtId="40" fontId="10" fillId="4" borderId="2" xfId="0" applyNumberFormat="1" applyFont="1" applyFill="1" applyBorder="1" applyAlignment="1" applyProtection="1">
      <alignment horizontal="center" vertical="center" shrinkToFit="1"/>
      <protection hidden="1"/>
    </xf>
    <xf numFmtId="40" fontId="10" fillId="4" borderId="3" xfId="0" applyNumberFormat="1" applyFont="1" applyFill="1" applyBorder="1" applyAlignment="1" applyProtection="1">
      <alignment horizontal="center" vertical="center" shrinkToFit="1"/>
      <protection hidden="1"/>
    </xf>
    <xf numFmtId="40" fontId="10" fillId="4" borderId="5" xfId="0" applyNumberFormat="1" applyFont="1" applyFill="1" applyBorder="1" applyAlignment="1" applyProtection="1">
      <alignment horizontal="center" vertical="center" shrinkToFit="1"/>
      <protection hidden="1"/>
    </xf>
    <xf numFmtId="40" fontId="10" fillId="4" borderId="6" xfId="0" applyNumberFormat="1" applyFont="1" applyFill="1" applyBorder="1" applyAlignment="1" applyProtection="1">
      <alignment horizontal="center" vertical="center" shrinkToFit="1"/>
      <protection hidden="1"/>
    </xf>
    <xf numFmtId="8" fontId="12" fillId="0" borderId="1" xfId="0" applyNumberFormat="1" applyFont="1" applyBorder="1" applyAlignment="1" applyProtection="1">
      <alignment horizontal="right" vertical="center" shrinkToFit="1"/>
      <protection hidden="1"/>
    </xf>
    <xf numFmtId="8" fontId="12" fillId="0" borderId="2" xfId="0" applyNumberFormat="1" applyFont="1" applyBorder="1" applyAlignment="1" applyProtection="1">
      <alignment horizontal="right" vertical="center" shrinkToFit="1"/>
      <protection hidden="1"/>
    </xf>
    <xf numFmtId="8" fontId="12" fillId="0" borderId="3" xfId="0" applyNumberFormat="1" applyFont="1" applyBorder="1" applyAlignment="1" applyProtection="1">
      <alignment horizontal="right" vertical="center" shrinkToFit="1"/>
      <protection hidden="1"/>
    </xf>
    <xf numFmtId="8" fontId="12" fillId="0" borderId="4" xfId="0" applyNumberFormat="1" applyFont="1" applyBorder="1" applyAlignment="1" applyProtection="1">
      <alignment horizontal="right" vertical="center" shrinkToFit="1"/>
      <protection hidden="1"/>
    </xf>
    <xf numFmtId="8" fontId="12" fillId="0" borderId="5" xfId="0" applyNumberFormat="1" applyFont="1" applyBorder="1" applyAlignment="1" applyProtection="1">
      <alignment horizontal="right" vertical="center" shrinkToFit="1"/>
      <protection hidden="1"/>
    </xf>
    <xf numFmtId="8" fontId="12" fillId="0" borderId="6" xfId="0" applyNumberFormat="1" applyFont="1" applyBorder="1" applyAlignment="1" applyProtection="1">
      <alignment horizontal="right" vertical="center" shrinkToFit="1"/>
      <protection hidden="1"/>
    </xf>
    <xf numFmtId="0" fontId="16" fillId="6" borderId="1" xfId="0" applyFont="1" applyFill="1" applyBorder="1" applyAlignment="1" applyProtection="1">
      <alignment horizontal="center" vertical="center" shrinkToFit="1"/>
      <protection hidden="1"/>
    </xf>
    <xf numFmtId="0" fontId="16" fillId="6" borderId="2" xfId="0" applyFont="1" applyFill="1" applyBorder="1" applyAlignment="1" applyProtection="1">
      <alignment horizontal="center" vertical="center" shrinkToFit="1"/>
      <protection hidden="1"/>
    </xf>
    <xf numFmtId="0" fontId="16" fillId="6" borderId="3" xfId="0" applyFont="1" applyFill="1" applyBorder="1" applyAlignment="1" applyProtection="1">
      <alignment horizontal="center" vertical="center" shrinkToFit="1"/>
      <protection hidden="1"/>
    </xf>
    <xf numFmtId="0" fontId="16" fillId="6" borderId="4" xfId="0" applyFont="1" applyFill="1" applyBorder="1" applyAlignment="1" applyProtection="1">
      <alignment horizontal="center" vertical="center" shrinkToFit="1"/>
      <protection hidden="1"/>
    </xf>
    <xf numFmtId="0" fontId="16" fillId="6" borderId="5" xfId="0" applyFont="1" applyFill="1" applyBorder="1" applyAlignment="1" applyProtection="1">
      <alignment horizontal="center" vertical="center" shrinkToFit="1"/>
      <protection hidden="1"/>
    </xf>
    <xf numFmtId="0" fontId="16" fillId="6" borderId="6" xfId="0" applyFont="1" applyFill="1" applyBorder="1" applyAlignment="1" applyProtection="1">
      <alignment horizontal="center" vertical="center" shrinkToFit="1"/>
      <protection hidden="1"/>
    </xf>
    <xf numFmtId="40" fontId="10" fillId="4" borderId="2" xfId="0" applyNumberFormat="1" applyFont="1" applyFill="1" applyBorder="1" applyAlignment="1" applyProtection="1">
      <alignment horizontal="right" vertical="center" shrinkToFit="1"/>
      <protection hidden="1"/>
    </xf>
    <xf numFmtId="40" fontId="10" fillId="4" borderId="3" xfId="0" applyNumberFormat="1" applyFont="1" applyFill="1" applyBorder="1" applyAlignment="1" applyProtection="1">
      <alignment horizontal="right" vertical="center" shrinkToFit="1"/>
      <protection hidden="1"/>
    </xf>
    <xf numFmtId="40" fontId="10" fillId="4" borderId="5" xfId="0" applyNumberFormat="1" applyFont="1" applyFill="1" applyBorder="1" applyAlignment="1" applyProtection="1">
      <alignment horizontal="right" vertical="center" shrinkToFit="1"/>
      <protection hidden="1"/>
    </xf>
    <xf numFmtId="40" fontId="10" fillId="4" borderId="6" xfId="0" applyNumberFormat="1" applyFont="1" applyFill="1" applyBorder="1" applyAlignment="1" applyProtection="1">
      <alignment horizontal="right" vertical="center" shrinkToFit="1"/>
      <protection hidden="1"/>
    </xf>
    <xf numFmtId="0" fontId="16" fillId="8" borderId="1" xfId="0" applyFont="1" applyFill="1" applyBorder="1" applyAlignment="1" applyProtection="1">
      <alignment horizontal="center" vertical="center" shrinkToFit="1"/>
      <protection hidden="1"/>
    </xf>
    <xf numFmtId="0" fontId="16" fillId="8" borderId="2" xfId="0" applyFont="1" applyFill="1" applyBorder="1" applyAlignment="1" applyProtection="1">
      <alignment horizontal="center" vertical="center" shrinkToFit="1"/>
      <protection hidden="1"/>
    </xf>
    <xf numFmtId="0" fontId="16" fillId="8" borderId="3" xfId="0" applyFont="1" applyFill="1" applyBorder="1" applyAlignment="1" applyProtection="1">
      <alignment horizontal="center" vertical="center" shrinkToFit="1"/>
      <protection hidden="1"/>
    </xf>
    <xf numFmtId="0" fontId="16" fillId="8" borderId="4" xfId="0" applyFont="1" applyFill="1" applyBorder="1" applyAlignment="1" applyProtection="1">
      <alignment horizontal="center" vertical="center" shrinkToFit="1"/>
      <protection hidden="1"/>
    </xf>
    <xf numFmtId="0" fontId="16" fillId="8" borderId="5" xfId="0" applyFont="1" applyFill="1" applyBorder="1" applyAlignment="1" applyProtection="1">
      <alignment horizontal="center" vertical="center" shrinkToFit="1"/>
      <protection hidden="1"/>
    </xf>
    <xf numFmtId="0" fontId="16" fillId="8" borderId="6" xfId="0" applyFont="1" applyFill="1" applyBorder="1" applyAlignment="1" applyProtection="1">
      <alignment horizontal="center" vertical="center" shrinkToFit="1"/>
      <protection hidden="1"/>
    </xf>
    <xf numFmtId="0" fontId="16" fillId="7" borderId="1" xfId="0" applyFont="1" applyFill="1" applyBorder="1" applyAlignment="1" applyProtection="1">
      <alignment horizontal="center" vertical="center" shrinkToFit="1"/>
      <protection hidden="1"/>
    </xf>
    <xf numFmtId="0" fontId="16" fillId="7" borderId="2" xfId="0" applyFont="1" applyFill="1" applyBorder="1" applyAlignment="1" applyProtection="1">
      <alignment horizontal="center" vertical="center" shrinkToFit="1"/>
      <protection hidden="1"/>
    </xf>
    <xf numFmtId="0" fontId="16" fillId="7" borderId="3" xfId="0" applyFont="1" applyFill="1" applyBorder="1" applyAlignment="1" applyProtection="1">
      <alignment horizontal="center" vertical="center" shrinkToFit="1"/>
      <protection hidden="1"/>
    </xf>
    <xf numFmtId="0" fontId="16" fillId="7" borderId="4" xfId="0" applyFont="1" applyFill="1" applyBorder="1" applyAlignment="1" applyProtection="1">
      <alignment horizontal="center" vertical="center" shrinkToFit="1"/>
      <protection hidden="1"/>
    </xf>
    <xf numFmtId="0" fontId="16" fillId="7" borderId="5" xfId="0" applyFont="1" applyFill="1" applyBorder="1" applyAlignment="1" applyProtection="1">
      <alignment horizontal="center" vertical="center" shrinkToFit="1"/>
      <protection hidden="1"/>
    </xf>
    <xf numFmtId="0" fontId="16" fillId="7" borderId="6" xfId="0" applyFont="1" applyFill="1" applyBorder="1" applyAlignment="1" applyProtection="1">
      <alignment horizontal="center" vertical="center" shrinkToFit="1"/>
      <protection hidden="1"/>
    </xf>
    <xf numFmtId="0" fontId="16" fillId="13" borderId="1" xfId="0" applyFont="1" applyFill="1" applyBorder="1" applyAlignment="1" applyProtection="1">
      <alignment horizontal="center" vertical="center" shrinkToFit="1"/>
      <protection hidden="1"/>
    </xf>
    <xf numFmtId="0" fontId="16" fillId="13" borderId="2" xfId="0" applyFont="1" applyFill="1" applyBorder="1" applyAlignment="1" applyProtection="1">
      <alignment horizontal="center" vertical="center" shrinkToFit="1"/>
      <protection hidden="1"/>
    </xf>
    <xf numFmtId="0" fontId="16" fillId="13" borderId="3" xfId="0" applyFont="1" applyFill="1" applyBorder="1" applyAlignment="1" applyProtection="1">
      <alignment horizontal="center" vertical="center" shrinkToFit="1"/>
      <protection hidden="1"/>
    </xf>
    <xf numFmtId="0" fontId="16" fillId="13" borderId="4" xfId="0" applyFont="1" applyFill="1" applyBorder="1" applyAlignment="1" applyProtection="1">
      <alignment horizontal="center" vertical="center" shrinkToFit="1"/>
      <protection hidden="1"/>
    </xf>
    <xf numFmtId="0" fontId="16" fillId="13" borderId="5" xfId="0" applyFont="1" applyFill="1" applyBorder="1" applyAlignment="1" applyProtection="1">
      <alignment horizontal="center" vertical="center" shrinkToFit="1"/>
      <protection hidden="1"/>
    </xf>
    <xf numFmtId="0" fontId="16" fillId="13" borderId="6" xfId="0" applyFont="1" applyFill="1" applyBorder="1" applyAlignment="1" applyProtection="1">
      <alignment horizontal="center" vertical="center" shrinkToFit="1"/>
      <protection hidden="1"/>
    </xf>
    <xf numFmtId="0" fontId="16" fillId="11" borderId="1" xfId="0" applyFont="1" applyFill="1" applyBorder="1" applyAlignment="1" applyProtection="1">
      <alignment horizontal="center" vertical="center" shrinkToFit="1"/>
      <protection hidden="1"/>
    </xf>
    <xf numFmtId="0" fontId="16" fillId="11" borderId="2" xfId="0" applyFont="1" applyFill="1" applyBorder="1" applyAlignment="1" applyProtection="1">
      <alignment horizontal="center" vertical="center" shrinkToFit="1"/>
      <protection hidden="1"/>
    </xf>
    <xf numFmtId="0" fontId="16" fillId="11" borderId="3" xfId="0" applyFont="1" applyFill="1" applyBorder="1" applyAlignment="1" applyProtection="1">
      <alignment horizontal="center" vertical="center" shrinkToFit="1"/>
      <protection hidden="1"/>
    </xf>
    <xf numFmtId="0" fontId="16" fillId="11" borderId="4" xfId="0" applyFont="1" applyFill="1" applyBorder="1" applyAlignment="1" applyProtection="1">
      <alignment horizontal="center" vertical="center" shrinkToFit="1"/>
      <protection hidden="1"/>
    </xf>
    <xf numFmtId="0" fontId="16" fillId="11" borderId="5" xfId="0" applyFont="1" applyFill="1" applyBorder="1" applyAlignment="1" applyProtection="1">
      <alignment horizontal="center" vertical="center" shrinkToFit="1"/>
      <protection hidden="1"/>
    </xf>
    <xf numFmtId="0" fontId="16" fillId="11" borderId="6" xfId="0" applyFont="1" applyFill="1" applyBorder="1" applyAlignment="1" applyProtection="1">
      <alignment horizontal="center" vertical="center" shrinkToFit="1"/>
      <protection hidden="1"/>
    </xf>
    <xf numFmtId="0" fontId="11" fillId="10" borderId="1" xfId="0" applyFont="1" applyFill="1" applyBorder="1" applyAlignment="1" applyProtection="1">
      <alignment horizontal="center" vertical="center" shrinkToFit="1"/>
      <protection hidden="1"/>
    </xf>
    <xf numFmtId="0" fontId="11" fillId="10" borderId="2" xfId="0" applyFont="1" applyFill="1" applyBorder="1" applyAlignment="1" applyProtection="1">
      <alignment horizontal="center" vertical="center" shrinkToFit="1"/>
      <protection hidden="1"/>
    </xf>
    <xf numFmtId="0" fontId="11" fillId="10" borderId="3" xfId="0" applyFont="1" applyFill="1" applyBorder="1" applyAlignment="1" applyProtection="1">
      <alignment horizontal="center" vertical="center" shrinkToFit="1"/>
      <protection hidden="1"/>
    </xf>
    <xf numFmtId="0" fontId="11" fillId="10" borderId="4" xfId="0" applyFont="1" applyFill="1" applyBorder="1" applyAlignment="1" applyProtection="1">
      <alignment horizontal="center" vertical="center" shrinkToFit="1"/>
      <protection hidden="1"/>
    </xf>
    <xf numFmtId="0" fontId="11" fillId="10" borderId="5" xfId="0" applyFont="1" applyFill="1" applyBorder="1" applyAlignment="1" applyProtection="1">
      <alignment horizontal="center" vertical="center" shrinkToFit="1"/>
      <protection hidden="1"/>
    </xf>
    <xf numFmtId="0" fontId="11" fillId="10" borderId="6" xfId="0" applyFont="1" applyFill="1" applyBorder="1" applyAlignment="1" applyProtection="1">
      <alignment horizontal="center" vertical="center" shrinkToFit="1"/>
      <protection hidden="1"/>
    </xf>
    <xf numFmtId="0" fontId="16" fillId="12" borderId="1" xfId="0" applyFont="1" applyFill="1" applyBorder="1" applyAlignment="1" applyProtection="1">
      <alignment horizontal="center" vertical="center" shrinkToFit="1"/>
      <protection hidden="1"/>
    </xf>
    <xf numFmtId="0" fontId="16" fillId="12" borderId="2" xfId="0" applyFont="1" applyFill="1" applyBorder="1" applyAlignment="1" applyProtection="1">
      <alignment horizontal="center" vertical="center" shrinkToFit="1"/>
      <protection hidden="1"/>
    </xf>
    <xf numFmtId="0" fontId="16" fillId="12" borderId="3" xfId="0" applyFont="1" applyFill="1" applyBorder="1" applyAlignment="1" applyProtection="1">
      <alignment horizontal="center" vertical="center" shrinkToFit="1"/>
      <protection hidden="1"/>
    </xf>
    <xf numFmtId="0" fontId="16" fillId="12" borderId="4" xfId="0" applyFont="1" applyFill="1" applyBorder="1" applyAlignment="1" applyProtection="1">
      <alignment horizontal="center" vertical="center" shrinkToFit="1"/>
      <protection hidden="1"/>
    </xf>
    <xf numFmtId="0" fontId="16" fillId="12" borderId="5" xfId="0" applyFont="1" applyFill="1" applyBorder="1" applyAlignment="1" applyProtection="1">
      <alignment horizontal="center" vertical="center" shrinkToFit="1"/>
      <protection hidden="1"/>
    </xf>
    <xf numFmtId="0" fontId="16" fillId="12" borderId="6" xfId="0" applyFont="1" applyFill="1" applyBorder="1" applyAlignment="1" applyProtection="1">
      <alignment horizontal="center" vertical="center" shrinkToFit="1"/>
      <protection hidden="1"/>
    </xf>
    <xf numFmtId="0" fontId="16" fillId="14" borderId="1" xfId="0" applyFont="1" applyFill="1" applyBorder="1" applyAlignment="1" applyProtection="1">
      <alignment horizontal="center" vertical="center" shrinkToFit="1"/>
      <protection hidden="1"/>
    </xf>
    <xf numFmtId="0" fontId="16" fillId="14" borderId="2" xfId="0" applyFont="1" applyFill="1" applyBorder="1" applyAlignment="1" applyProtection="1">
      <alignment horizontal="center" vertical="center" shrinkToFit="1"/>
      <protection hidden="1"/>
    </xf>
    <xf numFmtId="0" fontId="16" fillId="14" borderId="3" xfId="0" applyFont="1" applyFill="1" applyBorder="1" applyAlignment="1" applyProtection="1">
      <alignment horizontal="center" vertical="center" shrinkToFit="1"/>
      <protection hidden="1"/>
    </xf>
    <xf numFmtId="0" fontId="16" fillId="14" borderId="4" xfId="0" applyFont="1" applyFill="1" applyBorder="1" applyAlignment="1" applyProtection="1">
      <alignment horizontal="center" vertical="center" shrinkToFit="1"/>
      <protection hidden="1"/>
    </xf>
    <xf numFmtId="0" fontId="16" fillId="14" borderId="5" xfId="0" applyFont="1" applyFill="1" applyBorder="1" applyAlignment="1" applyProtection="1">
      <alignment horizontal="center" vertical="center" shrinkToFit="1"/>
      <protection hidden="1"/>
    </xf>
    <xf numFmtId="0" fontId="16" fillId="14" borderId="6" xfId="0" applyFont="1" applyFill="1" applyBorder="1" applyAlignment="1" applyProtection="1">
      <alignment horizontal="center" vertical="center" shrinkToFit="1"/>
      <protection hidden="1"/>
    </xf>
    <xf numFmtId="0" fontId="16" fillId="3" borderId="1" xfId="0" applyFont="1" applyFill="1" applyBorder="1" applyAlignment="1" applyProtection="1">
      <alignment horizontal="center" vertical="center" shrinkToFit="1"/>
      <protection hidden="1"/>
    </xf>
    <xf numFmtId="0" fontId="16" fillId="3" borderId="2" xfId="0" applyFont="1" applyFill="1" applyBorder="1" applyAlignment="1" applyProtection="1">
      <alignment horizontal="center" vertical="center" shrinkToFit="1"/>
      <protection hidden="1"/>
    </xf>
    <xf numFmtId="0" fontId="16" fillId="3" borderId="3" xfId="0" applyFont="1" applyFill="1" applyBorder="1" applyAlignment="1" applyProtection="1">
      <alignment horizontal="center" vertical="center" shrinkToFit="1"/>
      <protection hidden="1"/>
    </xf>
    <xf numFmtId="0" fontId="16" fillId="3" borderId="4" xfId="0" applyFont="1" applyFill="1" applyBorder="1" applyAlignment="1" applyProtection="1">
      <alignment horizontal="center" vertical="center" shrinkToFit="1"/>
      <protection hidden="1"/>
    </xf>
    <xf numFmtId="0" fontId="16" fillId="3" borderId="5" xfId="0" applyFont="1" applyFill="1" applyBorder="1" applyAlignment="1" applyProtection="1">
      <alignment horizontal="center" vertical="center" shrinkToFit="1"/>
      <protection hidden="1"/>
    </xf>
    <xf numFmtId="0" fontId="16" fillId="3" borderId="6" xfId="0" applyFont="1" applyFill="1" applyBorder="1" applyAlignment="1" applyProtection="1">
      <alignment horizontal="center" vertical="center" shrinkToFit="1"/>
      <protection hidden="1"/>
    </xf>
    <xf numFmtId="0" fontId="11" fillId="9" borderId="1" xfId="0" applyFont="1" applyFill="1" applyBorder="1" applyAlignment="1" applyProtection="1">
      <alignment horizontal="center" vertical="center" shrinkToFit="1"/>
      <protection hidden="1"/>
    </xf>
    <xf numFmtId="0" fontId="11" fillId="9" borderId="2" xfId="0" applyFont="1" applyFill="1" applyBorder="1" applyAlignment="1" applyProtection="1">
      <alignment horizontal="center" vertical="center" shrinkToFit="1"/>
      <protection hidden="1"/>
    </xf>
    <xf numFmtId="0" fontId="11" fillId="9" borderId="3" xfId="0" applyFont="1" applyFill="1" applyBorder="1" applyAlignment="1" applyProtection="1">
      <alignment horizontal="center" vertical="center" shrinkToFit="1"/>
      <protection hidden="1"/>
    </xf>
    <xf numFmtId="0" fontId="11" fillId="9" borderId="4" xfId="0" applyFont="1" applyFill="1" applyBorder="1" applyAlignment="1" applyProtection="1">
      <alignment horizontal="center" vertical="center" shrinkToFit="1"/>
      <protection hidden="1"/>
    </xf>
    <xf numFmtId="0" fontId="11" fillId="9" borderId="5" xfId="0" applyFont="1" applyFill="1" applyBorder="1" applyAlignment="1" applyProtection="1">
      <alignment horizontal="center" vertical="center" shrinkToFit="1"/>
      <protection hidden="1"/>
    </xf>
    <xf numFmtId="0" fontId="11" fillId="9" borderId="6" xfId="0" applyFont="1" applyFill="1" applyBorder="1" applyAlignment="1" applyProtection="1">
      <alignment horizontal="center" vertical="center" shrinkToFit="1"/>
      <protection hidden="1"/>
    </xf>
    <xf numFmtId="0" fontId="6" fillId="4" borderId="2" xfId="0" applyFont="1" applyFill="1" applyBorder="1" applyAlignment="1" applyProtection="1">
      <alignment horizontal="center" shrinkToFit="1"/>
      <protection hidden="1"/>
    </xf>
    <xf numFmtId="8" fontId="14" fillId="4" borderId="1" xfId="0" applyNumberFormat="1" applyFont="1" applyFill="1" applyBorder="1" applyAlignment="1" applyProtection="1">
      <alignment horizontal="center" vertical="center" shrinkToFit="1"/>
      <protection hidden="1"/>
    </xf>
    <xf numFmtId="8" fontId="14" fillId="4" borderId="2" xfId="0" applyNumberFormat="1" applyFont="1" applyFill="1" applyBorder="1" applyAlignment="1" applyProtection="1">
      <alignment horizontal="center" vertical="center" shrinkToFit="1"/>
      <protection hidden="1"/>
    </xf>
    <xf numFmtId="8" fontId="14" fillId="4" borderId="3" xfId="0" applyNumberFormat="1" applyFont="1" applyFill="1" applyBorder="1" applyAlignment="1" applyProtection="1">
      <alignment horizontal="center" vertical="center" shrinkToFit="1"/>
      <protection hidden="1"/>
    </xf>
    <xf numFmtId="8" fontId="14" fillId="4" borderId="4" xfId="0" applyNumberFormat="1" applyFont="1" applyFill="1" applyBorder="1" applyAlignment="1" applyProtection="1">
      <alignment horizontal="center" vertical="center" shrinkToFit="1"/>
      <protection hidden="1"/>
    </xf>
    <xf numFmtId="8" fontId="14" fillId="4" borderId="5" xfId="0" applyNumberFormat="1" applyFont="1" applyFill="1" applyBorder="1" applyAlignment="1" applyProtection="1">
      <alignment horizontal="center" vertical="center" shrinkToFit="1"/>
      <protection hidden="1"/>
    </xf>
    <xf numFmtId="8" fontId="14" fillId="4" borderId="6" xfId="0" applyNumberFormat="1" applyFont="1" applyFill="1" applyBorder="1" applyAlignment="1" applyProtection="1">
      <alignment horizontal="center" vertical="center" shrinkToFit="1"/>
      <protection hidden="1"/>
    </xf>
    <xf numFmtId="9" fontId="14" fillId="4" borderId="1" xfId="0" applyNumberFormat="1" applyFont="1" applyFill="1" applyBorder="1" applyAlignment="1" applyProtection="1">
      <alignment horizontal="center" vertical="center" shrinkToFit="1"/>
      <protection hidden="1"/>
    </xf>
    <xf numFmtId="9" fontId="14" fillId="4" borderId="2" xfId="0" applyNumberFormat="1" applyFont="1" applyFill="1" applyBorder="1" applyAlignment="1" applyProtection="1">
      <alignment horizontal="center" vertical="center" shrinkToFit="1"/>
      <protection hidden="1"/>
    </xf>
    <xf numFmtId="9" fontId="14" fillId="4" borderId="3" xfId="0" applyNumberFormat="1" applyFont="1" applyFill="1" applyBorder="1" applyAlignment="1" applyProtection="1">
      <alignment horizontal="center" vertical="center" shrinkToFit="1"/>
      <protection hidden="1"/>
    </xf>
    <xf numFmtId="9" fontId="14" fillId="4" borderId="4" xfId="0" applyNumberFormat="1" applyFont="1" applyFill="1" applyBorder="1" applyAlignment="1" applyProtection="1">
      <alignment horizontal="center" vertical="center" shrinkToFit="1"/>
      <protection hidden="1"/>
    </xf>
    <xf numFmtId="9" fontId="14" fillId="4" borderId="5" xfId="0" applyNumberFormat="1" applyFont="1" applyFill="1" applyBorder="1" applyAlignment="1" applyProtection="1">
      <alignment horizontal="center" vertical="center" shrinkToFit="1"/>
      <protection hidden="1"/>
    </xf>
    <xf numFmtId="9" fontId="14" fillId="4" borderId="6" xfId="0" applyNumberFormat="1" applyFont="1" applyFill="1" applyBorder="1" applyAlignment="1" applyProtection="1">
      <alignment horizontal="center" vertical="center" shrinkToFi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8" fontId="13" fillId="0" borderId="1" xfId="0" applyNumberFormat="1" applyFont="1" applyBorder="1" applyAlignment="1" applyProtection="1">
      <alignment horizontal="center" vertical="center" shrinkToFit="1"/>
      <protection hidden="1"/>
    </xf>
    <xf numFmtId="0" fontId="13" fillId="0" borderId="2" xfId="0" applyFont="1" applyBorder="1" applyAlignment="1" applyProtection="1">
      <alignment horizontal="center" vertical="center" shrinkToFit="1"/>
      <protection hidden="1"/>
    </xf>
    <xf numFmtId="0" fontId="13" fillId="0" borderId="3" xfId="0" applyFont="1" applyBorder="1" applyAlignment="1" applyProtection="1">
      <alignment horizontal="center" vertical="center" shrinkToFit="1"/>
      <protection hidden="1"/>
    </xf>
    <xf numFmtId="0" fontId="13" fillId="0" borderId="4" xfId="0" applyFont="1" applyBorder="1" applyAlignment="1" applyProtection="1">
      <alignment horizontal="center" vertical="center" shrinkToFit="1"/>
      <protection hidden="1"/>
    </xf>
    <xf numFmtId="0" fontId="13" fillId="0" borderId="5" xfId="0" applyFont="1" applyBorder="1" applyAlignment="1" applyProtection="1">
      <alignment horizontal="center" vertical="center" shrinkToFit="1"/>
      <protection hidden="1"/>
    </xf>
    <xf numFmtId="0" fontId="13" fillId="0" borderId="6" xfId="0" applyFont="1" applyBorder="1" applyAlignment="1" applyProtection="1">
      <alignment horizontal="center" vertical="center" shrinkToFit="1"/>
      <protection hidden="1"/>
    </xf>
  </cellXfs>
  <cellStyles count="2">
    <cellStyle name="Hyperlink" xfId="1" builtinId="8"/>
    <cellStyle name="Normal" xfId="0" builtinId="0"/>
  </cellStyles>
  <dxfs count="9">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ill>
        <patternFill>
          <bgColor rgb="FFFFFF00"/>
        </patternFill>
      </fill>
    </dxf>
    <dxf>
      <fill>
        <patternFill>
          <bgColor rgb="FFFFFF00"/>
        </patternFill>
      </fill>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a:t>
            </a:r>
            <a:r>
              <a:rPr lang="en-GB" baseline="0"/>
              <a:t>n of Values (in GBP)</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'Financial Report'!$BB$36</c:f>
              <c:strCache>
                <c:ptCount val="1"/>
                <c:pt idx="0">
                  <c:v>Budget</c:v>
                </c:pt>
              </c:strCache>
            </c:strRef>
          </c:tx>
          <c:spPr>
            <a:solidFill>
              <a:srgbClr val="00B050"/>
            </a:solidFill>
            <a:ln>
              <a:noFill/>
            </a:ln>
            <a:effectLst/>
          </c:spPr>
          <c:invertIfNegative val="0"/>
          <c:cat>
            <c:strRef>
              <c:f>'Financial Report'!$BA$37:$BA$47</c:f>
              <c:strCache>
                <c:ptCount val="4"/>
                <c:pt idx="0">
                  <c:v>GBP</c:v>
                </c:pt>
                <c:pt idx="1">
                  <c:v>ZAR</c:v>
                </c:pt>
                <c:pt idx="2">
                  <c:v>USD</c:v>
                </c:pt>
                <c:pt idx="3">
                  <c:v>CAD</c:v>
                </c:pt>
              </c:strCache>
            </c:strRef>
          </c:cat>
          <c:val>
            <c:numRef>
              <c:f>'Financial Report'!$BB$37:$BB$47</c:f>
              <c:numCache>
                <c:formatCode>"£"#,##0.00_);[Red]\("£"#,##0.00\)</c:formatCode>
                <c:ptCount val="11"/>
                <c:pt idx="0">
                  <c:v>450</c:v>
                </c:pt>
                <c:pt idx="1">
                  <c:v>260</c:v>
                </c:pt>
                <c:pt idx="2">
                  <c:v>600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BDD-4223-8512-41CE5C8051D9}"/>
            </c:ext>
          </c:extLst>
        </c:ser>
        <c:ser>
          <c:idx val="1"/>
          <c:order val="1"/>
          <c:tx>
            <c:strRef>
              <c:f>'Financial Report'!$BC$36</c:f>
              <c:strCache>
                <c:ptCount val="1"/>
                <c:pt idx="0">
                  <c:v>Actual</c:v>
                </c:pt>
              </c:strCache>
            </c:strRef>
          </c:tx>
          <c:spPr>
            <a:solidFill>
              <a:srgbClr val="FF0000"/>
            </a:solidFill>
            <a:ln>
              <a:noFill/>
            </a:ln>
            <a:effectLst/>
          </c:spPr>
          <c:invertIfNegative val="0"/>
          <c:cat>
            <c:strRef>
              <c:f>'Financial Report'!$BA$37:$BA$47</c:f>
              <c:strCache>
                <c:ptCount val="4"/>
                <c:pt idx="0">
                  <c:v>GBP</c:v>
                </c:pt>
                <c:pt idx="1">
                  <c:v>ZAR</c:v>
                </c:pt>
                <c:pt idx="2">
                  <c:v>USD</c:v>
                </c:pt>
                <c:pt idx="3">
                  <c:v>CAD</c:v>
                </c:pt>
              </c:strCache>
            </c:strRef>
          </c:cat>
          <c:val>
            <c:numRef>
              <c:f>'Financial Report'!$BC$37:$BC$47</c:f>
              <c:numCache>
                <c:formatCode>"£"#,##0.00_);[Red]\("£"#,##0.00\)</c:formatCode>
                <c:ptCount val="11"/>
                <c:pt idx="0">
                  <c:v>450</c:v>
                </c:pt>
                <c:pt idx="1">
                  <c:v>54</c:v>
                </c:pt>
                <c:pt idx="2">
                  <c:v>680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4BDD-4223-8512-41CE5C8051D9}"/>
            </c:ext>
          </c:extLst>
        </c:ser>
        <c:dLbls>
          <c:showLegendKey val="0"/>
          <c:showVal val="0"/>
          <c:showCatName val="0"/>
          <c:showSerName val="0"/>
          <c:showPercent val="0"/>
          <c:showBubbleSize val="0"/>
        </c:dLbls>
        <c:gapWidth val="219"/>
        <c:overlap val="-27"/>
        <c:axId val="607883568"/>
        <c:axId val="607882912"/>
      </c:barChart>
      <c:catAx>
        <c:axId val="60788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882912"/>
        <c:crosses val="autoZero"/>
        <c:auto val="1"/>
        <c:lblAlgn val="ctr"/>
        <c:lblOffset val="100"/>
        <c:noMultiLvlLbl val="0"/>
      </c:catAx>
      <c:valAx>
        <c:axId val="6078829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883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Budget v Actual by Currency (in GBP)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'Financial Report'!$BA$37</c:f>
              <c:strCache>
                <c:ptCount val="1"/>
                <c:pt idx="0">
                  <c:v>GBP</c:v>
                </c:pt>
              </c:strCache>
            </c:strRef>
          </c:tx>
          <c:spPr>
            <a:solidFill>
              <a:srgbClr val="FF0000"/>
            </a:solidFill>
            <a:ln>
              <a:noFill/>
            </a:ln>
            <a:effectLst/>
          </c:spPr>
          <c:invertIfNegative val="0"/>
          <c:cat>
            <c:strRef>
              <c:f>'Financial Report'!$BB$36:$BC$36</c:f>
              <c:strCache>
                <c:ptCount val="2"/>
                <c:pt idx="0">
                  <c:v>Budget</c:v>
                </c:pt>
                <c:pt idx="1">
                  <c:v>Actual</c:v>
                </c:pt>
              </c:strCache>
            </c:strRef>
          </c:cat>
          <c:val>
            <c:numRef>
              <c:f>'Financial Report'!$BB$37:$BC$37</c:f>
              <c:numCache>
                <c:formatCode>"£"#,##0.00_);[Red]\("£"#,##0.00\)</c:formatCode>
                <c:ptCount val="2"/>
                <c:pt idx="0">
                  <c:v>450</c:v>
                </c:pt>
                <c:pt idx="1">
                  <c:v>450</c:v>
                </c:pt>
              </c:numCache>
            </c:numRef>
          </c:val>
          <c:extLst>
            <c:ext xmlns:c16="http://schemas.microsoft.com/office/drawing/2014/chart" uri="{C3380CC4-5D6E-409C-BE32-E72D297353CC}">
              <c16:uniqueId val="{00000000-812C-428B-B1BA-11489EBFEF34}"/>
            </c:ext>
          </c:extLst>
        </c:ser>
        <c:ser>
          <c:idx val="1"/>
          <c:order val="1"/>
          <c:tx>
            <c:strRef>
              <c:f>'Financial Report'!$BA$38</c:f>
              <c:strCache>
                <c:ptCount val="1"/>
                <c:pt idx="0">
                  <c:v>ZAR</c:v>
                </c:pt>
              </c:strCache>
            </c:strRef>
          </c:tx>
          <c:spPr>
            <a:solidFill>
              <a:srgbClr val="FF6600"/>
            </a:solidFill>
            <a:ln>
              <a:noFill/>
            </a:ln>
            <a:effectLst/>
          </c:spPr>
          <c:invertIfNegative val="0"/>
          <c:cat>
            <c:strRef>
              <c:f>'Financial Report'!$BB$36:$BC$36</c:f>
              <c:strCache>
                <c:ptCount val="2"/>
                <c:pt idx="0">
                  <c:v>Budget</c:v>
                </c:pt>
                <c:pt idx="1">
                  <c:v>Actual</c:v>
                </c:pt>
              </c:strCache>
            </c:strRef>
          </c:cat>
          <c:val>
            <c:numRef>
              <c:f>'Financial Report'!$BB$38:$BC$38</c:f>
              <c:numCache>
                <c:formatCode>"£"#,##0.00_);[Red]\("£"#,##0.00\)</c:formatCode>
                <c:ptCount val="2"/>
                <c:pt idx="0">
                  <c:v>260</c:v>
                </c:pt>
                <c:pt idx="1">
                  <c:v>54</c:v>
                </c:pt>
              </c:numCache>
            </c:numRef>
          </c:val>
          <c:extLst>
            <c:ext xmlns:c16="http://schemas.microsoft.com/office/drawing/2014/chart" uri="{C3380CC4-5D6E-409C-BE32-E72D297353CC}">
              <c16:uniqueId val="{00000001-812C-428B-B1BA-11489EBFEF34}"/>
            </c:ext>
          </c:extLst>
        </c:ser>
        <c:ser>
          <c:idx val="2"/>
          <c:order val="2"/>
          <c:tx>
            <c:strRef>
              <c:f>'Financial Report'!$BA$39</c:f>
              <c:strCache>
                <c:ptCount val="1"/>
                <c:pt idx="0">
                  <c:v>USD</c:v>
                </c:pt>
              </c:strCache>
            </c:strRef>
          </c:tx>
          <c:spPr>
            <a:solidFill>
              <a:srgbClr val="FFC000"/>
            </a:solidFill>
            <a:ln>
              <a:noFill/>
            </a:ln>
            <a:effectLst/>
          </c:spPr>
          <c:invertIfNegative val="0"/>
          <c:cat>
            <c:strRef>
              <c:f>'Financial Report'!$BB$36:$BC$36</c:f>
              <c:strCache>
                <c:ptCount val="2"/>
                <c:pt idx="0">
                  <c:v>Budget</c:v>
                </c:pt>
                <c:pt idx="1">
                  <c:v>Actual</c:v>
                </c:pt>
              </c:strCache>
            </c:strRef>
          </c:cat>
          <c:val>
            <c:numRef>
              <c:f>'Financial Report'!$BB$39:$BC$39</c:f>
              <c:numCache>
                <c:formatCode>"£"#,##0.00_);[Red]\("£"#,##0.00\)</c:formatCode>
                <c:ptCount val="2"/>
                <c:pt idx="0">
                  <c:v>600</c:v>
                </c:pt>
                <c:pt idx="1">
                  <c:v>680</c:v>
                </c:pt>
              </c:numCache>
            </c:numRef>
          </c:val>
          <c:extLst>
            <c:ext xmlns:c16="http://schemas.microsoft.com/office/drawing/2014/chart" uri="{C3380CC4-5D6E-409C-BE32-E72D297353CC}">
              <c16:uniqueId val="{00000002-812C-428B-B1BA-11489EBFEF34}"/>
            </c:ext>
          </c:extLst>
        </c:ser>
        <c:ser>
          <c:idx val="3"/>
          <c:order val="3"/>
          <c:tx>
            <c:strRef>
              <c:f>'Financial Report'!$BA$40</c:f>
              <c:strCache>
                <c:ptCount val="1"/>
                <c:pt idx="0">
                  <c:v>CAD</c:v>
                </c:pt>
              </c:strCache>
            </c:strRef>
          </c:tx>
          <c:spPr>
            <a:solidFill>
              <a:srgbClr val="92D050"/>
            </a:solidFill>
            <a:ln>
              <a:noFill/>
            </a:ln>
            <a:effectLst/>
          </c:spPr>
          <c:invertIfNegative val="0"/>
          <c:cat>
            <c:strRef>
              <c:f>'Financial Report'!$BB$36:$BC$36</c:f>
              <c:strCache>
                <c:ptCount val="2"/>
                <c:pt idx="0">
                  <c:v>Budget</c:v>
                </c:pt>
                <c:pt idx="1">
                  <c:v>Actual</c:v>
                </c:pt>
              </c:strCache>
            </c:strRef>
          </c:cat>
          <c:val>
            <c:numRef>
              <c:f>'Financial Report'!$BB$40:$BC$40</c:f>
              <c:numCache>
                <c:formatCode>"£"#,##0.00_);[Red]\("£"#,##0.00\)</c:formatCode>
                <c:ptCount val="2"/>
                <c:pt idx="0">
                  <c:v>0</c:v>
                </c:pt>
                <c:pt idx="1">
                  <c:v>0</c:v>
                </c:pt>
              </c:numCache>
            </c:numRef>
          </c:val>
          <c:extLst>
            <c:ext xmlns:c16="http://schemas.microsoft.com/office/drawing/2014/chart" uri="{C3380CC4-5D6E-409C-BE32-E72D297353CC}">
              <c16:uniqueId val="{00000003-812C-428B-B1BA-11489EBFEF34}"/>
            </c:ext>
          </c:extLst>
        </c:ser>
        <c:ser>
          <c:idx val="4"/>
          <c:order val="4"/>
          <c:tx>
            <c:strRef>
              <c:f>'Financial Report'!$BA$41</c:f>
              <c:strCache>
                <c:ptCount val="1"/>
              </c:strCache>
            </c:strRef>
          </c:tx>
          <c:spPr>
            <a:solidFill>
              <a:srgbClr val="00B050"/>
            </a:solidFill>
            <a:ln>
              <a:noFill/>
            </a:ln>
            <a:effectLst/>
          </c:spPr>
          <c:invertIfNegative val="0"/>
          <c:cat>
            <c:strRef>
              <c:f>'Financial Report'!$BB$36:$BC$36</c:f>
              <c:strCache>
                <c:ptCount val="2"/>
                <c:pt idx="0">
                  <c:v>Budget</c:v>
                </c:pt>
                <c:pt idx="1">
                  <c:v>Actual</c:v>
                </c:pt>
              </c:strCache>
            </c:strRef>
          </c:cat>
          <c:val>
            <c:numRef>
              <c:f>'Financial Report'!$BB$41:$BC$41</c:f>
              <c:numCache>
                <c:formatCode>"£"#,##0.00_);[Red]\("£"#,##0.00\)</c:formatCode>
                <c:ptCount val="2"/>
                <c:pt idx="0">
                  <c:v>0</c:v>
                </c:pt>
                <c:pt idx="1">
                  <c:v>0</c:v>
                </c:pt>
              </c:numCache>
            </c:numRef>
          </c:val>
          <c:extLst>
            <c:ext xmlns:c16="http://schemas.microsoft.com/office/drawing/2014/chart" uri="{C3380CC4-5D6E-409C-BE32-E72D297353CC}">
              <c16:uniqueId val="{00000004-812C-428B-B1BA-11489EBFEF34}"/>
            </c:ext>
          </c:extLst>
        </c:ser>
        <c:ser>
          <c:idx val="5"/>
          <c:order val="5"/>
          <c:tx>
            <c:strRef>
              <c:f>'Financial Report'!$BA$42</c:f>
              <c:strCache>
                <c:ptCount val="1"/>
              </c:strCache>
            </c:strRef>
          </c:tx>
          <c:spPr>
            <a:solidFill>
              <a:srgbClr val="00B0F0"/>
            </a:solidFill>
            <a:ln>
              <a:noFill/>
            </a:ln>
            <a:effectLst/>
          </c:spPr>
          <c:invertIfNegative val="0"/>
          <c:cat>
            <c:strRef>
              <c:f>'Financial Report'!$BB$36:$BC$36</c:f>
              <c:strCache>
                <c:ptCount val="2"/>
                <c:pt idx="0">
                  <c:v>Budget</c:v>
                </c:pt>
                <c:pt idx="1">
                  <c:v>Actual</c:v>
                </c:pt>
              </c:strCache>
            </c:strRef>
          </c:cat>
          <c:val>
            <c:numRef>
              <c:f>'Financial Report'!$BB$42:$BC$42</c:f>
              <c:numCache>
                <c:formatCode>"£"#,##0.00_);[Red]\("£"#,##0.00\)</c:formatCode>
                <c:ptCount val="2"/>
                <c:pt idx="0">
                  <c:v>0</c:v>
                </c:pt>
                <c:pt idx="1">
                  <c:v>0</c:v>
                </c:pt>
              </c:numCache>
            </c:numRef>
          </c:val>
          <c:extLst>
            <c:ext xmlns:c16="http://schemas.microsoft.com/office/drawing/2014/chart" uri="{C3380CC4-5D6E-409C-BE32-E72D297353CC}">
              <c16:uniqueId val="{00000005-812C-428B-B1BA-11489EBFEF34}"/>
            </c:ext>
          </c:extLst>
        </c:ser>
        <c:ser>
          <c:idx val="6"/>
          <c:order val="6"/>
          <c:tx>
            <c:strRef>
              <c:f>'Financial Report'!$BA$43</c:f>
              <c:strCache>
                <c:ptCount val="1"/>
              </c:strCache>
            </c:strRef>
          </c:tx>
          <c:spPr>
            <a:solidFill>
              <a:srgbClr val="0070C0"/>
            </a:solidFill>
            <a:ln>
              <a:noFill/>
            </a:ln>
            <a:effectLst/>
          </c:spPr>
          <c:invertIfNegative val="0"/>
          <c:cat>
            <c:strRef>
              <c:f>'Financial Report'!$BB$36:$BC$36</c:f>
              <c:strCache>
                <c:ptCount val="2"/>
                <c:pt idx="0">
                  <c:v>Budget</c:v>
                </c:pt>
                <c:pt idx="1">
                  <c:v>Actual</c:v>
                </c:pt>
              </c:strCache>
            </c:strRef>
          </c:cat>
          <c:val>
            <c:numRef>
              <c:f>'Financial Report'!$BB$43:$BC$43</c:f>
              <c:numCache>
                <c:formatCode>"£"#,##0.00_);[Red]\("£"#,##0.00\)</c:formatCode>
                <c:ptCount val="2"/>
                <c:pt idx="0">
                  <c:v>0</c:v>
                </c:pt>
                <c:pt idx="1">
                  <c:v>0</c:v>
                </c:pt>
              </c:numCache>
            </c:numRef>
          </c:val>
          <c:extLst>
            <c:ext xmlns:c16="http://schemas.microsoft.com/office/drawing/2014/chart" uri="{C3380CC4-5D6E-409C-BE32-E72D297353CC}">
              <c16:uniqueId val="{00000006-812C-428B-B1BA-11489EBFEF34}"/>
            </c:ext>
          </c:extLst>
        </c:ser>
        <c:ser>
          <c:idx val="7"/>
          <c:order val="7"/>
          <c:tx>
            <c:strRef>
              <c:f>'Financial Report'!$BA$44</c:f>
              <c:strCache>
                <c:ptCount val="1"/>
              </c:strCache>
            </c:strRef>
          </c:tx>
          <c:spPr>
            <a:solidFill>
              <a:srgbClr val="002060"/>
            </a:solidFill>
            <a:ln>
              <a:noFill/>
            </a:ln>
            <a:effectLst/>
          </c:spPr>
          <c:invertIfNegative val="0"/>
          <c:cat>
            <c:strRef>
              <c:f>'Financial Report'!$BB$36:$BC$36</c:f>
              <c:strCache>
                <c:ptCount val="2"/>
                <c:pt idx="0">
                  <c:v>Budget</c:v>
                </c:pt>
                <c:pt idx="1">
                  <c:v>Actual</c:v>
                </c:pt>
              </c:strCache>
            </c:strRef>
          </c:cat>
          <c:val>
            <c:numRef>
              <c:f>'Financial Report'!$BB$44:$BC$44</c:f>
              <c:numCache>
                <c:formatCode>"£"#,##0.00_);[Red]\("£"#,##0.00\)</c:formatCode>
                <c:ptCount val="2"/>
                <c:pt idx="0">
                  <c:v>0</c:v>
                </c:pt>
                <c:pt idx="1">
                  <c:v>0</c:v>
                </c:pt>
              </c:numCache>
            </c:numRef>
          </c:val>
          <c:extLst>
            <c:ext xmlns:c16="http://schemas.microsoft.com/office/drawing/2014/chart" uri="{C3380CC4-5D6E-409C-BE32-E72D297353CC}">
              <c16:uniqueId val="{00000007-812C-428B-B1BA-11489EBFEF34}"/>
            </c:ext>
          </c:extLst>
        </c:ser>
        <c:ser>
          <c:idx val="8"/>
          <c:order val="8"/>
          <c:tx>
            <c:strRef>
              <c:f>'Financial Report'!$BA$45</c:f>
              <c:strCache>
                <c:ptCount val="1"/>
              </c:strCache>
            </c:strRef>
          </c:tx>
          <c:spPr>
            <a:solidFill>
              <a:srgbClr val="7030A0"/>
            </a:solidFill>
            <a:ln>
              <a:noFill/>
            </a:ln>
            <a:effectLst/>
          </c:spPr>
          <c:invertIfNegative val="0"/>
          <c:cat>
            <c:strRef>
              <c:f>'Financial Report'!$BB$36:$BC$36</c:f>
              <c:strCache>
                <c:ptCount val="2"/>
                <c:pt idx="0">
                  <c:v>Budget</c:v>
                </c:pt>
                <c:pt idx="1">
                  <c:v>Actual</c:v>
                </c:pt>
              </c:strCache>
            </c:strRef>
          </c:cat>
          <c:val>
            <c:numRef>
              <c:f>'Financial Report'!$BB$45:$BC$45</c:f>
              <c:numCache>
                <c:formatCode>"£"#,##0.00_);[Red]\("£"#,##0.00\)</c:formatCode>
                <c:ptCount val="2"/>
                <c:pt idx="0">
                  <c:v>0</c:v>
                </c:pt>
                <c:pt idx="1">
                  <c:v>0</c:v>
                </c:pt>
              </c:numCache>
            </c:numRef>
          </c:val>
          <c:extLst>
            <c:ext xmlns:c16="http://schemas.microsoft.com/office/drawing/2014/chart" uri="{C3380CC4-5D6E-409C-BE32-E72D297353CC}">
              <c16:uniqueId val="{00000008-812C-428B-B1BA-11489EBFEF34}"/>
            </c:ext>
          </c:extLst>
        </c:ser>
        <c:ser>
          <c:idx val="9"/>
          <c:order val="9"/>
          <c:tx>
            <c:strRef>
              <c:f>'Financial Report'!$BA$46</c:f>
              <c:strCache>
                <c:ptCount val="1"/>
              </c:strCache>
            </c:strRef>
          </c:tx>
          <c:spPr>
            <a:solidFill>
              <a:schemeClr val="accent2">
                <a:lumMod val="50000"/>
              </a:schemeClr>
            </a:solidFill>
            <a:ln>
              <a:noFill/>
            </a:ln>
            <a:effectLst/>
          </c:spPr>
          <c:invertIfNegative val="0"/>
          <c:cat>
            <c:strRef>
              <c:f>'Financial Report'!$BB$36:$BC$36</c:f>
              <c:strCache>
                <c:ptCount val="2"/>
                <c:pt idx="0">
                  <c:v>Budget</c:v>
                </c:pt>
                <c:pt idx="1">
                  <c:v>Actual</c:v>
                </c:pt>
              </c:strCache>
            </c:strRef>
          </c:cat>
          <c:val>
            <c:numRef>
              <c:f>'Financial Report'!$BB$46:$BC$46</c:f>
              <c:numCache>
                <c:formatCode>"£"#,##0.00_);[Red]\("£"#,##0.00\)</c:formatCode>
                <c:ptCount val="2"/>
                <c:pt idx="0">
                  <c:v>0</c:v>
                </c:pt>
                <c:pt idx="1">
                  <c:v>0</c:v>
                </c:pt>
              </c:numCache>
            </c:numRef>
          </c:val>
          <c:extLst>
            <c:ext xmlns:c16="http://schemas.microsoft.com/office/drawing/2014/chart" uri="{C3380CC4-5D6E-409C-BE32-E72D297353CC}">
              <c16:uniqueId val="{00000009-812C-428B-B1BA-11489EBFEF34}"/>
            </c:ext>
          </c:extLst>
        </c:ser>
        <c:ser>
          <c:idx val="10"/>
          <c:order val="10"/>
          <c:tx>
            <c:strRef>
              <c:f>'Financial Report'!$BA$47</c:f>
              <c:strCache>
                <c:ptCount val="1"/>
              </c:strCache>
            </c:strRef>
          </c:tx>
          <c:spPr>
            <a:solidFill>
              <a:schemeClr val="bg1">
                <a:lumMod val="50000"/>
              </a:schemeClr>
            </a:solidFill>
            <a:ln>
              <a:noFill/>
            </a:ln>
            <a:effectLst/>
          </c:spPr>
          <c:invertIfNegative val="0"/>
          <c:cat>
            <c:strRef>
              <c:f>'Financial Report'!$BB$36:$BC$36</c:f>
              <c:strCache>
                <c:ptCount val="2"/>
                <c:pt idx="0">
                  <c:v>Budget</c:v>
                </c:pt>
                <c:pt idx="1">
                  <c:v>Actual</c:v>
                </c:pt>
              </c:strCache>
            </c:strRef>
          </c:cat>
          <c:val>
            <c:numRef>
              <c:f>'Financial Report'!$BB$47:$BC$47</c:f>
              <c:numCache>
                <c:formatCode>"£"#,##0.00_);[Red]\("£"#,##0.00\)</c:formatCode>
                <c:ptCount val="2"/>
                <c:pt idx="0">
                  <c:v>0</c:v>
                </c:pt>
                <c:pt idx="1">
                  <c:v>0</c:v>
                </c:pt>
              </c:numCache>
            </c:numRef>
          </c:val>
          <c:extLst>
            <c:ext xmlns:c16="http://schemas.microsoft.com/office/drawing/2014/chart" uri="{C3380CC4-5D6E-409C-BE32-E72D297353CC}">
              <c16:uniqueId val="{0000000A-812C-428B-B1BA-11489EBFEF34}"/>
            </c:ext>
          </c:extLst>
        </c:ser>
        <c:dLbls>
          <c:showLegendKey val="0"/>
          <c:showVal val="0"/>
          <c:showCatName val="0"/>
          <c:showSerName val="0"/>
          <c:showPercent val="0"/>
          <c:showBubbleSize val="0"/>
        </c:dLbls>
        <c:gapWidth val="150"/>
        <c:overlap val="100"/>
        <c:axId val="430651256"/>
        <c:axId val="430647648"/>
      </c:barChart>
      <c:catAx>
        <c:axId val="430651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47648"/>
        <c:crosses val="autoZero"/>
        <c:auto val="1"/>
        <c:lblAlgn val="ctr"/>
        <c:lblOffset val="100"/>
        <c:noMultiLvlLbl val="0"/>
      </c:catAx>
      <c:valAx>
        <c:axId val="43064764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51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Breakdown of Budget by Currency</a:t>
            </a:r>
            <a:r>
              <a:rPr lang="en-GB" sz="1200" baseline="0"/>
              <a:t> (in GBP)</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'Financial Report'!$BA$37</c:f>
              <c:strCache>
                <c:ptCount val="1"/>
                <c:pt idx="0">
                  <c:v>GBP</c:v>
                </c:pt>
              </c:strCache>
            </c:strRef>
          </c:tx>
          <c:spPr>
            <a:solidFill>
              <a:srgbClr val="FF0000"/>
            </a:solidFill>
            <a:ln>
              <a:noFill/>
            </a:ln>
            <a:effectLst/>
          </c:spPr>
          <c:invertIfNegative val="0"/>
          <c:cat>
            <c:strRef>
              <c:f>'Financial Report'!$BB$36</c:f>
              <c:strCache>
                <c:ptCount val="1"/>
                <c:pt idx="0">
                  <c:v>Budget</c:v>
                </c:pt>
              </c:strCache>
            </c:strRef>
          </c:cat>
          <c:val>
            <c:numRef>
              <c:f>'Financial Report'!$BB$37</c:f>
              <c:numCache>
                <c:formatCode>"£"#,##0.00_);[Red]\("£"#,##0.00\)</c:formatCode>
                <c:ptCount val="1"/>
                <c:pt idx="0">
                  <c:v>450</c:v>
                </c:pt>
              </c:numCache>
            </c:numRef>
          </c:val>
          <c:extLst>
            <c:ext xmlns:c16="http://schemas.microsoft.com/office/drawing/2014/chart" uri="{C3380CC4-5D6E-409C-BE32-E72D297353CC}">
              <c16:uniqueId val="{00000000-56C5-45F9-8A0F-4D35C8F56E6B}"/>
            </c:ext>
          </c:extLst>
        </c:ser>
        <c:ser>
          <c:idx val="1"/>
          <c:order val="1"/>
          <c:tx>
            <c:strRef>
              <c:f>'Financial Report'!$BA$38</c:f>
              <c:strCache>
                <c:ptCount val="1"/>
                <c:pt idx="0">
                  <c:v>ZAR</c:v>
                </c:pt>
              </c:strCache>
            </c:strRef>
          </c:tx>
          <c:spPr>
            <a:solidFill>
              <a:srgbClr val="FF6600"/>
            </a:solidFill>
            <a:ln>
              <a:noFill/>
            </a:ln>
            <a:effectLst/>
          </c:spPr>
          <c:invertIfNegative val="0"/>
          <c:cat>
            <c:strRef>
              <c:f>'Financial Report'!$BB$36</c:f>
              <c:strCache>
                <c:ptCount val="1"/>
                <c:pt idx="0">
                  <c:v>Budget</c:v>
                </c:pt>
              </c:strCache>
            </c:strRef>
          </c:cat>
          <c:val>
            <c:numRef>
              <c:f>'Financial Report'!$BB$38</c:f>
              <c:numCache>
                <c:formatCode>"£"#,##0.00_);[Red]\("£"#,##0.00\)</c:formatCode>
                <c:ptCount val="1"/>
                <c:pt idx="0">
                  <c:v>260</c:v>
                </c:pt>
              </c:numCache>
            </c:numRef>
          </c:val>
          <c:extLst>
            <c:ext xmlns:c16="http://schemas.microsoft.com/office/drawing/2014/chart" uri="{C3380CC4-5D6E-409C-BE32-E72D297353CC}">
              <c16:uniqueId val="{00000001-56C5-45F9-8A0F-4D35C8F56E6B}"/>
            </c:ext>
          </c:extLst>
        </c:ser>
        <c:ser>
          <c:idx val="2"/>
          <c:order val="2"/>
          <c:tx>
            <c:strRef>
              <c:f>'Financial Report'!$BA$39</c:f>
              <c:strCache>
                <c:ptCount val="1"/>
                <c:pt idx="0">
                  <c:v>USD</c:v>
                </c:pt>
              </c:strCache>
            </c:strRef>
          </c:tx>
          <c:spPr>
            <a:solidFill>
              <a:srgbClr val="FFC000"/>
            </a:solidFill>
            <a:ln>
              <a:noFill/>
            </a:ln>
            <a:effectLst/>
          </c:spPr>
          <c:invertIfNegative val="0"/>
          <c:cat>
            <c:strRef>
              <c:f>'Financial Report'!$BB$36</c:f>
              <c:strCache>
                <c:ptCount val="1"/>
                <c:pt idx="0">
                  <c:v>Budget</c:v>
                </c:pt>
              </c:strCache>
            </c:strRef>
          </c:cat>
          <c:val>
            <c:numRef>
              <c:f>'Financial Report'!$BB$39</c:f>
              <c:numCache>
                <c:formatCode>"£"#,##0.00_);[Red]\("£"#,##0.00\)</c:formatCode>
                <c:ptCount val="1"/>
                <c:pt idx="0">
                  <c:v>600</c:v>
                </c:pt>
              </c:numCache>
            </c:numRef>
          </c:val>
          <c:extLst>
            <c:ext xmlns:c16="http://schemas.microsoft.com/office/drawing/2014/chart" uri="{C3380CC4-5D6E-409C-BE32-E72D297353CC}">
              <c16:uniqueId val="{00000002-56C5-45F9-8A0F-4D35C8F56E6B}"/>
            </c:ext>
          </c:extLst>
        </c:ser>
        <c:ser>
          <c:idx val="3"/>
          <c:order val="3"/>
          <c:tx>
            <c:strRef>
              <c:f>'Financial Report'!$BA$40</c:f>
              <c:strCache>
                <c:ptCount val="1"/>
                <c:pt idx="0">
                  <c:v>CAD</c:v>
                </c:pt>
              </c:strCache>
            </c:strRef>
          </c:tx>
          <c:spPr>
            <a:solidFill>
              <a:srgbClr val="92D050"/>
            </a:solidFill>
            <a:ln>
              <a:noFill/>
            </a:ln>
            <a:effectLst/>
          </c:spPr>
          <c:invertIfNegative val="0"/>
          <c:cat>
            <c:strRef>
              <c:f>'Financial Report'!$BB$36</c:f>
              <c:strCache>
                <c:ptCount val="1"/>
                <c:pt idx="0">
                  <c:v>Budget</c:v>
                </c:pt>
              </c:strCache>
            </c:strRef>
          </c:cat>
          <c:val>
            <c:numRef>
              <c:f>'Financial Report'!$BB$40</c:f>
              <c:numCache>
                <c:formatCode>"£"#,##0.00_);[Red]\("£"#,##0.00\)</c:formatCode>
                <c:ptCount val="1"/>
                <c:pt idx="0">
                  <c:v>0</c:v>
                </c:pt>
              </c:numCache>
            </c:numRef>
          </c:val>
          <c:extLst>
            <c:ext xmlns:c16="http://schemas.microsoft.com/office/drawing/2014/chart" uri="{C3380CC4-5D6E-409C-BE32-E72D297353CC}">
              <c16:uniqueId val="{00000003-56C5-45F9-8A0F-4D35C8F56E6B}"/>
            </c:ext>
          </c:extLst>
        </c:ser>
        <c:ser>
          <c:idx val="4"/>
          <c:order val="4"/>
          <c:tx>
            <c:strRef>
              <c:f>'Financial Report'!$BA$41</c:f>
              <c:strCache>
                <c:ptCount val="1"/>
              </c:strCache>
            </c:strRef>
          </c:tx>
          <c:spPr>
            <a:solidFill>
              <a:srgbClr val="00B050"/>
            </a:solidFill>
            <a:ln>
              <a:noFill/>
            </a:ln>
            <a:effectLst/>
          </c:spPr>
          <c:invertIfNegative val="0"/>
          <c:cat>
            <c:strRef>
              <c:f>'Financial Report'!$BB$36</c:f>
              <c:strCache>
                <c:ptCount val="1"/>
                <c:pt idx="0">
                  <c:v>Budget</c:v>
                </c:pt>
              </c:strCache>
            </c:strRef>
          </c:cat>
          <c:val>
            <c:numRef>
              <c:f>'Financial Report'!$BB$41</c:f>
              <c:numCache>
                <c:formatCode>"£"#,##0.00_);[Red]\("£"#,##0.00\)</c:formatCode>
                <c:ptCount val="1"/>
                <c:pt idx="0">
                  <c:v>0</c:v>
                </c:pt>
              </c:numCache>
            </c:numRef>
          </c:val>
          <c:extLst>
            <c:ext xmlns:c16="http://schemas.microsoft.com/office/drawing/2014/chart" uri="{C3380CC4-5D6E-409C-BE32-E72D297353CC}">
              <c16:uniqueId val="{00000004-56C5-45F9-8A0F-4D35C8F56E6B}"/>
            </c:ext>
          </c:extLst>
        </c:ser>
        <c:ser>
          <c:idx val="5"/>
          <c:order val="5"/>
          <c:tx>
            <c:strRef>
              <c:f>'Financial Report'!$BA$42</c:f>
              <c:strCache>
                <c:ptCount val="1"/>
              </c:strCache>
            </c:strRef>
          </c:tx>
          <c:spPr>
            <a:solidFill>
              <a:srgbClr val="00B0F0"/>
            </a:solidFill>
            <a:ln>
              <a:noFill/>
            </a:ln>
            <a:effectLst/>
          </c:spPr>
          <c:invertIfNegative val="0"/>
          <c:cat>
            <c:strRef>
              <c:f>'Financial Report'!$BB$36</c:f>
              <c:strCache>
                <c:ptCount val="1"/>
                <c:pt idx="0">
                  <c:v>Budget</c:v>
                </c:pt>
              </c:strCache>
            </c:strRef>
          </c:cat>
          <c:val>
            <c:numRef>
              <c:f>'Financial Report'!$BB$42</c:f>
              <c:numCache>
                <c:formatCode>"£"#,##0.00_);[Red]\("£"#,##0.00\)</c:formatCode>
                <c:ptCount val="1"/>
                <c:pt idx="0">
                  <c:v>0</c:v>
                </c:pt>
              </c:numCache>
            </c:numRef>
          </c:val>
          <c:extLst>
            <c:ext xmlns:c16="http://schemas.microsoft.com/office/drawing/2014/chart" uri="{C3380CC4-5D6E-409C-BE32-E72D297353CC}">
              <c16:uniqueId val="{00000005-56C5-45F9-8A0F-4D35C8F56E6B}"/>
            </c:ext>
          </c:extLst>
        </c:ser>
        <c:ser>
          <c:idx val="6"/>
          <c:order val="6"/>
          <c:tx>
            <c:strRef>
              <c:f>'Financial Report'!$BA$43</c:f>
              <c:strCache>
                <c:ptCount val="1"/>
              </c:strCache>
            </c:strRef>
          </c:tx>
          <c:spPr>
            <a:solidFill>
              <a:srgbClr val="0070C0"/>
            </a:solidFill>
            <a:ln>
              <a:noFill/>
            </a:ln>
            <a:effectLst/>
          </c:spPr>
          <c:invertIfNegative val="0"/>
          <c:cat>
            <c:strRef>
              <c:f>'Financial Report'!$BB$36</c:f>
              <c:strCache>
                <c:ptCount val="1"/>
                <c:pt idx="0">
                  <c:v>Budget</c:v>
                </c:pt>
              </c:strCache>
            </c:strRef>
          </c:cat>
          <c:val>
            <c:numRef>
              <c:f>'Financial Report'!$BB$43</c:f>
              <c:numCache>
                <c:formatCode>"£"#,##0.00_);[Red]\("£"#,##0.00\)</c:formatCode>
                <c:ptCount val="1"/>
                <c:pt idx="0">
                  <c:v>0</c:v>
                </c:pt>
              </c:numCache>
            </c:numRef>
          </c:val>
          <c:extLst>
            <c:ext xmlns:c16="http://schemas.microsoft.com/office/drawing/2014/chart" uri="{C3380CC4-5D6E-409C-BE32-E72D297353CC}">
              <c16:uniqueId val="{00000006-56C5-45F9-8A0F-4D35C8F56E6B}"/>
            </c:ext>
          </c:extLst>
        </c:ser>
        <c:ser>
          <c:idx val="7"/>
          <c:order val="7"/>
          <c:tx>
            <c:strRef>
              <c:f>'Financial Report'!$BA$44</c:f>
              <c:strCache>
                <c:ptCount val="1"/>
              </c:strCache>
            </c:strRef>
          </c:tx>
          <c:spPr>
            <a:solidFill>
              <a:srgbClr val="002060"/>
            </a:solidFill>
            <a:ln>
              <a:noFill/>
            </a:ln>
            <a:effectLst/>
          </c:spPr>
          <c:invertIfNegative val="0"/>
          <c:cat>
            <c:strRef>
              <c:f>'Financial Report'!$BB$36</c:f>
              <c:strCache>
                <c:ptCount val="1"/>
                <c:pt idx="0">
                  <c:v>Budget</c:v>
                </c:pt>
              </c:strCache>
            </c:strRef>
          </c:cat>
          <c:val>
            <c:numRef>
              <c:f>'Financial Report'!$BB$44</c:f>
              <c:numCache>
                <c:formatCode>"£"#,##0.00_);[Red]\("£"#,##0.00\)</c:formatCode>
                <c:ptCount val="1"/>
                <c:pt idx="0">
                  <c:v>0</c:v>
                </c:pt>
              </c:numCache>
            </c:numRef>
          </c:val>
          <c:extLst>
            <c:ext xmlns:c16="http://schemas.microsoft.com/office/drawing/2014/chart" uri="{C3380CC4-5D6E-409C-BE32-E72D297353CC}">
              <c16:uniqueId val="{00000007-56C5-45F9-8A0F-4D35C8F56E6B}"/>
            </c:ext>
          </c:extLst>
        </c:ser>
        <c:ser>
          <c:idx val="8"/>
          <c:order val="8"/>
          <c:tx>
            <c:strRef>
              <c:f>'Financial Report'!$BA$45</c:f>
              <c:strCache>
                <c:ptCount val="1"/>
              </c:strCache>
            </c:strRef>
          </c:tx>
          <c:spPr>
            <a:solidFill>
              <a:srgbClr val="7030A0"/>
            </a:solidFill>
            <a:ln>
              <a:noFill/>
            </a:ln>
            <a:effectLst/>
          </c:spPr>
          <c:invertIfNegative val="0"/>
          <c:cat>
            <c:strRef>
              <c:f>'Financial Report'!$BB$36</c:f>
              <c:strCache>
                <c:ptCount val="1"/>
                <c:pt idx="0">
                  <c:v>Budget</c:v>
                </c:pt>
              </c:strCache>
            </c:strRef>
          </c:cat>
          <c:val>
            <c:numRef>
              <c:f>'Financial Report'!$BB$45</c:f>
              <c:numCache>
                <c:formatCode>"£"#,##0.00_);[Red]\("£"#,##0.00\)</c:formatCode>
                <c:ptCount val="1"/>
                <c:pt idx="0">
                  <c:v>0</c:v>
                </c:pt>
              </c:numCache>
            </c:numRef>
          </c:val>
          <c:extLst>
            <c:ext xmlns:c16="http://schemas.microsoft.com/office/drawing/2014/chart" uri="{C3380CC4-5D6E-409C-BE32-E72D297353CC}">
              <c16:uniqueId val="{00000008-56C5-45F9-8A0F-4D35C8F56E6B}"/>
            </c:ext>
          </c:extLst>
        </c:ser>
        <c:ser>
          <c:idx val="9"/>
          <c:order val="9"/>
          <c:tx>
            <c:strRef>
              <c:f>'Financial Report'!$BA$46</c:f>
              <c:strCache>
                <c:ptCount val="1"/>
              </c:strCache>
            </c:strRef>
          </c:tx>
          <c:spPr>
            <a:solidFill>
              <a:schemeClr val="accent2">
                <a:lumMod val="50000"/>
              </a:schemeClr>
            </a:solidFill>
            <a:ln>
              <a:noFill/>
            </a:ln>
            <a:effectLst/>
          </c:spPr>
          <c:invertIfNegative val="0"/>
          <c:cat>
            <c:strRef>
              <c:f>'Financial Report'!$BB$36</c:f>
              <c:strCache>
                <c:ptCount val="1"/>
                <c:pt idx="0">
                  <c:v>Budget</c:v>
                </c:pt>
              </c:strCache>
            </c:strRef>
          </c:cat>
          <c:val>
            <c:numRef>
              <c:f>'Financial Report'!$BB$46</c:f>
              <c:numCache>
                <c:formatCode>"£"#,##0.00_);[Red]\("£"#,##0.00\)</c:formatCode>
                <c:ptCount val="1"/>
                <c:pt idx="0">
                  <c:v>0</c:v>
                </c:pt>
              </c:numCache>
            </c:numRef>
          </c:val>
          <c:extLst>
            <c:ext xmlns:c16="http://schemas.microsoft.com/office/drawing/2014/chart" uri="{C3380CC4-5D6E-409C-BE32-E72D297353CC}">
              <c16:uniqueId val="{00000009-56C5-45F9-8A0F-4D35C8F56E6B}"/>
            </c:ext>
          </c:extLst>
        </c:ser>
        <c:ser>
          <c:idx val="10"/>
          <c:order val="10"/>
          <c:tx>
            <c:strRef>
              <c:f>'Financial Report'!$BA$47</c:f>
              <c:strCache>
                <c:ptCount val="1"/>
              </c:strCache>
            </c:strRef>
          </c:tx>
          <c:spPr>
            <a:solidFill>
              <a:schemeClr val="bg1">
                <a:lumMod val="50000"/>
              </a:schemeClr>
            </a:solidFill>
            <a:ln>
              <a:noFill/>
            </a:ln>
            <a:effectLst/>
          </c:spPr>
          <c:invertIfNegative val="0"/>
          <c:cat>
            <c:strRef>
              <c:f>'Financial Report'!$BB$36</c:f>
              <c:strCache>
                <c:ptCount val="1"/>
                <c:pt idx="0">
                  <c:v>Budget</c:v>
                </c:pt>
              </c:strCache>
            </c:strRef>
          </c:cat>
          <c:val>
            <c:numRef>
              <c:f>'Financial Report'!$BB$47</c:f>
              <c:numCache>
                <c:formatCode>"£"#,##0.00_);[Red]\("£"#,##0.00\)</c:formatCode>
                <c:ptCount val="1"/>
                <c:pt idx="0">
                  <c:v>0</c:v>
                </c:pt>
              </c:numCache>
            </c:numRef>
          </c:val>
          <c:extLst>
            <c:ext xmlns:c16="http://schemas.microsoft.com/office/drawing/2014/chart" uri="{C3380CC4-5D6E-409C-BE32-E72D297353CC}">
              <c16:uniqueId val="{0000000A-56C5-45F9-8A0F-4D35C8F56E6B}"/>
            </c:ext>
          </c:extLst>
        </c:ser>
        <c:dLbls>
          <c:showLegendKey val="0"/>
          <c:showVal val="0"/>
          <c:showCatName val="0"/>
          <c:showSerName val="0"/>
          <c:showPercent val="0"/>
          <c:showBubbleSize val="0"/>
        </c:dLbls>
        <c:gapWidth val="150"/>
        <c:overlap val="100"/>
        <c:axId val="589544048"/>
        <c:axId val="589543720"/>
      </c:barChart>
      <c:catAx>
        <c:axId val="589544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543720"/>
        <c:crosses val="autoZero"/>
        <c:auto val="1"/>
        <c:lblAlgn val="ctr"/>
        <c:lblOffset val="100"/>
        <c:noMultiLvlLbl val="0"/>
      </c:catAx>
      <c:valAx>
        <c:axId val="58954372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54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international-trip-budget/?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spreadsheetsolutions.biz/basic-spreadsheet-range/?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22</xdr:row>
      <xdr:rowOff>47625</xdr:rowOff>
    </xdr:from>
    <xdr:to>
      <xdr:col>16</xdr:col>
      <xdr:colOff>152400</xdr:colOff>
      <xdr:row>26</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EF4BD6ED-341F-4E18-8E31-870C85AF1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238625"/>
          <a:ext cx="2962274" cy="876300"/>
        </a:xfrm>
        <a:prstGeom prst="rect">
          <a:avLst/>
        </a:prstGeom>
      </xdr:spPr>
    </xdr:pic>
    <xdr:clientData/>
  </xdr:twoCellAnchor>
  <xdr:twoCellAnchor editAs="oneCell">
    <xdr:from>
      <xdr:col>24</xdr:col>
      <xdr:colOff>57150</xdr:colOff>
      <xdr:row>34</xdr:row>
      <xdr:rowOff>95251</xdr:rowOff>
    </xdr:from>
    <xdr:to>
      <xdr:col>44</xdr:col>
      <xdr:colOff>152400</xdr:colOff>
      <xdr:row>40</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6165700F-7A61-40AB-AFA2-8F4B34210A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572251"/>
          <a:ext cx="3905250" cy="1170273"/>
        </a:xfrm>
        <a:prstGeom prst="rect">
          <a:avLst/>
        </a:prstGeom>
      </xdr:spPr>
    </xdr:pic>
    <xdr:clientData/>
  </xdr:twoCellAnchor>
  <xdr:twoCellAnchor editAs="oneCell">
    <xdr:from>
      <xdr:col>24</xdr:col>
      <xdr:colOff>57149</xdr:colOff>
      <xdr:row>42</xdr:row>
      <xdr:rowOff>178948</xdr:rowOff>
    </xdr:from>
    <xdr:to>
      <xdr:col>44</xdr:col>
      <xdr:colOff>161924</xdr:colOff>
      <xdr:row>45</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7E030733-1844-42EC-BF8F-F3DF59D473E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179948"/>
          <a:ext cx="3914775" cy="583051"/>
        </a:xfrm>
        <a:prstGeom prst="rect">
          <a:avLst/>
        </a:prstGeom>
      </xdr:spPr>
    </xdr:pic>
    <xdr:clientData/>
  </xdr:twoCellAnchor>
  <xdr:twoCellAnchor editAs="oneCell">
    <xdr:from>
      <xdr:col>1</xdr:col>
      <xdr:colOff>66674</xdr:colOff>
      <xdr:row>34</xdr:row>
      <xdr:rowOff>76201</xdr:rowOff>
    </xdr:from>
    <xdr:to>
      <xdr:col>21</xdr:col>
      <xdr:colOff>145771</xdr:colOff>
      <xdr:row>40</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9A1CDFCC-511E-47E0-AA2A-6AF6D17F0FB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553201"/>
          <a:ext cx="3889097" cy="1190624"/>
        </a:xfrm>
        <a:prstGeom prst="rect">
          <a:avLst/>
        </a:prstGeom>
      </xdr:spPr>
    </xdr:pic>
    <xdr:clientData/>
  </xdr:twoCellAnchor>
  <xdr:twoCellAnchor editAs="oneCell">
    <xdr:from>
      <xdr:col>1</xdr:col>
      <xdr:colOff>0</xdr:colOff>
      <xdr:row>42</xdr:row>
      <xdr:rowOff>133350</xdr:rowOff>
    </xdr:from>
    <xdr:to>
      <xdr:col>22</xdr:col>
      <xdr:colOff>0</xdr:colOff>
      <xdr:row>45</xdr:row>
      <xdr:rowOff>43392</xdr:rowOff>
    </xdr:to>
    <xdr:pic>
      <xdr:nvPicPr>
        <xdr:cNvPr id="6" name="Picture 5">
          <a:hlinkClick xmlns:r="http://schemas.openxmlformats.org/officeDocument/2006/relationships" r:id="rId9"/>
          <a:extLst>
            <a:ext uri="{FF2B5EF4-FFF2-40B4-BE49-F238E27FC236}">
              <a16:creationId xmlns:a16="http://schemas.microsoft.com/office/drawing/2014/main" id="{6F9E7BED-A098-4959-B220-C934F756A61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13435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9454</xdr:colOff>
      <xdr:row>0</xdr:row>
      <xdr:rowOff>180974</xdr:rowOff>
    </xdr:from>
    <xdr:to>
      <xdr:col>11</xdr:col>
      <xdr:colOff>12422</xdr:colOff>
      <xdr:row>5</xdr:row>
      <xdr:rowOff>133349</xdr:rowOff>
    </xdr:to>
    <xdr:pic>
      <xdr:nvPicPr>
        <xdr:cNvPr id="2" name="Picture 1">
          <a:hlinkClick xmlns:r="http://schemas.openxmlformats.org/officeDocument/2006/relationships" r:id="rId1"/>
          <a:extLst>
            <a:ext uri="{FF2B5EF4-FFF2-40B4-BE49-F238E27FC236}">
              <a16:creationId xmlns:a16="http://schemas.microsoft.com/office/drawing/2014/main" id="{F37040B1-072A-428E-B878-B820B743AD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5854" y="180974"/>
          <a:ext cx="2955718" cy="904875"/>
        </a:xfrm>
        <a:prstGeom prst="rect">
          <a:avLst/>
        </a:prstGeom>
      </xdr:spPr>
    </xdr:pic>
    <xdr:clientData/>
  </xdr:twoCellAnchor>
  <xdr:oneCellAnchor>
    <xdr:from>
      <xdr:col>0</xdr:col>
      <xdr:colOff>180975</xdr:colOff>
      <xdr:row>20</xdr:row>
      <xdr:rowOff>57150</xdr:rowOff>
    </xdr:from>
    <xdr:ext cx="2731389" cy="342786"/>
    <xdr:sp macro="" textlink="">
      <xdr:nvSpPr>
        <xdr:cNvPr id="3" name="TextBox 2">
          <a:extLst>
            <a:ext uri="{FF2B5EF4-FFF2-40B4-BE49-F238E27FC236}">
              <a16:creationId xmlns:a16="http://schemas.microsoft.com/office/drawing/2014/main" id="{660B374B-DE39-40F2-A46E-14173FE18152}"/>
            </a:ext>
          </a:extLst>
        </xdr:cNvPr>
        <xdr:cNvSpPr txBox="1"/>
      </xdr:nvSpPr>
      <xdr:spPr>
        <a:xfrm>
          <a:off x="180975" y="386715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36</xdr:row>
      <xdr:rowOff>4762</xdr:rowOff>
    </xdr:from>
    <xdr:to>
      <xdr:col>32</xdr:col>
      <xdr:colOff>190499</xdr:colOff>
      <xdr:row>54</xdr:row>
      <xdr:rowOff>0</xdr:rowOff>
    </xdr:to>
    <xdr:graphicFrame macro="">
      <xdr:nvGraphicFramePr>
        <xdr:cNvPr id="2" name="Chart 1">
          <a:extLst>
            <a:ext uri="{FF2B5EF4-FFF2-40B4-BE49-F238E27FC236}">
              <a16:creationId xmlns:a16="http://schemas.microsoft.com/office/drawing/2014/main" id="{DF795F8E-134E-4D49-9A30-5A15DB3173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55</xdr:row>
      <xdr:rowOff>4762</xdr:rowOff>
    </xdr:from>
    <xdr:to>
      <xdr:col>45</xdr:col>
      <xdr:colOff>0</xdr:colOff>
      <xdr:row>65</xdr:row>
      <xdr:rowOff>0</xdr:rowOff>
    </xdr:to>
    <xdr:graphicFrame macro="">
      <xdr:nvGraphicFramePr>
        <xdr:cNvPr id="3" name="Chart 2">
          <a:extLst>
            <a:ext uri="{FF2B5EF4-FFF2-40B4-BE49-F238E27FC236}">
              <a16:creationId xmlns:a16="http://schemas.microsoft.com/office/drawing/2014/main" id="{23BC753B-0407-460C-B7EA-B34ADCBA33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25</xdr:row>
      <xdr:rowOff>0</xdr:rowOff>
    </xdr:from>
    <xdr:to>
      <xdr:col>45</xdr:col>
      <xdr:colOff>0</xdr:colOff>
      <xdr:row>32</xdr:row>
      <xdr:rowOff>0</xdr:rowOff>
    </xdr:to>
    <xdr:graphicFrame macro="">
      <xdr:nvGraphicFramePr>
        <xdr:cNvPr id="4" name="Chart 3">
          <a:extLst>
            <a:ext uri="{FF2B5EF4-FFF2-40B4-BE49-F238E27FC236}">
              <a16:creationId xmlns:a16="http://schemas.microsoft.com/office/drawing/2014/main" id="{0EDA4A6B-CA2A-432C-81FF-66B4539641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CH7QZ485Xm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E4FD1-CBC6-4D13-9359-85197473BF76}">
  <sheetPr>
    <tabColor theme="1"/>
  </sheetPr>
  <dimension ref="A1:BK49"/>
  <sheetViews>
    <sheetView tabSelected="1" zoomScaleNormal="100" workbookViewId="0"/>
  </sheetViews>
  <sheetFormatPr defaultColWidth="0" defaultRowHeight="15" customHeight="1" zeroHeight="1" x14ac:dyDescent="0.25"/>
  <cols>
    <col min="1" max="46" width="2.85546875" style="1" customWidth="1"/>
    <col min="47" max="52" width="2.85546875" style="1" hidden="1" customWidth="1"/>
    <col min="53" max="54" width="14.28515625" style="1" hidden="1" customWidth="1"/>
    <col min="55" max="63" width="8.42578125" style="1" hidden="1" customWidth="1"/>
    <col min="64" max="16384" width="2.85546875" style="1" hidden="1"/>
  </cols>
  <sheetData>
    <row r="1" spans="1:46" ht="15" customHeight="1"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46" ht="15" customHeight="1" x14ac:dyDescent="0.25">
      <c r="A2" s="12"/>
      <c r="B2" s="119" t="s">
        <v>49</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1"/>
      <c r="AT2" s="12"/>
    </row>
    <row r="3" spans="1:46" ht="15" customHeight="1" x14ac:dyDescent="0.25">
      <c r="A3" s="12"/>
      <c r="B3" s="122"/>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4"/>
      <c r="AT3" s="12"/>
    </row>
    <row r="4" spans="1:46" ht="15" customHeight="1" x14ac:dyDescent="0.2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ht="15" customHeight="1" x14ac:dyDescent="0.25">
      <c r="A5" s="12"/>
      <c r="B5" s="91" t="s">
        <v>8</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3"/>
      <c r="AT5" s="12"/>
    </row>
    <row r="6" spans="1:46" ht="15" customHeight="1" x14ac:dyDescent="0.2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row>
    <row r="7" spans="1:46" ht="15" customHeight="1" x14ac:dyDescent="0.25">
      <c r="A7" s="12"/>
      <c r="B7" s="125" t="s">
        <v>9</v>
      </c>
      <c r="C7" s="126"/>
      <c r="D7" s="126"/>
      <c r="E7" s="126"/>
      <c r="F7" s="126"/>
      <c r="G7" s="127"/>
      <c r="H7" s="88" t="s">
        <v>10</v>
      </c>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90"/>
      <c r="AT7" s="12"/>
    </row>
    <row r="8" spans="1:46" ht="15" customHeight="1" x14ac:dyDescent="0.25">
      <c r="A8" s="12"/>
      <c r="B8" s="91" t="s">
        <v>46</v>
      </c>
      <c r="C8" s="92"/>
      <c r="D8" s="92"/>
      <c r="E8" s="92"/>
      <c r="F8" s="92"/>
      <c r="G8" s="93"/>
      <c r="H8" s="88" t="s">
        <v>11</v>
      </c>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90"/>
      <c r="AT8" s="12"/>
    </row>
    <row r="9" spans="1:46" ht="15" customHeight="1" x14ac:dyDescent="0.25">
      <c r="A9" s="12"/>
      <c r="B9" s="88" t="s">
        <v>12</v>
      </c>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90"/>
      <c r="AT9" s="12"/>
    </row>
    <row r="10" spans="1:46" ht="15" customHeight="1" x14ac:dyDescent="0.25">
      <c r="A10" s="12"/>
      <c r="B10" s="88" t="s">
        <v>13</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90"/>
      <c r="AT10" s="12"/>
    </row>
    <row r="11" spans="1:46" ht="15" customHeight="1" x14ac:dyDescent="0.25">
      <c r="A11" s="12"/>
      <c r="B11" s="88" t="s">
        <v>14</v>
      </c>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90"/>
      <c r="AT11" s="12"/>
    </row>
    <row r="12" spans="1:46" ht="15" customHeight="1" x14ac:dyDescent="0.2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row>
    <row r="13" spans="1:46" ht="15"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row>
    <row r="14" spans="1:46" ht="15" customHeight="1" x14ac:dyDescent="0.25">
      <c r="A14" s="12"/>
      <c r="B14" s="91" t="s">
        <v>15</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3"/>
      <c r="AT14" s="12"/>
    </row>
    <row r="15" spans="1:46" ht="15" customHeight="1"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row>
    <row r="16" spans="1:46" ht="15" customHeight="1" x14ac:dyDescent="0.25">
      <c r="A16" s="12"/>
      <c r="B16" s="75" t="s">
        <v>16</v>
      </c>
      <c r="C16" s="76"/>
      <c r="D16" s="76"/>
      <c r="E16" s="76"/>
      <c r="F16" s="76"/>
      <c r="G16" s="77"/>
      <c r="H16" s="94" t="s">
        <v>48</v>
      </c>
      <c r="I16" s="95"/>
      <c r="J16" s="95"/>
      <c r="K16" s="95"/>
      <c r="L16" s="95"/>
      <c r="M16" s="95"/>
      <c r="N16" s="95"/>
      <c r="O16" s="95"/>
      <c r="P16" s="95"/>
      <c r="Q16" s="96"/>
      <c r="R16" s="12"/>
      <c r="S16" s="12"/>
      <c r="T16" s="91" t="s">
        <v>33</v>
      </c>
      <c r="U16" s="92"/>
      <c r="V16" s="92"/>
      <c r="W16" s="92"/>
      <c r="X16" s="92"/>
      <c r="Y16" s="92"/>
      <c r="Z16" s="92"/>
      <c r="AA16" s="92"/>
      <c r="AB16" s="92"/>
      <c r="AC16" s="92"/>
      <c r="AD16" s="92"/>
      <c r="AE16" s="92"/>
      <c r="AF16" s="92"/>
      <c r="AG16" s="92"/>
      <c r="AH16" s="92"/>
      <c r="AI16" s="92"/>
      <c r="AJ16" s="93"/>
      <c r="AK16" s="12"/>
      <c r="AL16" s="146" t="s">
        <v>47</v>
      </c>
      <c r="AM16" s="147"/>
      <c r="AN16" s="147"/>
      <c r="AO16" s="147"/>
      <c r="AP16" s="147"/>
      <c r="AQ16" s="147"/>
      <c r="AR16" s="147"/>
      <c r="AS16" s="148"/>
      <c r="AT16" s="12"/>
    </row>
    <row r="17" spans="1:63" ht="15" customHeight="1"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49"/>
      <c r="AM17" s="150"/>
      <c r="AN17" s="150"/>
      <c r="AO17" s="150"/>
      <c r="AP17" s="150"/>
      <c r="AQ17" s="150"/>
      <c r="AR17" s="150"/>
      <c r="AS17" s="151"/>
      <c r="AT17" s="12"/>
    </row>
    <row r="18" spans="1:63" ht="15" customHeight="1" x14ac:dyDescent="0.25">
      <c r="A18" s="12"/>
      <c r="B18" s="104" t="s">
        <v>17</v>
      </c>
      <c r="C18" s="105"/>
      <c r="D18" s="105"/>
      <c r="E18" s="105"/>
      <c r="F18" s="105"/>
      <c r="G18" s="105"/>
      <c r="H18" s="105"/>
      <c r="I18" s="105"/>
      <c r="J18" s="105"/>
      <c r="K18" s="105"/>
      <c r="L18" s="105"/>
      <c r="M18" s="105"/>
      <c r="N18" s="105"/>
      <c r="O18" s="105"/>
      <c r="P18" s="105"/>
      <c r="Q18" s="106"/>
      <c r="R18" s="12"/>
      <c r="S18" s="12"/>
      <c r="T18" s="12"/>
      <c r="U18" s="12"/>
      <c r="V18" s="12"/>
      <c r="W18" s="12"/>
      <c r="X18" s="12"/>
      <c r="Y18" s="12"/>
      <c r="Z18" s="12"/>
      <c r="AA18" s="12"/>
      <c r="AB18" s="12"/>
      <c r="AC18" s="12"/>
      <c r="AD18" s="12"/>
      <c r="AE18" s="12"/>
      <c r="AF18" s="12"/>
      <c r="AG18" s="12"/>
      <c r="AH18" s="12"/>
      <c r="AI18" s="12"/>
      <c r="AJ18" s="12"/>
      <c r="AK18" s="12"/>
      <c r="AL18" s="149"/>
      <c r="AM18" s="150"/>
      <c r="AN18" s="150"/>
      <c r="AO18" s="150"/>
      <c r="AP18" s="150"/>
      <c r="AQ18" s="150"/>
      <c r="AR18" s="150"/>
      <c r="AS18" s="151"/>
      <c r="AT18" s="12"/>
    </row>
    <row r="19" spans="1:63" ht="15" customHeight="1" x14ac:dyDescent="0.25">
      <c r="A19" s="12"/>
      <c r="B19" s="107"/>
      <c r="C19" s="108"/>
      <c r="D19" s="108"/>
      <c r="E19" s="108"/>
      <c r="F19" s="108"/>
      <c r="G19" s="108"/>
      <c r="H19" s="108"/>
      <c r="I19" s="108"/>
      <c r="J19" s="108"/>
      <c r="K19" s="108"/>
      <c r="L19" s="108"/>
      <c r="M19" s="108"/>
      <c r="N19" s="108"/>
      <c r="O19" s="108"/>
      <c r="P19" s="108"/>
      <c r="Q19" s="109"/>
      <c r="R19" s="12"/>
      <c r="S19" s="12"/>
      <c r="T19" s="12"/>
      <c r="U19" s="12"/>
      <c r="V19" s="12"/>
      <c r="W19" s="12"/>
      <c r="X19" s="12"/>
      <c r="Y19" s="12"/>
      <c r="Z19" s="12"/>
      <c r="AA19" s="12"/>
      <c r="AB19" s="156" t="s">
        <v>32</v>
      </c>
      <c r="AC19" s="156"/>
      <c r="AD19" s="156"/>
      <c r="AE19" s="156"/>
      <c r="AF19" s="12"/>
      <c r="AG19" s="155" t="s">
        <v>31</v>
      </c>
      <c r="AH19" s="155"/>
      <c r="AI19" s="155"/>
      <c r="AJ19" s="155"/>
      <c r="AK19" s="12"/>
      <c r="AL19" s="149"/>
      <c r="AM19" s="150"/>
      <c r="AN19" s="150"/>
      <c r="AO19" s="150"/>
      <c r="AP19" s="150"/>
      <c r="AQ19" s="150"/>
      <c r="AR19" s="150"/>
      <c r="AS19" s="151"/>
      <c r="AT19" s="12"/>
    </row>
    <row r="20" spans="1:63" ht="15" customHeight="1" x14ac:dyDescent="0.25">
      <c r="A20" s="12"/>
      <c r="B20" s="110"/>
      <c r="C20" s="111"/>
      <c r="D20" s="111"/>
      <c r="E20" s="111"/>
      <c r="F20" s="111"/>
      <c r="G20" s="111"/>
      <c r="H20" s="111"/>
      <c r="I20" s="111"/>
      <c r="J20" s="111"/>
      <c r="K20" s="111"/>
      <c r="L20" s="111"/>
      <c r="M20" s="111"/>
      <c r="N20" s="111"/>
      <c r="O20" s="111"/>
      <c r="P20" s="111"/>
      <c r="Q20" s="112"/>
      <c r="R20" s="12"/>
      <c r="S20" s="12"/>
      <c r="T20" s="100" t="s">
        <v>1</v>
      </c>
      <c r="U20" s="100"/>
      <c r="V20" s="100"/>
      <c r="W20" s="100" t="s">
        <v>27</v>
      </c>
      <c r="X20" s="100"/>
      <c r="Y20" s="100"/>
      <c r="Z20" s="100"/>
      <c r="AA20" s="12"/>
      <c r="AB20" s="163" t="s">
        <v>30</v>
      </c>
      <c r="AC20" s="164"/>
      <c r="AD20" s="164"/>
      <c r="AE20" s="165"/>
      <c r="AF20" s="12"/>
      <c r="AG20" s="125" t="s">
        <v>30</v>
      </c>
      <c r="AH20" s="126"/>
      <c r="AI20" s="126"/>
      <c r="AJ20" s="127"/>
      <c r="AK20" s="12"/>
      <c r="AL20" s="149"/>
      <c r="AM20" s="150"/>
      <c r="AN20" s="150"/>
      <c r="AO20" s="150"/>
      <c r="AP20" s="150"/>
      <c r="AQ20" s="150"/>
      <c r="AR20" s="150"/>
      <c r="AS20" s="151"/>
      <c r="AT20" s="12"/>
      <c r="BA20" s="28" t="s">
        <v>28</v>
      </c>
      <c r="BB20" s="29" t="s">
        <v>29</v>
      </c>
      <c r="BC20" s="5"/>
      <c r="BD20" s="5"/>
      <c r="BE20" s="5"/>
      <c r="BF20" s="5"/>
      <c r="BG20" s="5"/>
      <c r="BH20" s="5"/>
      <c r="BI20" s="5"/>
      <c r="BJ20" s="5"/>
      <c r="BK20" s="5"/>
    </row>
    <row r="21" spans="1:63" ht="15" customHeight="1" x14ac:dyDescent="0.25">
      <c r="A21" s="12"/>
      <c r="B21" s="12"/>
      <c r="C21" s="12"/>
      <c r="D21" s="12"/>
      <c r="E21" s="12"/>
      <c r="F21" s="12"/>
      <c r="G21" s="12"/>
      <c r="H21" s="12"/>
      <c r="I21" s="12"/>
      <c r="J21" s="12"/>
      <c r="K21" s="12"/>
      <c r="L21" s="12"/>
      <c r="M21" s="12"/>
      <c r="N21" s="12"/>
      <c r="O21" s="12"/>
      <c r="P21" s="12"/>
      <c r="Q21" s="12"/>
      <c r="R21" s="12"/>
      <c r="S21" s="12"/>
      <c r="T21" s="101" t="s">
        <v>50</v>
      </c>
      <c r="U21" s="102"/>
      <c r="V21" s="103"/>
      <c r="W21" s="143">
        <v>20</v>
      </c>
      <c r="X21" s="144"/>
      <c r="Y21" s="144"/>
      <c r="Z21" s="145"/>
      <c r="AA21" s="12"/>
      <c r="AB21" s="157">
        <f>IF($W21="", "", 1/$W21)</f>
        <v>0.05</v>
      </c>
      <c r="AC21" s="158"/>
      <c r="AD21" s="158"/>
      <c r="AE21" s="159"/>
      <c r="AF21" s="12"/>
      <c r="AG21" s="160"/>
      <c r="AH21" s="161"/>
      <c r="AI21" s="161"/>
      <c r="AJ21" s="162"/>
      <c r="AK21" s="12"/>
      <c r="AL21" s="149"/>
      <c r="AM21" s="150"/>
      <c r="AN21" s="150"/>
      <c r="AO21" s="150"/>
      <c r="AP21" s="150"/>
      <c r="AQ21" s="150"/>
      <c r="AR21" s="150"/>
      <c r="AS21" s="151"/>
      <c r="AT21" s="12"/>
      <c r="AX21" s="13" t="str">
        <f>IF($T21="", "", IF(COUNTIF($T$21:$V$30, $T21)&gt;1, "X", ""))</f>
        <v/>
      </c>
      <c r="BA21" s="30">
        <f>IF($W21="", "", $W21)</f>
        <v>20</v>
      </c>
      <c r="BB21" s="30">
        <f>IF($AG21="", $AB21, $AG21)</f>
        <v>0.05</v>
      </c>
      <c r="BC21" s="27"/>
      <c r="BD21" s="27"/>
      <c r="BE21" s="27"/>
      <c r="BF21" s="27"/>
      <c r="BG21" s="27"/>
      <c r="BH21" s="27"/>
      <c r="BI21" s="27"/>
      <c r="BJ21" s="27"/>
      <c r="BK21" s="27"/>
    </row>
    <row r="22" spans="1:63" ht="15" customHeight="1" x14ac:dyDescent="0.25">
      <c r="A22" s="12"/>
      <c r="B22" s="75" t="s">
        <v>18</v>
      </c>
      <c r="C22" s="76"/>
      <c r="D22" s="76"/>
      <c r="E22" s="76"/>
      <c r="F22" s="76"/>
      <c r="G22" s="76"/>
      <c r="H22" s="76"/>
      <c r="I22" s="76"/>
      <c r="J22" s="76"/>
      <c r="K22" s="76"/>
      <c r="L22" s="76"/>
      <c r="M22" s="76"/>
      <c r="N22" s="76"/>
      <c r="O22" s="76"/>
      <c r="P22" s="76"/>
      <c r="Q22" s="77"/>
      <c r="R22" s="12"/>
      <c r="S22" s="12"/>
      <c r="T22" s="85" t="s">
        <v>51</v>
      </c>
      <c r="U22" s="86"/>
      <c r="V22" s="87"/>
      <c r="W22" s="134">
        <v>1.5</v>
      </c>
      <c r="X22" s="135"/>
      <c r="Y22" s="135"/>
      <c r="Z22" s="136"/>
      <c r="AA22" s="12"/>
      <c r="AB22" s="140">
        <f t="shared" ref="AB22:AB30" si="0">IF($W22="", "", 1/$W22)</f>
        <v>0.66666666666666663</v>
      </c>
      <c r="AC22" s="141"/>
      <c r="AD22" s="141"/>
      <c r="AE22" s="142"/>
      <c r="AF22" s="12"/>
      <c r="AG22" s="128"/>
      <c r="AH22" s="129"/>
      <c r="AI22" s="129"/>
      <c r="AJ22" s="130"/>
      <c r="AK22" s="12"/>
      <c r="AL22" s="149"/>
      <c r="AM22" s="150"/>
      <c r="AN22" s="150"/>
      <c r="AO22" s="150"/>
      <c r="AP22" s="150"/>
      <c r="AQ22" s="150"/>
      <c r="AR22" s="150"/>
      <c r="AS22" s="151"/>
      <c r="AT22" s="12"/>
      <c r="AX22" s="14" t="str">
        <f t="shared" ref="AX22:AX30" si="1">IF($T22="", "", IF(COUNTIF($T$21:$V$30, $T22)&gt;1, "X", ""))</f>
        <v/>
      </c>
      <c r="BA22" s="31">
        <f t="shared" ref="BA22:BA30" si="2">IF($W22="", "", $W22)</f>
        <v>1.5</v>
      </c>
      <c r="BB22" s="31">
        <f t="shared" ref="BB22:BB30" si="3">IF($AG22="", $AB22, $AG22)</f>
        <v>0.66666666666666663</v>
      </c>
      <c r="BC22" s="27"/>
      <c r="BD22" s="27"/>
      <c r="BE22" s="27"/>
      <c r="BF22" s="27"/>
      <c r="BG22" s="27"/>
      <c r="BH22" s="27"/>
      <c r="BI22" s="27"/>
      <c r="BJ22" s="27"/>
      <c r="BK22" s="27"/>
    </row>
    <row r="23" spans="1:63" ht="15" customHeight="1" x14ac:dyDescent="0.25">
      <c r="A23" s="12"/>
      <c r="B23" s="66"/>
      <c r="C23" s="67"/>
      <c r="D23" s="67"/>
      <c r="E23" s="67"/>
      <c r="F23" s="67"/>
      <c r="G23" s="67"/>
      <c r="H23" s="67"/>
      <c r="I23" s="67"/>
      <c r="J23" s="67"/>
      <c r="K23" s="67"/>
      <c r="L23" s="67"/>
      <c r="M23" s="67"/>
      <c r="N23" s="67"/>
      <c r="O23" s="67"/>
      <c r="P23" s="67"/>
      <c r="Q23" s="68"/>
      <c r="R23" s="12"/>
      <c r="S23" s="12"/>
      <c r="T23" s="85" t="s">
        <v>52</v>
      </c>
      <c r="U23" s="86"/>
      <c r="V23" s="87"/>
      <c r="W23" s="134">
        <v>2</v>
      </c>
      <c r="X23" s="135"/>
      <c r="Y23" s="135"/>
      <c r="Z23" s="136"/>
      <c r="AA23" s="12"/>
      <c r="AB23" s="140">
        <f t="shared" si="0"/>
        <v>0.5</v>
      </c>
      <c r="AC23" s="141"/>
      <c r="AD23" s="141"/>
      <c r="AE23" s="142"/>
      <c r="AF23" s="12"/>
      <c r="AG23" s="128"/>
      <c r="AH23" s="129"/>
      <c r="AI23" s="129"/>
      <c r="AJ23" s="130"/>
      <c r="AK23" s="12"/>
      <c r="AL23" s="149"/>
      <c r="AM23" s="150"/>
      <c r="AN23" s="150"/>
      <c r="AO23" s="150"/>
      <c r="AP23" s="150"/>
      <c r="AQ23" s="150"/>
      <c r="AR23" s="150"/>
      <c r="AS23" s="151"/>
      <c r="AT23" s="12"/>
      <c r="AX23" s="14" t="str">
        <f t="shared" si="1"/>
        <v/>
      </c>
      <c r="BA23" s="31">
        <f t="shared" si="2"/>
        <v>2</v>
      </c>
      <c r="BB23" s="31">
        <f t="shared" si="3"/>
        <v>0.5</v>
      </c>
      <c r="BC23" s="27"/>
      <c r="BD23" s="27"/>
      <c r="BE23" s="27"/>
      <c r="BF23" s="27"/>
      <c r="BG23" s="27"/>
      <c r="BH23" s="27"/>
      <c r="BI23" s="27"/>
      <c r="BJ23" s="27"/>
      <c r="BK23" s="27"/>
    </row>
    <row r="24" spans="1:63" ht="15" customHeight="1" x14ac:dyDescent="0.25">
      <c r="A24" s="12"/>
      <c r="B24" s="69"/>
      <c r="C24" s="70"/>
      <c r="D24" s="70"/>
      <c r="E24" s="70"/>
      <c r="F24" s="70"/>
      <c r="G24" s="70"/>
      <c r="H24" s="70"/>
      <c r="I24" s="70"/>
      <c r="J24" s="70"/>
      <c r="K24" s="70"/>
      <c r="L24" s="70"/>
      <c r="M24" s="70"/>
      <c r="N24" s="70"/>
      <c r="O24" s="70"/>
      <c r="P24" s="70"/>
      <c r="Q24" s="71"/>
      <c r="R24" s="12"/>
      <c r="S24" s="12"/>
      <c r="T24" s="85"/>
      <c r="U24" s="86"/>
      <c r="V24" s="87"/>
      <c r="W24" s="134"/>
      <c r="X24" s="135"/>
      <c r="Y24" s="135"/>
      <c r="Z24" s="136"/>
      <c r="AA24" s="12"/>
      <c r="AB24" s="140" t="str">
        <f t="shared" si="0"/>
        <v/>
      </c>
      <c r="AC24" s="141"/>
      <c r="AD24" s="141"/>
      <c r="AE24" s="142"/>
      <c r="AF24" s="12"/>
      <c r="AG24" s="128"/>
      <c r="AH24" s="129"/>
      <c r="AI24" s="129"/>
      <c r="AJ24" s="130"/>
      <c r="AK24" s="12"/>
      <c r="AL24" s="149"/>
      <c r="AM24" s="150"/>
      <c r="AN24" s="150"/>
      <c r="AO24" s="150"/>
      <c r="AP24" s="150"/>
      <c r="AQ24" s="150"/>
      <c r="AR24" s="150"/>
      <c r="AS24" s="151"/>
      <c r="AT24" s="12"/>
      <c r="AX24" s="14" t="str">
        <f t="shared" si="1"/>
        <v/>
      </c>
      <c r="BA24" s="31" t="str">
        <f t="shared" si="2"/>
        <v/>
      </c>
      <c r="BB24" s="31" t="str">
        <f t="shared" si="3"/>
        <v/>
      </c>
      <c r="BC24" s="27"/>
      <c r="BD24" s="27"/>
      <c r="BE24" s="27"/>
      <c r="BF24" s="27"/>
      <c r="BG24" s="27"/>
      <c r="BH24" s="27"/>
      <c r="BI24" s="27"/>
      <c r="BJ24" s="27"/>
      <c r="BK24" s="27"/>
    </row>
    <row r="25" spans="1:63" ht="15" customHeight="1" x14ac:dyDescent="0.25">
      <c r="A25" s="12"/>
      <c r="B25" s="69"/>
      <c r="C25" s="70"/>
      <c r="D25" s="70"/>
      <c r="E25" s="70"/>
      <c r="F25" s="70"/>
      <c r="G25" s="70"/>
      <c r="H25" s="70"/>
      <c r="I25" s="70"/>
      <c r="J25" s="70"/>
      <c r="K25" s="70"/>
      <c r="L25" s="70"/>
      <c r="M25" s="70"/>
      <c r="N25" s="70"/>
      <c r="O25" s="70"/>
      <c r="P25" s="70"/>
      <c r="Q25" s="71"/>
      <c r="R25" s="12"/>
      <c r="S25" s="12"/>
      <c r="T25" s="85"/>
      <c r="U25" s="86"/>
      <c r="V25" s="87"/>
      <c r="W25" s="134"/>
      <c r="X25" s="135"/>
      <c r="Y25" s="135"/>
      <c r="Z25" s="136"/>
      <c r="AA25" s="12"/>
      <c r="AB25" s="140" t="str">
        <f t="shared" si="0"/>
        <v/>
      </c>
      <c r="AC25" s="141"/>
      <c r="AD25" s="141"/>
      <c r="AE25" s="142"/>
      <c r="AF25" s="12"/>
      <c r="AG25" s="128"/>
      <c r="AH25" s="129"/>
      <c r="AI25" s="129"/>
      <c r="AJ25" s="130"/>
      <c r="AK25" s="12"/>
      <c r="AL25" s="149"/>
      <c r="AM25" s="150"/>
      <c r="AN25" s="150"/>
      <c r="AO25" s="150"/>
      <c r="AP25" s="150"/>
      <c r="AQ25" s="150"/>
      <c r="AR25" s="150"/>
      <c r="AS25" s="151"/>
      <c r="AT25" s="12"/>
      <c r="AX25" s="14" t="str">
        <f t="shared" si="1"/>
        <v/>
      </c>
      <c r="BA25" s="31" t="str">
        <f t="shared" si="2"/>
        <v/>
      </c>
      <c r="BB25" s="31" t="str">
        <f t="shared" si="3"/>
        <v/>
      </c>
      <c r="BC25" s="27"/>
      <c r="BD25" s="27"/>
      <c r="BE25" s="27"/>
      <c r="BF25" s="27"/>
      <c r="BG25" s="27"/>
      <c r="BH25" s="27"/>
      <c r="BI25" s="27"/>
      <c r="BJ25" s="27"/>
      <c r="BK25" s="27"/>
    </row>
    <row r="26" spans="1:63" ht="15" customHeight="1" x14ac:dyDescent="0.25">
      <c r="A26" s="12"/>
      <c r="B26" s="69"/>
      <c r="C26" s="70"/>
      <c r="D26" s="70"/>
      <c r="E26" s="70"/>
      <c r="F26" s="70"/>
      <c r="G26" s="70"/>
      <c r="H26" s="70"/>
      <c r="I26" s="70"/>
      <c r="J26" s="70"/>
      <c r="K26" s="70"/>
      <c r="L26" s="70"/>
      <c r="M26" s="70"/>
      <c r="N26" s="70"/>
      <c r="O26" s="70"/>
      <c r="P26" s="70"/>
      <c r="Q26" s="71"/>
      <c r="R26" s="12"/>
      <c r="S26" s="12"/>
      <c r="T26" s="85"/>
      <c r="U26" s="86"/>
      <c r="V26" s="87"/>
      <c r="W26" s="134"/>
      <c r="X26" s="135"/>
      <c r="Y26" s="135"/>
      <c r="Z26" s="136"/>
      <c r="AA26" s="12"/>
      <c r="AB26" s="140" t="str">
        <f t="shared" si="0"/>
        <v/>
      </c>
      <c r="AC26" s="141"/>
      <c r="AD26" s="141"/>
      <c r="AE26" s="142"/>
      <c r="AF26" s="12"/>
      <c r="AG26" s="128"/>
      <c r="AH26" s="129"/>
      <c r="AI26" s="129"/>
      <c r="AJ26" s="130"/>
      <c r="AK26" s="12"/>
      <c r="AL26" s="149"/>
      <c r="AM26" s="150"/>
      <c r="AN26" s="150"/>
      <c r="AO26" s="150"/>
      <c r="AP26" s="150"/>
      <c r="AQ26" s="150"/>
      <c r="AR26" s="150"/>
      <c r="AS26" s="151"/>
      <c r="AT26" s="12"/>
      <c r="AX26" s="14" t="str">
        <f t="shared" si="1"/>
        <v/>
      </c>
      <c r="BA26" s="31" t="str">
        <f t="shared" si="2"/>
        <v/>
      </c>
      <c r="BB26" s="31" t="str">
        <f t="shared" si="3"/>
        <v/>
      </c>
      <c r="BC26" s="27"/>
      <c r="BD26" s="27"/>
      <c r="BE26" s="27"/>
      <c r="BF26" s="27"/>
      <c r="BG26" s="27"/>
      <c r="BH26" s="27"/>
      <c r="BI26" s="27"/>
      <c r="BJ26" s="27"/>
      <c r="BK26" s="27"/>
    </row>
    <row r="27" spans="1:63" ht="15" customHeight="1" x14ac:dyDescent="0.25">
      <c r="A27" s="12"/>
      <c r="B27" s="72"/>
      <c r="C27" s="73"/>
      <c r="D27" s="73"/>
      <c r="E27" s="73"/>
      <c r="F27" s="73"/>
      <c r="G27" s="73"/>
      <c r="H27" s="73"/>
      <c r="I27" s="73"/>
      <c r="J27" s="73"/>
      <c r="K27" s="73"/>
      <c r="L27" s="73"/>
      <c r="M27" s="73"/>
      <c r="N27" s="73"/>
      <c r="O27" s="73"/>
      <c r="P27" s="73"/>
      <c r="Q27" s="74"/>
      <c r="R27" s="12"/>
      <c r="S27" s="12"/>
      <c r="T27" s="85"/>
      <c r="U27" s="86"/>
      <c r="V27" s="87"/>
      <c r="W27" s="134"/>
      <c r="X27" s="135"/>
      <c r="Y27" s="135"/>
      <c r="Z27" s="136"/>
      <c r="AA27" s="12"/>
      <c r="AB27" s="140" t="str">
        <f t="shared" si="0"/>
        <v/>
      </c>
      <c r="AC27" s="141"/>
      <c r="AD27" s="141"/>
      <c r="AE27" s="142"/>
      <c r="AF27" s="12"/>
      <c r="AG27" s="128"/>
      <c r="AH27" s="129"/>
      <c r="AI27" s="129"/>
      <c r="AJ27" s="130"/>
      <c r="AK27" s="12"/>
      <c r="AL27" s="149"/>
      <c r="AM27" s="150"/>
      <c r="AN27" s="150"/>
      <c r="AO27" s="150"/>
      <c r="AP27" s="150"/>
      <c r="AQ27" s="150"/>
      <c r="AR27" s="150"/>
      <c r="AS27" s="151"/>
      <c r="AT27" s="12"/>
      <c r="AX27" s="14" t="str">
        <f t="shared" si="1"/>
        <v/>
      </c>
      <c r="BA27" s="31" t="str">
        <f t="shared" si="2"/>
        <v/>
      </c>
      <c r="BB27" s="31" t="str">
        <f t="shared" si="3"/>
        <v/>
      </c>
      <c r="BC27" s="27"/>
      <c r="BD27" s="27"/>
      <c r="BE27" s="27"/>
      <c r="BF27" s="27"/>
      <c r="BG27" s="27"/>
      <c r="BH27" s="27"/>
      <c r="BI27" s="27"/>
      <c r="BJ27" s="27"/>
      <c r="BK27" s="27"/>
    </row>
    <row r="28" spans="1:63" ht="15" customHeight="1" x14ac:dyDescent="0.25">
      <c r="A28" s="12"/>
      <c r="B28" s="12"/>
      <c r="C28" s="12"/>
      <c r="D28" s="12"/>
      <c r="E28" s="12"/>
      <c r="F28" s="12"/>
      <c r="G28" s="12"/>
      <c r="H28" s="12"/>
      <c r="I28" s="12"/>
      <c r="J28" s="12"/>
      <c r="K28" s="12"/>
      <c r="L28" s="12"/>
      <c r="M28" s="12"/>
      <c r="N28" s="12"/>
      <c r="O28" s="12"/>
      <c r="P28" s="12"/>
      <c r="Q28" s="12"/>
      <c r="R28" s="12"/>
      <c r="S28" s="12"/>
      <c r="T28" s="85"/>
      <c r="U28" s="86"/>
      <c r="V28" s="87"/>
      <c r="W28" s="134"/>
      <c r="X28" s="135"/>
      <c r="Y28" s="135"/>
      <c r="Z28" s="136"/>
      <c r="AA28" s="12"/>
      <c r="AB28" s="140" t="str">
        <f t="shared" si="0"/>
        <v/>
      </c>
      <c r="AC28" s="141"/>
      <c r="AD28" s="141"/>
      <c r="AE28" s="142"/>
      <c r="AF28" s="12"/>
      <c r="AG28" s="128"/>
      <c r="AH28" s="129"/>
      <c r="AI28" s="129"/>
      <c r="AJ28" s="130"/>
      <c r="AK28" s="12"/>
      <c r="AL28" s="149"/>
      <c r="AM28" s="150"/>
      <c r="AN28" s="150"/>
      <c r="AO28" s="150"/>
      <c r="AP28" s="150"/>
      <c r="AQ28" s="150"/>
      <c r="AR28" s="150"/>
      <c r="AS28" s="151"/>
      <c r="AT28" s="12"/>
      <c r="AX28" s="14" t="str">
        <f t="shared" si="1"/>
        <v/>
      </c>
      <c r="BA28" s="31" t="str">
        <f t="shared" si="2"/>
        <v/>
      </c>
      <c r="BB28" s="31" t="str">
        <f t="shared" si="3"/>
        <v/>
      </c>
      <c r="BC28" s="27"/>
      <c r="BD28" s="27"/>
      <c r="BE28" s="27"/>
      <c r="BF28" s="27"/>
      <c r="BG28" s="27"/>
      <c r="BH28" s="27"/>
      <c r="BI28" s="27"/>
      <c r="BJ28" s="27"/>
      <c r="BK28" s="27"/>
    </row>
    <row r="29" spans="1:63" ht="15" customHeight="1" x14ac:dyDescent="0.25">
      <c r="A29" s="12"/>
      <c r="B29" s="113" t="s">
        <v>19</v>
      </c>
      <c r="C29" s="114"/>
      <c r="D29" s="114"/>
      <c r="E29" s="114"/>
      <c r="F29" s="114"/>
      <c r="G29" s="114"/>
      <c r="H29" s="114"/>
      <c r="I29" s="114"/>
      <c r="J29" s="114"/>
      <c r="K29" s="114"/>
      <c r="L29" s="114"/>
      <c r="M29" s="114"/>
      <c r="N29" s="114"/>
      <c r="O29" s="114"/>
      <c r="P29" s="114"/>
      <c r="Q29" s="115"/>
      <c r="R29" s="12"/>
      <c r="S29" s="12"/>
      <c r="T29" s="85"/>
      <c r="U29" s="86"/>
      <c r="V29" s="87"/>
      <c r="W29" s="134"/>
      <c r="X29" s="135"/>
      <c r="Y29" s="135"/>
      <c r="Z29" s="136"/>
      <c r="AA29" s="12"/>
      <c r="AB29" s="140" t="str">
        <f t="shared" si="0"/>
        <v/>
      </c>
      <c r="AC29" s="141"/>
      <c r="AD29" s="141"/>
      <c r="AE29" s="142"/>
      <c r="AF29" s="12"/>
      <c r="AG29" s="128"/>
      <c r="AH29" s="129"/>
      <c r="AI29" s="129"/>
      <c r="AJ29" s="130"/>
      <c r="AK29" s="12"/>
      <c r="AL29" s="149"/>
      <c r="AM29" s="150"/>
      <c r="AN29" s="150"/>
      <c r="AO29" s="150"/>
      <c r="AP29" s="150"/>
      <c r="AQ29" s="150"/>
      <c r="AR29" s="150"/>
      <c r="AS29" s="151"/>
      <c r="AT29" s="12"/>
      <c r="AX29" s="14" t="str">
        <f t="shared" si="1"/>
        <v/>
      </c>
      <c r="BA29" s="31" t="str">
        <f t="shared" si="2"/>
        <v/>
      </c>
      <c r="BB29" s="31" t="str">
        <f t="shared" si="3"/>
        <v/>
      </c>
      <c r="BC29" s="27"/>
      <c r="BD29" s="27"/>
      <c r="BE29" s="27"/>
      <c r="BF29" s="27"/>
      <c r="BG29" s="27"/>
      <c r="BH29" s="27"/>
      <c r="BI29" s="27"/>
      <c r="BJ29" s="27"/>
      <c r="BK29" s="27"/>
    </row>
    <row r="30" spans="1:63" ht="15" customHeight="1" x14ac:dyDescent="0.25">
      <c r="A30" s="12"/>
      <c r="B30" s="116"/>
      <c r="C30" s="117"/>
      <c r="D30" s="117"/>
      <c r="E30" s="117"/>
      <c r="F30" s="117"/>
      <c r="G30" s="117"/>
      <c r="H30" s="117"/>
      <c r="I30" s="117"/>
      <c r="J30" s="117"/>
      <c r="K30" s="117"/>
      <c r="L30" s="117"/>
      <c r="M30" s="117"/>
      <c r="N30" s="117"/>
      <c r="O30" s="117"/>
      <c r="P30" s="117"/>
      <c r="Q30" s="118"/>
      <c r="R30" s="12"/>
      <c r="S30" s="12"/>
      <c r="T30" s="97"/>
      <c r="U30" s="98"/>
      <c r="V30" s="99"/>
      <c r="W30" s="137"/>
      <c r="X30" s="138"/>
      <c r="Y30" s="138"/>
      <c r="Z30" s="139"/>
      <c r="AA30" s="12"/>
      <c r="AB30" s="166" t="str">
        <f t="shared" si="0"/>
        <v/>
      </c>
      <c r="AC30" s="167"/>
      <c r="AD30" s="167"/>
      <c r="AE30" s="168"/>
      <c r="AF30" s="12"/>
      <c r="AG30" s="131"/>
      <c r="AH30" s="132"/>
      <c r="AI30" s="132"/>
      <c r="AJ30" s="133"/>
      <c r="AK30" s="12"/>
      <c r="AL30" s="152"/>
      <c r="AM30" s="153"/>
      <c r="AN30" s="153"/>
      <c r="AO30" s="153"/>
      <c r="AP30" s="153"/>
      <c r="AQ30" s="153"/>
      <c r="AR30" s="153"/>
      <c r="AS30" s="154"/>
      <c r="AT30" s="12"/>
      <c r="AX30" s="15" t="str">
        <f t="shared" si="1"/>
        <v/>
      </c>
      <c r="BA30" s="32" t="str">
        <f t="shared" si="2"/>
        <v/>
      </c>
      <c r="BB30" s="32" t="str">
        <f t="shared" si="3"/>
        <v/>
      </c>
      <c r="BC30" s="27"/>
      <c r="BD30" s="27"/>
      <c r="BE30" s="27"/>
      <c r="BF30" s="27"/>
      <c r="BG30" s="27"/>
      <c r="BH30" s="27"/>
      <c r="BI30" s="27"/>
      <c r="BJ30" s="27"/>
      <c r="BK30" s="27"/>
    </row>
    <row r="31" spans="1:63" ht="15" customHeight="1"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row>
    <row r="32" spans="1:63" ht="15" customHeight="1"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row>
    <row r="33" spans="1:46" ht="15" customHeight="1"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row>
    <row r="34" spans="1:46" ht="15" customHeight="1" x14ac:dyDescent="0.25">
      <c r="A34" s="12"/>
      <c r="B34" s="75" t="s">
        <v>20</v>
      </c>
      <c r="C34" s="76"/>
      <c r="D34" s="76"/>
      <c r="E34" s="76"/>
      <c r="F34" s="76"/>
      <c r="G34" s="76"/>
      <c r="H34" s="76"/>
      <c r="I34" s="76"/>
      <c r="J34" s="76"/>
      <c r="K34" s="76"/>
      <c r="L34" s="76"/>
      <c r="M34" s="76"/>
      <c r="N34" s="76"/>
      <c r="O34" s="76"/>
      <c r="P34" s="76"/>
      <c r="Q34" s="76"/>
      <c r="R34" s="76"/>
      <c r="S34" s="76"/>
      <c r="T34" s="76"/>
      <c r="U34" s="76"/>
      <c r="V34" s="77"/>
      <c r="W34" s="12"/>
      <c r="X34" s="12"/>
      <c r="Y34" s="75" t="s">
        <v>21</v>
      </c>
      <c r="Z34" s="76"/>
      <c r="AA34" s="76"/>
      <c r="AB34" s="76"/>
      <c r="AC34" s="76"/>
      <c r="AD34" s="76"/>
      <c r="AE34" s="76"/>
      <c r="AF34" s="76"/>
      <c r="AG34" s="76"/>
      <c r="AH34" s="76"/>
      <c r="AI34" s="76"/>
      <c r="AJ34" s="76"/>
      <c r="AK34" s="76"/>
      <c r="AL34" s="76"/>
      <c r="AM34" s="76"/>
      <c r="AN34" s="76"/>
      <c r="AO34" s="76"/>
      <c r="AP34" s="76"/>
      <c r="AQ34" s="76"/>
      <c r="AR34" s="76"/>
      <c r="AS34" s="77"/>
      <c r="AT34" s="12"/>
    </row>
    <row r="35" spans="1:46" ht="15" customHeight="1" x14ac:dyDescent="0.25">
      <c r="A35" s="12"/>
      <c r="B35" s="66"/>
      <c r="C35" s="67"/>
      <c r="D35" s="67"/>
      <c r="E35" s="67"/>
      <c r="F35" s="67"/>
      <c r="G35" s="67"/>
      <c r="H35" s="67"/>
      <c r="I35" s="67"/>
      <c r="J35" s="67"/>
      <c r="K35" s="67"/>
      <c r="L35" s="67"/>
      <c r="M35" s="67"/>
      <c r="N35" s="67"/>
      <c r="O35" s="67"/>
      <c r="P35" s="67"/>
      <c r="Q35" s="67"/>
      <c r="R35" s="67"/>
      <c r="S35" s="67"/>
      <c r="T35" s="67"/>
      <c r="U35" s="67"/>
      <c r="V35" s="68"/>
      <c r="W35" s="12"/>
      <c r="X35" s="12"/>
      <c r="Y35" s="66"/>
      <c r="Z35" s="67"/>
      <c r="AA35" s="67"/>
      <c r="AB35" s="67"/>
      <c r="AC35" s="67"/>
      <c r="AD35" s="67"/>
      <c r="AE35" s="67"/>
      <c r="AF35" s="67"/>
      <c r="AG35" s="67"/>
      <c r="AH35" s="67"/>
      <c r="AI35" s="67"/>
      <c r="AJ35" s="67"/>
      <c r="AK35" s="67"/>
      <c r="AL35" s="67"/>
      <c r="AM35" s="67"/>
      <c r="AN35" s="67"/>
      <c r="AO35" s="67"/>
      <c r="AP35" s="67"/>
      <c r="AQ35" s="67"/>
      <c r="AR35" s="67"/>
      <c r="AS35" s="68"/>
      <c r="AT35" s="12"/>
    </row>
    <row r="36" spans="1:46" ht="15" customHeight="1" x14ac:dyDescent="0.25">
      <c r="A36" s="12"/>
      <c r="B36" s="69"/>
      <c r="C36" s="70"/>
      <c r="D36" s="70"/>
      <c r="E36" s="70"/>
      <c r="F36" s="70"/>
      <c r="G36" s="70"/>
      <c r="H36" s="70"/>
      <c r="I36" s="70"/>
      <c r="J36" s="70"/>
      <c r="K36" s="70"/>
      <c r="L36" s="70"/>
      <c r="M36" s="70"/>
      <c r="N36" s="70"/>
      <c r="O36" s="70"/>
      <c r="P36" s="70"/>
      <c r="Q36" s="70"/>
      <c r="R36" s="70"/>
      <c r="S36" s="70"/>
      <c r="T36" s="70"/>
      <c r="U36" s="70"/>
      <c r="V36" s="71"/>
      <c r="W36" s="12"/>
      <c r="X36" s="12"/>
      <c r="Y36" s="69"/>
      <c r="Z36" s="70"/>
      <c r="AA36" s="70"/>
      <c r="AB36" s="70"/>
      <c r="AC36" s="70"/>
      <c r="AD36" s="70"/>
      <c r="AE36" s="70"/>
      <c r="AF36" s="70"/>
      <c r="AG36" s="70"/>
      <c r="AH36" s="70"/>
      <c r="AI36" s="70"/>
      <c r="AJ36" s="70"/>
      <c r="AK36" s="70"/>
      <c r="AL36" s="70"/>
      <c r="AM36" s="70"/>
      <c r="AN36" s="70"/>
      <c r="AO36" s="70"/>
      <c r="AP36" s="70"/>
      <c r="AQ36" s="70"/>
      <c r="AR36" s="70"/>
      <c r="AS36" s="71"/>
      <c r="AT36" s="12"/>
    </row>
    <row r="37" spans="1:46" ht="15" customHeight="1" x14ac:dyDescent="0.25">
      <c r="A37" s="12"/>
      <c r="B37" s="69"/>
      <c r="C37" s="70"/>
      <c r="D37" s="70"/>
      <c r="E37" s="70"/>
      <c r="F37" s="70"/>
      <c r="G37" s="70"/>
      <c r="H37" s="70"/>
      <c r="I37" s="70"/>
      <c r="J37" s="70"/>
      <c r="K37" s="70"/>
      <c r="L37" s="70"/>
      <c r="M37" s="70"/>
      <c r="N37" s="70"/>
      <c r="O37" s="70"/>
      <c r="P37" s="70"/>
      <c r="Q37" s="70"/>
      <c r="R37" s="70"/>
      <c r="S37" s="70"/>
      <c r="T37" s="70"/>
      <c r="U37" s="70"/>
      <c r="V37" s="71"/>
      <c r="W37" s="12"/>
      <c r="X37" s="12"/>
      <c r="Y37" s="69"/>
      <c r="Z37" s="70"/>
      <c r="AA37" s="70"/>
      <c r="AB37" s="70"/>
      <c r="AC37" s="70"/>
      <c r="AD37" s="70"/>
      <c r="AE37" s="70"/>
      <c r="AF37" s="70"/>
      <c r="AG37" s="70"/>
      <c r="AH37" s="70"/>
      <c r="AI37" s="70"/>
      <c r="AJ37" s="70"/>
      <c r="AK37" s="70"/>
      <c r="AL37" s="70"/>
      <c r="AM37" s="70"/>
      <c r="AN37" s="70"/>
      <c r="AO37" s="70"/>
      <c r="AP37" s="70"/>
      <c r="AQ37" s="70"/>
      <c r="AR37" s="70"/>
      <c r="AS37" s="71"/>
      <c r="AT37" s="12"/>
    </row>
    <row r="38" spans="1:46" ht="15" customHeight="1" x14ac:dyDescent="0.25">
      <c r="A38" s="12"/>
      <c r="B38" s="69"/>
      <c r="C38" s="70"/>
      <c r="D38" s="70"/>
      <c r="E38" s="70"/>
      <c r="F38" s="70"/>
      <c r="G38" s="70"/>
      <c r="H38" s="70"/>
      <c r="I38" s="70"/>
      <c r="J38" s="70"/>
      <c r="K38" s="70"/>
      <c r="L38" s="70"/>
      <c r="M38" s="70"/>
      <c r="N38" s="70"/>
      <c r="O38" s="70"/>
      <c r="P38" s="70"/>
      <c r="Q38" s="70"/>
      <c r="R38" s="70"/>
      <c r="S38" s="70"/>
      <c r="T38" s="70"/>
      <c r="U38" s="70"/>
      <c r="V38" s="71"/>
      <c r="W38" s="12"/>
      <c r="X38" s="12"/>
      <c r="Y38" s="69"/>
      <c r="Z38" s="70"/>
      <c r="AA38" s="70"/>
      <c r="AB38" s="70"/>
      <c r="AC38" s="70"/>
      <c r="AD38" s="70"/>
      <c r="AE38" s="70"/>
      <c r="AF38" s="70"/>
      <c r="AG38" s="70"/>
      <c r="AH38" s="70"/>
      <c r="AI38" s="70"/>
      <c r="AJ38" s="70"/>
      <c r="AK38" s="70"/>
      <c r="AL38" s="70"/>
      <c r="AM38" s="70"/>
      <c r="AN38" s="70"/>
      <c r="AO38" s="70"/>
      <c r="AP38" s="70"/>
      <c r="AQ38" s="70"/>
      <c r="AR38" s="70"/>
      <c r="AS38" s="71"/>
      <c r="AT38" s="12"/>
    </row>
    <row r="39" spans="1:46" ht="15" customHeight="1" x14ac:dyDescent="0.25">
      <c r="A39" s="12"/>
      <c r="B39" s="69"/>
      <c r="C39" s="70"/>
      <c r="D39" s="70"/>
      <c r="E39" s="70"/>
      <c r="F39" s="70"/>
      <c r="G39" s="70"/>
      <c r="H39" s="70"/>
      <c r="I39" s="70"/>
      <c r="J39" s="70"/>
      <c r="K39" s="70"/>
      <c r="L39" s="70"/>
      <c r="M39" s="70"/>
      <c r="N39" s="70"/>
      <c r="O39" s="70"/>
      <c r="P39" s="70"/>
      <c r="Q39" s="70"/>
      <c r="R39" s="70"/>
      <c r="S39" s="70"/>
      <c r="T39" s="70"/>
      <c r="U39" s="70"/>
      <c r="V39" s="71"/>
      <c r="W39" s="12"/>
      <c r="X39" s="12"/>
      <c r="Y39" s="69"/>
      <c r="Z39" s="70"/>
      <c r="AA39" s="70"/>
      <c r="AB39" s="70"/>
      <c r="AC39" s="70"/>
      <c r="AD39" s="70"/>
      <c r="AE39" s="70"/>
      <c r="AF39" s="70"/>
      <c r="AG39" s="70"/>
      <c r="AH39" s="70"/>
      <c r="AI39" s="70"/>
      <c r="AJ39" s="70"/>
      <c r="AK39" s="70"/>
      <c r="AL39" s="70"/>
      <c r="AM39" s="70"/>
      <c r="AN39" s="70"/>
      <c r="AO39" s="70"/>
      <c r="AP39" s="70"/>
      <c r="AQ39" s="70"/>
      <c r="AR39" s="70"/>
      <c r="AS39" s="71"/>
      <c r="AT39" s="12"/>
    </row>
    <row r="40" spans="1:46" ht="15" customHeight="1" x14ac:dyDescent="0.25">
      <c r="A40" s="12"/>
      <c r="B40" s="69"/>
      <c r="C40" s="70"/>
      <c r="D40" s="70"/>
      <c r="E40" s="70"/>
      <c r="F40" s="70"/>
      <c r="G40" s="70"/>
      <c r="H40" s="70"/>
      <c r="I40" s="70"/>
      <c r="J40" s="70"/>
      <c r="K40" s="70"/>
      <c r="L40" s="70"/>
      <c r="M40" s="70"/>
      <c r="N40" s="70"/>
      <c r="O40" s="70"/>
      <c r="P40" s="70"/>
      <c r="Q40" s="70"/>
      <c r="R40" s="70"/>
      <c r="S40" s="70"/>
      <c r="T40" s="70"/>
      <c r="U40" s="70"/>
      <c r="V40" s="71"/>
      <c r="W40" s="12"/>
      <c r="X40" s="12"/>
      <c r="Y40" s="69"/>
      <c r="Z40" s="70"/>
      <c r="AA40" s="70"/>
      <c r="AB40" s="70"/>
      <c r="AC40" s="70"/>
      <c r="AD40" s="70"/>
      <c r="AE40" s="70"/>
      <c r="AF40" s="70"/>
      <c r="AG40" s="70"/>
      <c r="AH40" s="70"/>
      <c r="AI40" s="70"/>
      <c r="AJ40" s="70"/>
      <c r="AK40" s="70"/>
      <c r="AL40" s="70"/>
      <c r="AM40" s="70"/>
      <c r="AN40" s="70"/>
      <c r="AO40" s="70"/>
      <c r="AP40" s="70"/>
      <c r="AQ40" s="70"/>
      <c r="AR40" s="70"/>
      <c r="AS40" s="71"/>
      <c r="AT40" s="12"/>
    </row>
    <row r="41" spans="1:46" ht="15" customHeight="1" x14ac:dyDescent="0.25">
      <c r="A41" s="12"/>
      <c r="B41" s="72"/>
      <c r="C41" s="73"/>
      <c r="D41" s="73"/>
      <c r="E41" s="73"/>
      <c r="F41" s="73"/>
      <c r="G41" s="73"/>
      <c r="H41" s="73"/>
      <c r="I41" s="73"/>
      <c r="J41" s="73"/>
      <c r="K41" s="73"/>
      <c r="L41" s="73"/>
      <c r="M41" s="73"/>
      <c r="N41" s="73"/>
      <c r="O41" s="73"/>
      <c r="P41" s="73"/>
      <c r="Q41" s="73"/>
      <c r="R41" s="73"/>
      <c r="S41" s="73"/>
      <c r="T41" s="73"/>
      <c r="U41" s="73"/>
      <c r="V41" s="74"/>
      <c r="W41" s="12"/>
      <c r="X41" s="12"/>
      <c r="Y41" s="72"/>
      <c r="Z41" s="73"/>
      <c r="AA41" s="73"/>
      <c r="AB41" s="73"/>
      <c r="AC41" s="73"/>
      <c r="AD41" s="73"/>
      <c r="AE41" s="73"/>
      <c r="AF41" s="73"/>
      <c r="AG41" s="73"/>
      <c r="AH41" s="73"/>
      <c r="AI41" s="73"/>
      <c r="AJ41" s="73"/>
      <c r="AK41" s="73"/>
      <c r="AL41" s="73"/>
      <c r="AM41" s="73"/>
      <c r="AN41" s="73"/>
      <c r="AO41" s="73"/>
      <c r="AP41" s="73"/>
      <c r="AQ41" s="73"/>
      <c r="AR41" s="73"/>
      <c r="AS41" s="74"/>
      <c r="AT41" s="12"/>
    </row>
    <row r="42" spans="1:46" ht="15" customHeight="1" x14ac:dyDescent="0.25">
      <c r="A42" s="12"/>
      <c r="B42" s="75" t="s">
        <v>22</v>
      </c>
      <c r="C42" s="76"/>
      <c r="D42" s="76"/>
      <c r="E42" s="76"/>
      <c r="F42" s="76"/>
      <c r="G42" s="76"/>
      <c r="H42" s="76"/>
      <c r="I42" s="76"/>
      <c r="J42" s="76"/>
      <c r="K42" s="76"/>
      <c r="L42" s="76"/>
      <c r="M42" s="76"/>
      <c r="N42" s="76"/>
      <c r="O42" s="76"/>
      <c r="P42" s="76"/>
      <c r="Q42" s="76"/>
      <c r="R42" s="76"/>
      <c r="S42" s="76"/>
      <c r="T42" s="76"/>
      <c r="U42" s="76"/>
      <c r="V42" s="77"/>
      <c r="W42" s="12"/>
      <c r="X42" s="12"/>
      <c r="Y42" s="75" t="s">
        <v>23</v>
      </c>
      <c r="Z42" s="76"/>
      <c r="AA42" s="76"/>
      <c r="AB42" s="76"/>
      <c r="AC42" s="76"/>
      <c r="AD42" s="76"/>
      <c r="AE42" s="76"/>
      <c r="AF42" s="76"/>
      <c r="AG42" s="76"/>
      <c r="AH42" s="76"/>
      <c r="AI42" s="76"/>
      <c r="AJ42" s="76"/>
      <c r="AK42" s="76"/>
      <c r="AL42" s="76"/>
      <c r="AM42" s="76"/>
      <c r="AN42" s="76"/>
      <c r="AO42" s="76"/>
      <c r="AP42" s="76"/>
      <c r="AQ42" s="76"/>
      <c r="AR42" s="76"/>
      <c r="AS42" s="77"/>
      <c r="AT42" s="12"/>
    </row>
    <row r="43" spans="1:46" ht="15" customHeight="1"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row>
    <row r="44" spans="1:46" ht="15" customHeight="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row>
    <row r="45" spans="1:46" ht="15" customHeight="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row>
    <row r="46" spans="1:46" ht="15" customHeight="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row>
    <row r="47" spans="1:46" ht="15" customHeight="1" x14ac:dyDescent="0.25">
      <c r="A47" s="12"/>
      <c r="B47" s="78" t="s">
        <v>24</v>
      </c>
      <c r="C47" s="79"/>
      <c r="D47" s="79"/>
      <c r="E47" s="79"/>
      <c r="F47" s="79"/>
      <c r="G47" s="79"/>
      <c r="H47" s="79"/>
      <c r="I47" s="79"/>
      <c r="J47" s="79"/>
      <c r="K47" s="79"/>
      <c r="L47" s="79"/>
      <c r="M47" s="79"/>
      <c r="N47" s="79"/>
      <c r="O47" s="79"/>
      <c r="P47" s="79"/>
      <c r="Q47" s="79"/>
      <c r="R47" s="79"/>
      <c r="S47" s="79"/>
      <c r="T47" s="79"/>
      <c r="U47" s="79"/>
      <c r="V47" s="80"/>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row>
    <row r="48" spans="1:46" ht="15" customHeight="1" x14ac:dyDescent="0.25">
      <c r="A48" s="12"/>
      <c r="B48" s="81"/>
      <c r="C48" s="82"/>
      <c r="D48" s="82"/>
      <c r="E48" s="82"/>
      <c r="F48" s="82"/>
      <c r="G48" s="82"/>
      <c r="H48" s="82"/>
      <c r="I48" s="82"/>
      <c r="J48" s="82"/>
      <c r="K48" s="82"/>
      <c r="L48" s="82"/>
      <c r="M48" s="82"/>
      <c r="N48" s="82"/>
      <c r="O48" s="82"/>
      <c r="P48" s="82"/>
      <c r="Q48" s="82"/>
      <c r="R48" s="82"/>
      <c r="S48" s="82"/>
      <c r="T48" s="82"/>
      <c r="U48" s="82"/>
      <c r="V48" s="83"/>
      <c r="W48" s="12"/>
      <c r="X48" s="12"/>
      <c r="Y48" s="84" t="s">
        <v>25</v>
      </c>
      <c r="Z48" s="84"/>
      <c r="AA48" s="84"/>
      <c r="AB48" s="84"/>
      <c r="AC48" s="84"/>
      <c r="AD48" s="84"/>
      <c r="AE48" s="84"/>
      <c r="AF48" s="84"/>
      <c r="AG48" s="84"/>
      <c r="AH48" s="84"/>
      <c r="AI48" s="84"/>
      <c r="AJ48" s="84"/>
      <c r="AK48" s="84"/>
      <c r="AL48" s="84"/>
      <c r="AM48" s="84"/>
      <c r="AN48" s="84"/>
      <c r="AO48" s="84"/>
      <c r="AP48" s="84"/>
      <c r="AQ48" s="84"/>
      <c r="AR48" s="84"/>
      <c r="AS48" s="84"/>
      <c r="AT48" s="12"/>
    </row>
    <row r="49" spans="1:46" ht="1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row>
  </sheetData>
  <sheetProtection algorithmName="SHA-512" hashValue="22IKuq10y+5R1sblSpndGr/01dGKgz1kOKqEAt2Txb2Ckh/iVLsO2oV+N1OZOQ9QJUW4/0Iv2HRg15+RLxagiw==" saltValue="DNyYjnGrxo94+ceXiV49Sg==" spinCount="100000" sheet="1" objects="1" scenarios="1"/>
  <mergeCells count="72">
    <mergeCell ref="AL16:AS30"/>
    <mergeCell ref="AG19:AJ19"/>
    <mergeCell ref="AB19:AE19"/>
    <mergeCell ref="AB21:AE21"/>
    <mergeCell ref="AB22:AE22"/>
    <mergeCell ref="AB23:AE23"/>
    <mergeCell ref="AG21:AJ21"/>
    <mergeCell ref="AG22:AJ22"/>
    <mergeCell ref="AG23:AJ23"/>
    <mergeCell ref="AB20:AE20"/>
    <mergeCell ref="AG20:AJ20"/>
    <mergeCell ref="AB29:AE29"/>
    <mergeCell ref="AB30:AE30"/>
    <mergeCell ref="AG24:AJ24"/>
    <mergeCell ref="AB24:AE24"/>
    <mergeCell ref="AB25:AE25"/>
    <mergeCell ref="T16:AJ16"/>
    <mergeCell ref="AB28:AE28"/>
    <mergeCell ref="AG28:AJ28"/>
    <mergeCell ref="W20:Z20"/>
    <mergeCell ref="W21:Z21"/>
    <mergeCell ref="W22:Z22"/>
    <mergeCell ref="W23:Z23"/>
    <mergeCell ref="W24:Z24"/>
    <mergeCell ref="AG29:AJ29"/>
    <mergeCell ref="AG30:AJ30"/>
    <mergeCell ref="W25:Z25"/>
    <mergeCell ref="W26:Z26"/>
    <mergeCell ref="W27:Z27"/>
    <mergeCell ref="W28:Z28"/>
    <mergeCell ref="W29:Z29"/>
    <mergeCell ref="AG25:AJ25"/>
    <mergeCell ref="AG26:AJ26"/>
    <mergeCell ref="AG27:AJ27"/>
    <mergeCell ref="W30:Z30"/>
    <mergeCell ref="AB26:AE26"/>
    <mergeCell ref="AB27:AE27"/>
    <mergeCell ref="B2:AS3"/>
    <mergeCell ref="B5:AS5"/>
    <mergeCell ref="B7:G7"/>
    <mergeCell ref="H7:AS7"/>
    <mergeCell ref="B8:G8"/>
    <mergeCell ref="H8:AS8"/>
    <mergeCell ref="Y34:AS34"/>
    <mergeCell ref="B9:AS9"/>
    <mergeCell ref="B10:AS10"/>
    <mergeCell ref="B11:AS11"/>
    <mergeCell ref="B14:AS14"/>
    <mergeCell ref="B16:G16"/>
    <mergeCell ref="H16:Q16"/>
    <mergeCell ref="T30:V30"/>
    <mergeCell ref="T20:V20"/>
    <mergeCell ref="T21:V21"/>
    <mergeCell ref="T22:V22"/>
    <mergeCell ref="T23:V23"/>
    <mergeCell ref="B18:Q20"/>
    <mergeCell ref="B22:Q22"/>
    <mergeCell ref="B23:Q27"/>
    <mergeCell ref="B29:Q30"/>
    <mergeCell ref="B34:V34"/>
    <mergeCell ref="T24:V24"/>
    <mergeCell ref="T25:V25"/>
    <mergeCell ref="T26:V26"/>
    <mergeCell ref="T27:V27"/>
    <mergeCell ref="T28:V28"/>
    <mergeCell ref="T29:V29"/>
    <mergeCell ref="B35:V41"/>
    <mergeCell ref="Y35:AS41"/>
    <mergeCell ref="B42:V42"/>
    <mergeCell ref="Y42:AS42"/>
    <mergeCell ref="B47:V48"/>
    <mergeCell ref="Y48:AS48"/>
  </mergeCells>
  <conditionalFormatting sqref="T21:V30">
    <cfRule type="expression" dxfId="8" priority="1">
      <formula>$AX21="X"</formula>
    </cfRule>
  </conditionalFormatting>
  <hyperlinks>
    <hyperlink ref="B29:Q30" r:id="rId1" display="Watch the demo on YouTube" xr:uid="{85D4147E-FA96-4F3B-B4A4-045DD8E557DA}"/>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2CD80-C5AD-445E-B68E-2C521AF8D2C4}">
  <sheetPr>
    <tabColor rgb="FFFFC000"/>
  </sheetPr>
  <dimension ref="A1:S26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40" style="1" customWidth="1"/>
    <col min="3" max="3" width="8.5703125" style="1" customWidth="1"/>
    <col min="4" max="4" width="11.42578125" style="1" customWidth="1"/>
    <col min="5" max="5" width="8.5703125" style="1" customWidth="1"/>
    <col min="6" max="6" width="11.42578125" style="1" customWidth="1"/>
    <col min="7" max="7" width="2.85546875" style="1" customWidth="1"/>
    <col min="8" max="8" width="15.7109375" style="1" customWidth="1"/>
    <col min="9" max="9" width="2.85546875" style="1" customWidth="1"/>
    <col min="10" max="11" width="12.85546875" style="1" customWidth="1"/>
    <col min="12" max="12" width="2.85546875" style="1" customWidth="1"/>
    <col min="13" max="13" width="9.140625" style="1" hidden="1" customWidth="1"/>
    <col min="14" max="14" width="11.42578125" style="1" hidden="1" customWidth="1"/>
    <col min="15" max="17" width="9.140625" style="1" hidden="1" customWidth="1"/>
    <col min="18" max="18" width="2.85546875" style="1" hidden="1" customWidth="1"/>
    <col min="19" max="16384" width="9.140625" style="1" hidden="1"/>
  </cols>
  <sheetData>
    <row r="1" spans="1:19" x14ac:dyDescent="0.25">
      <c r="A1" s="12"/>
      <c r="B1" s="12"/>
      <c r="C1" s="12"/>
      <c r="D1" s="12"/>
      <c r="E1" s="12"/>
      <c r="F1" s="12"/>
      <c r="G1" s="12"/>
      <c r="H1" s="12"/>
      <c r="I1" s="12"/>
      <c r="J1" s="12"/>
      <c r="K1" s="12"/>
      <c r="L1" s="12"/>
    </row>
    <row r="2" spans="1:19" ht="15" customHeight="1" x14ac:dyDescent="0.25">
      <c r="A2" s="12"/>
      <c r="B2" s="169" t="s">
        <v>3</v>
      </c>
      <c r="C2" s="12"/>
      <c r="D2" s="12"/>
      <c r="E2" s="12"/>
      <c r="F2" s="12"/>
      <c r="G2" s="12"/>
      <c r="H2" s="12"/>
      <c r="I2" s="12"/>
      <c r="J2" s="12"/>
      <c r="K2" s="12"/>
      <c r="L2" s="12"/>
    </row>
    <row r="3" spans="1:19" x14ac:dyDescent="0.25">
      <c r="A3" s="12"/>
      <c r="B3" s="170"/>
      <c r="C3" s="12"/>
      <c r="D3" s="12"/>
      <c r="E3" s="12"/>
      <c r="F3" s="12"/>
      <c r="G3" s="12"/>
      <c r="H3" s="12"/>
      <c r="I3" s="12"/>
      <c r="J3" s="12"/>
      <c r="K3" s="12"/>
      <c r="L3" s="12"/>
    </row>
    <row r="4" spans="1:19" x14ac:dyDescent="0.25">
      <c r="A4" s="12"/>
      <c r="B4" s="12"/>
      <c r="C4" s="12"/>
      <c r="D4" s="12"/>
      <c r="E4" s="12"/>
      <c r="F4" s="12"/>
      <c r="G4" s="12"/>
      <c r="H4" s="12"/>
      <c r="I4" s="12"/>
      <c r="J4" s="12"/>
      <c r="K4" s="12"/>
      <c r="L4" s="12"/>
    </row>
    <row r="5" spans="1:19" ht="15" customHeight="1" x14ac:dyDescent="0.25">
      <c r="A5" s="12"/>
      <c r="B5" s="171" t="s">
        <v>26</v>
      </c>
      <c r="C5" s="172"/>
      <c r="D5" s="172"/>
      <c r="E5" s="172"/>
      <c r="F5" s="173"/>
      <c r="G5" s="12"/>
      <c r="H5" s="12"/>
      <c r="I5" s="12"/>
      <c r="J5" s="12"/>
      <c r="K5" s="12"/>
      <c r="L5" s="12"/>
    </row>
    <row r="6" spans="1:19" x14ac:dyDescent="0.25">
      <c r="A6" s="12"/>
      <c r="B6" s="174"/>
      <c r="C6" s="175"/>
      <c r="D6" s="175"/>
      <c r="E6" s="175"/>
      <c r="F6" s="176"/>
      <c r="G6" s="12"/>
      <c r="H6" s="12"/>
      <c r="I6" s="12"/>
      <c r="J6" s="12"/>
      <c r="K6" s="12"/>
      <c r="L6" s="12"/>
    </row>
    <row r="7" spans="1:19" x14ac:dyDescent="0.25">
      <c r="A7" s="12"/>
      <c r="B7" s="12"/>
      <c r="C7" s="12"/>
      <c r="D7" s="12"/>
      <c r="E7" s="12"/>
      <c r="F7" s="12"/>
      <c r="G7" s="12"/>
      <c r="H7" s="177" t="s">
        <v>40</v>
      </c>
      <c r="I7" s="177"/>
      <c r="J7" s="34">
        <f>SUM($J$11:$J$260)</f>
        <v>1310</v>
      </c>
      <c r="K7" s="34">
        <f>SUM($K$11:$K$260)</f>
        <v>1184</v>
      </c>
      <c r="L7" s="12"/>
    </row>
    <row r="8" spans="1:19" x14ac:dyDescent="0.25">
      <c r="A8" s="12"/>
      <c r="B8" s="12"/>
      <c r="C8" s="91" t="s">
        <v>3</v>
      </c>
      <c r="D8" s="93"/>
      <c r="E8" s="91" t="s">
        <v>4</v>
      </c>
      <c r="F8" s="93"/>
      <c r="G8" s="12"/>
      <c r="H8" s="12"/>
      <c r="I8" s="12"/>
      <c r="J8" s="12"/>
      <c r="K8" s="12"/>
      <c r="L8" s="12"/>
    </row>
    <row r="9" spans="1:19" x14ac:dyDescent="0.25">
      <c r="A9" s="12"/>
      <c r="B9" s="2" t="s">
        <v>0</v>
      </c>
      <c r="C9" s="3" t="s">
        <v>1</v>
      </c>
      <c r="D9" s="3" t="s">
        <v>2</v>
      </c>
      <c r="E9" s="3" t="s">
        <v>1</v>
      </c>
      <c r="F9" s="4" t="s">
        <v>2</v>
      </c>
      <c r="G9" s="12"/>
      <c r="H9" s="6" t="s">
        <v>5</v>
      </c>
      <c r="I9" s="12"/>
      <c r="J9" s="8" t="s">
        <v>6</v>
      </c>
      <c r="K9" s="9" t="s">
        <v>7</v>
      </c>
      <c r="L9" s="12"/>
      <c r="N9" s="29" t="s">
        <v>35</v>
      </c>
      <c r="S9" s="33">
        <f>COUNTIF($S$11:$S$260, "X")</f>
        <v>0</v>
      </c>
    </row>
    <row r="10" spans="1:19" x14ac:dyDescent="0.25">
      <c r="A10" s="12"/>
      <c r="B10" s="43"/>
      <c r="C10" s="44"/>
      <c r="D10" s="44"/>
      <c r="E10" s="44"/>
      <c r="F10" s="45"/>
      <c r="G10" s="12"/>
      <c r="H10" s="7"/>
      <c r="I10" s="12"/>
      <c r="J10" s="10"/>
      <c r="K10" s="11"/>
      <c r="L10" s="12"/>
      <c r="N10" s="33"/>
      <c r="P10" s="29" t="s">
        <v>37</v>
      </c>
      <c r="Q10" s="29" t="s">
        <v>37</v>
      </c>
    </row>
    <row r="11" spans="1:19" x14ac:dyDescent="0.25">
      <c r="A11" s="12"/>
      <c r="B11" s="46" t="s">
        <v>53</v>
      </c>
      <c r="C11" s="47" t="s">
        <v>50</v>
      </c>
      <c r="D11" s="48">
        <v>4500</v>
      </c>
      <c r="E11" s="49" t="s">
        <v>50</v>
      </c>
      <c r="F11" s="48">
        <v>400</v>
      </c>
      <c r="G11" s="12"/>
      <c r="H11" s="16">
        <f>IF(OR($J11="", $K11=""), "", ROUND($K11/$J11, 2))</f>
        <v>0.09</v>
      </c>
      <c r="I11" s="12"/>
      <c r="J11" s="19">
        <f>IF(OR($C11="", $D11=""), "", ROUND(IF($C11=$N$11, $D11, $D11*IFERROR(INDEX('Intro &amp; Setup'!$BB$21:$BB$30, MATCH($C11, 'Intro &amp; Setup'!$T$21:$T$30, 0)), 1)), 2))</f>
        <v>225</v>
      </c>
      <c r="K11" s="24">
        <f>IF(OR($E11="", $F11=""), "", ROUND(IF($E11=$N$11, $F11, $F11*IFERROR(INDEX('Intro &amp; Setup'!$BB$21:$BB$30, MATCH($E11, 'Intro &amp; Setup'!$T$21:$T$30, 0)), 1)), 2))</f>
        <v>20</v>
      </c>
      <c r="L11" s="12"/>
      <c r="N11" s="13" t="s">
        <v>34</v>
      </c>
      <c r="P11" s="13" t="str">
        <f t="shared" ref="P11:P75" si="0">IF(COUNTIF($B11:$F11, "")=5, "", "X")</f>
        <v>X</v>
      </c>
      <c r="Q11" s="13" t="str">
        <f>IF(COUNTIF($E11:$F11, "")=2, "", "X")</f>
        <v>X</v>
      </c>
      <c r="S11" s="13" t="str">
        <f>IF(AND($P11="X", $Q11=""), "X", "")</f>
        <v/>
      </c>
    </row>
    <row r="12" spans="1:19" x14ac:dyDescent="0.25">
      <c r="A12" s="12"/>
      <c r="B12" s="50" t="s">
        <v>54</v>
      </c>
      <c r="C12" s="51" t="s">
        <v>51</v>
      </c>
      <c r="D12" s="52">
        <v>500</v>
      </c>
      <c r="E12" s="53" t="s">
        <v>51</v>
      </c>
      <c r="F12" s="52">
        <v>600</v>
      </c>
      <c r="G12" s="12"/>
      <c r="H12" s="17">
        <f t="shared" ref="H12:H75" si="1">IF(OR($J12="", $K12=""), "", ROUND($K12/$J12, 2))</f>
        <v>1.2</v>
      </c>
      <c r="I12" s="12"/>
      <c r="J12" s="20">
        <f>IF($C12="", "", ROUND(IF($C12=$N$11, $D12, $D12*IFERROR(INDEX('Intro &amp; Setup'!$BB$21:$BB$30, MATCH($C12, 'Intro &amp; Setup'!$T$21:$T$30, 0)), 1)), 2))</f>
        <v>333.33</v>
      </c>
      <c r="K12" s="25">
        <f>IF(OR($E12="", $F12=""), "", ROUND(IF($E12=$N$11, $F12, $F12*IFERROR(INDEX('Intro &amp; Setup'!$BB$21:$BB$30, MATCH($E12, 'Intro &amp; Setup'!$T$21:$T$30, 0)), 1)), 2))</f>
        <v>400</v>
      </c>
      <c r="L12" s="12"/>
      <c r="N12" s="14" t="str">
        <f>IF('Intro &amp; Setup'!$T21="", "", 'Intro &amp; Setup'!$T21)</f>
        <v>ZAR</v>
      </c>
      <c r="P12" s="14" t="str">
        <f t="shared" si="0"/>
        <v>X</v>
      </c>
      <c r="Q12" s="14" t="str">
        <f t="shared" ref="Q12:Q75" si="2">IF(COUNTIF($E12:$F12, "")=2, "", "X")</f>
        <v>X</v>
      </c>
      <c r="S12" s="14" t="str">
        <f t="shared" ref="S12:S75" si="3">IF(AND($P12="X", $Q12=""), "X", "")</f>
        <v/>
      </c>
    </row>
    <row r="13" spans="1:19" x14ac:dyDescent="0.25">
      <c r="A13" s="12"/>
      <c r="B13" s="50" t="s">
        <v>55</v>
      </c>
      <c r="C13" s="51" t="s">
        <v>50</v>
      </c>
      <c r="D13" s="52">
        <v>700</v>
      </c>
      <c r="E13" s="53" t="s">
        <v>50</v>
      </c>
      <c r="F13" s="52">
        <v>680</v>
      </c>
      <c r="G13" s="12"/>
      <c r="H13" s="17">
        <f t="shared" si="1"/>
        <v>0.97</v>
      </c>
      <c r="I13" s="12"/>
      <c r="J13" s="20">
        <f>IF($C13="", "", ROUND(IF($C13=$N$11, $D13, $D13*IFERROR(INDEX('Intro &amp; Setup'!$BB$21:$BB$30, MATCH($C13, 'Intro &amp; Setup'!$T$21:$T$30, 0)), 1)), 2))</f>
        <v>35</v>
      </c>
      <c r="K13" s="25">
        <f>IF(OR($E13="", $F13=""), "", ROUND(IF($E13=$N$11, $F13, $F13*IFERROR(INDEX('Intro &amp; Setup'!$BB$21:$BB$30, MATCH($E13, 'Intro &amp; Setup'!$T$21:$T$30, 0)), 1)), 2))</f>
        <v>34</v>
      </c>
      <c r="L13" s="12"/>
      <c r="N13" s="14" t="str">
        <f>IF('Intro &amp; Setup'!$T22="", "", 'Intro &amp; Setup'!$T22)</f>
        <v>USD</v>
      </c>
      <c r="P13" s="14" t="str">
        <f t="shared" si="0"/>
        <v>X</v>
      </c>
      <c r="Q13" s="14" t="str">
        <f t="shared" si="2"/>
        <v>X</v>
      </c>
      <c r="S13" s="14" t="str">
        <f t="shared" si="3"/>
        <v/>
      </c>
    </row>
    <row r="14" spans="1:19" x14ac:dyDescent="0.25">
      <c r="A14" s="12"/>
      <c r="B14" s="50" t="s">
        <v>56</v>
      </c>
      <c r="C14" s="51" t="s">
        <v>51</v>
      </c>
      <c r="D14" s="52">
        <v>400</v>
      </c>
      <c r="E14" s="53" t="s">
        <v>51</v>
      </c>
      <c r="F14" s="52">
        <v>420</v>
      </c>
      <c r="G14" s="12"/>
      <c r="H14" s="17">
        <f t="shared" si="1"/>
        <v>1.05</v>
      </c>
      <c r="I14" s="12"/>
      <c r="J14" s="20">
        <f>IF($C14="", "", ROUND(IF($C14=$N$11, $D14, $D14*IFERROR(INDEX('Intro &amp; Setup'!$BB$21:$BB$30, MATCH($C14, 'Intro &amp; Setup'!$T$21:$T$30, 0)), 1)), 2))</f>
        <v>266.67</v>
      </c>
      <c r="K14" s="25">
        <f>IF(OR($E14="", $F14=""), "", ROUND(IF($E14=$N$11, $F14, $F14*IFERROR(INDEX('Intro &amp; Setup'!$BB$21:$BB$30, MATCH($E14, 'Intro &amp; Setup'!$T$21:$T$30, 0)), 1)), 2))</f>
        <v>280</v>
      </c>
      <c r="L14" s="12"/>
      <c r="N14" s="14" t="str">
        <f>IF('Intro &amp; Setup'!$T23="", "", 'Intro &amp; Setup'!$T23)</f>
        <v>CAD</v>
      </c>
      <c r="P14" s="14" t="str">
        <f t="shared" si="0"/>
        <v>X</v>
      </c>
      <c r="Q14" s="14" t="str">
        <f t="shared" si="2"/>
        <v>X</v>
      </c>
      <c r="S14" s="14" t="str">
        <f t="shared" si="3"/>
        <v/>
      </c>
    </row>
    <row r="15" spans="1:19" x14ac:dyDescent="0.25">
      <c r="A15" s="12"/>
      <c r="B15" s="50" t="s">
        <v>57</v>
      </c>
      <c r="C15" s="51" t="s">
        <v>34</v>
      </c>
      <c r="D15" s="52">
        <v>450</v>
      </c>
      <c r="E15" s="53" t="s">
        <v>34</v>
      </c>
      <c r="F15" s="52">
        <v>450</v>
      </c>
      <c r="G15" s="12"/>
      <c r="H15" s="17">
        <f t="shared" si="1"/>
        <v>1</v>
      </c>
      <c r="I15" s="12"/>
      <c r="J15" s="20">
        <f>IF($C15="", "", ROUND(IF($C15=$N$11, $D15, $D15*IFERROR(INDEX('Intro &amp; Setup'!$BB$21:$BB$30, MATCH($C15, 'Intro &amp; Setup'!$T$21:$T$30, 0)), 1)), 2))</f>
        <v>450</v>
      </c>
      <c r="K15" s="25">
        <f>IF(OR($E15="", $F15=""), "", ROUND(IF($E15=$N$11, $F15, $F15*IFERROR(INDEX('Intro &amp; Setup'!$BB$21:$BB$30, MATCH($E15, 'Intro &amp; Setup'!$T$21:$T$30, 0)), 1)), 2))</f>
        <v>450</v>
      </c>
      <c r="L15" s="12"/>
      <c r="N15" s="14" t="str">
        <f>IF('Intro &amp; Setup'!$T24="", "", 'Intro &amp; Setup'!$T24)</f>
        <v/>
      </c>
      <c r="P15" s="14" t="str">
        <f t="shared" si="0"/>
        <v>X</v>
      </c>
      <c r="Q15" s="14" t="str">
        <f t="shared" si="2"/>
        <v>X</v>
      </c>
      <c r="S15" s="14" t="str">
        <f t="shared" si="3"/>
        <v/>
      </c>
    </row>
    <row r="16" spans="1:19" x14ac:dyDescent="0.25">
      <c r="A16" s="12"/>
      <c r="B16" s="50"/>
      <c r="C16" s="51"/>
      <c r="D16" s="52"/>
      <c r="E16" s="53"/>
      <c r="F16" s="52"/>
      <c r="G16" s="12"/>
      <c r="H16" s="17" t="str">
        <f t="shared" si="1"/>
        <v/>
      </c>
      <c r="I16" s="12"/>
      <c r="J16" s="20" t="str">
        <f>IF($C16="", "", ROUND(IF($C16=$N$11, $D16, $D16*IFERROR(INDEX('Intro &amp; Setup'!$BB$21:$BB$30, MATCH($C16, 'Intro &amp; Setup'!$T$21:$T$30, 0)), 1)), 2))</f>
        <v/>
      </c>
      <c r="K16" s="25" t="str">
        <f>IF(OR($E16="", $F16=""), "", ROUND(IF($E16=$N$11, $F16, $F16*IFERROR(INDEX('Intro &amp; Setup'!$BB$21:$BB$30, MATCH($E16, 'Intro &amp; Setup'!$T$21:$T$30, 0)), 1)), 2))</f>
        <v/>
      </c>
      <c r="L16" s="12"/>
      <c r="N16" s="14" t="str">
        <f>IF('Intro &amp; Setup'!$T25="", "", 'Intro &amp; Setup'!$T25)</f>
        <v/>
      </c>
      <c r="P16" s="14" t="str">
        <f t="shared" si="0"/>
        <v/>
      </c>
      <c r="Q16" s="14" t="str">
        <f t="shared" si="2"/>
        <v/>
      </c>
      <c r="S16" s="14" t="str">
        <f t="shared" si="3"/>
        <v/>
      </c>
    </row>
    <row r="17" spans="1:19" x14ac:dyDescent="0.25">
      <c r="A17" s="12"/>
      <c r="B17" s="50"/>
      <c r="C17" s="51"/>
      <c r="D17" s="52"/>
      <c r="E17" s="53"/>
      <c r="F17" s="52"/>
      <c r="G17" s="12"/>
      <c r="H17" s="17" t="str">
        <f t="shared" si="1"/>
        <v/>
      </c>
      <c r="I17" s="12"/>
      <c r="J17" s="20" t="str">
        <f>IF($C17="", "", ROUND(IF($C17=$N$11, $D17, $D17*IFERROR(INDEX('Intro &amp; Setup'!$BB$21:$BB$30, MATCH($C17, 'Intro &amp; Setup'!$T$21:$T$30, 0)), 1)), 2))</f>
        <v/>
      </c>
      <c r="K17" s="25" t="str">
        <f>IF(OR($E17="", $F17=""), "", ROUND(IF($E17=$N$11, $F17, $F17*IFERROR(INDEX('Intro &amp; Setup'!$BB$21:$BB$30, MATCH($E17, 'Intro &amp; Setup'!$T$21:$T$30, 0)), 1)), 2))</f>
        <v/>
      </c>
      <c r="L17" s="12"/>
      <c r="N17" s="14" t="str">
        <f>IF('Intro &amp; Setup'!$T26="", "", 'Intro &amp; Setup'!$T26)</f>
        <v/>
      </c>
      <c r="P17" s="14" t="str">
        <f t="shared" si="0"/>
        <v/>
      </c>
      <c r="Q17" s="14" t="str">
        <f t="shared" si="2"/>
        <v/>
      </c>
      <c r="S17" s="14" t="str">
        <f t="shared" si="3"/>
        <v/>
      </c>
    </row>
    <row r="18" spans="1:19" x14ac:dyDescent="0.25">
      <c r="A18" s="12"/>
      <c r="B18" s="50"/>
      <c r="C18" s="51"/>
      <c r="D18" s="52"/>
      <c r="E18" s="53"/>
      <c r="F18" s="52"/>
      <c r="G18" s="12"/>
      <c r="H18" s="17" t="str">
        <f t="shared" si="1"/>
        <v/>
      </c>
      <c r="I18" s="12"/>
      <c r="J18" s="20" t="str">
        <f>IF($C18="", "", ROUND(IF($C18=$N$11, $D18, $D18*IFERROR(INDEX('Intro &amp; Setup'!$BB$21:$BB$30, MATCH($C18, 'Intro &amp; Setup'!$T$21:$T$30, 0)), 1)), 2))</f>
        <v/>
      </c>
      <c r="K18" s="25" t="str">
        <f>IF(OR($E18="", $F18=""), "", ROUND(IF($E18=$N$11, $F18, $F18*IFERROR(INDEX('Intro &amp; Setup'!$BB$21:$BB$30, MATCH($E18, 'Intro &amp; Setup'!$T$21:$T$30, 0)), 1)), 2))</f>
        <v/>
      </c>
      <c r="L18" s="12"/>
      <c r="N18" s="14" t="str">
        <f>IF('Intro &amp; Setup'!$T27="", "", 'Intro &amp; Setup'!$T27)</f>
        <v/>
      </c>
      <c r="P18" s="14" t="str">
        <f t="shared" si="0"/>
        <v/>
      </c>
      <c r="Q18" s="14" t="str">
        <f t="shared" si="2"/>
        <v/>
      </c>
      <c r="S18" s="14" t="str">
        <f t="shared" si="3"/>
        <v/>
      </c>
    </row>
    <row r="19" spans="1:19" x14ac:dyDescent="0.25">
      <c r="A19" s="12"/>
      <c r="B19" s="50"/>
      <c r="C19" s="51"/>
      <c r="D19" s="52"/>
      <c r="E19" s="53"/>
      <c r="F19" s="52"/>
      <c r="G19" s="12"/>
      <c r="H19" s="17" t="str">
        <f t="shared" si="1"/>
        <v/>
      </c>
      <c r="I19" s="12"/>
      <c r="J19" s="20" t="str">
        <f>IF($C19="", "", ROUND(IF($C19=$N$11, $D19, $D19*IFERROR(INDEX('Intro &amp; Setup'!$BB$21:$BB$30, MATCH($C19, 'Intro &amp; Setup'!$T$21:$T$30, 0)), 1)), 2))</f>
        <v/>
      </c>
      <c r="K19" s="25" t="str">
        <f>IF(OR($E19="", $F19=""), "", ROUND(IF($E19=$N$11, $F19, $F19*IFERROR(INDEX('Intro &amp; Setup'!$BB$21:$BB$30, MATCH($E19, 'Intro &amp; Setup'!$T$21:$T$30, 0)), 1)), 2))</f>
        <v/>
      </c>
      <c r="L19" s="12"/>
      <c r="N19" s="14" t="str">
        <f>IF('Intro &amp; Setup'!$T28="", "", 'Intro &amp; Setup'!$T28)</f>
        <v/>
      </c>
      <c r="P19" s="14" t="str">
        <f t="shared" si="0"/>
        <v/>
      </c>
      <c r="Q19" s="14" t="str">
        <f t="shared" si="2"/>
        <v/>
      </c>
      <c r="S19" s="14" t="str">
        <f t="shared" si="3"/>
        <v/>
      </c>
    </row>
    <row r="20" spans="1:19" x14ac:dyDescent="0.25">
      <c r="A20" s="12"/>
      <c r="B20" s="50"/>
      <c r="C20" s="51"/>
      <c r="D20" s="52"/>
      <c r="E20" s="53"/>
      <c r="F20" s="52"/>
      <c r="G20" s="12"/>
      <c r="H20" s="17" t="str">
        <f t="shared" si="1"/>
        <v/>
      </c>
      <c r="I20" s="12"/>
      <c r="J20" s="20" t="str">
        <f>IF($C20="", "", ROUND(IF($C20=$N$11, $D20, $D20*IFERROR(INDEX('Intro &amp; Setup'!$BB$21:$BB$30, MATCH($C20, 'Intro &amp; Setup'!$T$21:$T$30, 0)), 1)), 2))</f>
        <v/>
      </c>
      <c r="K20" s="25" t="str">
        <f>IF(OR($E20="", $F20=""), "", ROUND(IF($E20=$N$11, $F20, $F20*IFERROR(INDEX('Intro &amp; Setup'!$BB$21:$BB$30, MATCH($E20, 'Intro &amp; Setup'!$T$21:$T$30, 0)), 1)), 2))</f>
        <v/>
      </c>
      <c r="L20" s="12"/>
      <c r="N20" s="14" t="str">
        <f>IF('Intro &amp; Setup'!$T29="", "", 'Intro &amp; Setup'!$T29)</f>
        <v/>
      </c>
      <c r="P20" s="14" t="str">
        <f t="shared" si="0"/>
        <v/>
      </c>
      <c r="Q20" s="14" t="str">
        <f t="shared" si="2"/>
        <v/>
      </c>
      <c r="S20" s="14" t="str">
        <f t="shared" si="3"/>
        <v/>
      </c>
    </row>
    <row r="21" spans="1:19" x14ac:dyDescent="0.25">
      <c r="A21" s="12"/>
      <c r="B21" s="54"/>
      <c r="C21" s="55"/>
      <c r="D21" s="56"/>
      <c r="E21" s="57"/>
      <c r="F21" s="56"/>
      <c r="G21" s="12"/>
      <c r="H21" s="17" t="str">
        <f t="shared" si="1"/>
        <v/>
      </c>
      <c r="I21" s="12"/>
      <c r="J21" s="20" t="str">
        <f>IF($C21="", "", ROUND(IF($C21=$N$11, $D21, $D21*IFERROR(INDEX('Intro &amp; Setup'!$BB$21:$BB$30, MATCH($C21, 'Intro &amp; Setup'!$T$21:$T$30, 0)), 1)), 2))</f>
        <v/>
      </c>
      <c r="K21" s="25" t="str">
        <f>IF(OR($E21="", $F21=""), "", ROUND(IF($E21=$N$11, $F21, $F21*IFERROR(INDEX('Intro &amp; Setup'!$BB$21:$BB$30, MATCH($E21, 'Intro &amp; Setup'!$T$21:$T$30, 0)), 1)), 2))</f>
        <v/>
      </c>
      <c r="L21" s="12"/>
      <c r="N21" s="15" t="str">
        <f>IF('Intro &amp; Setup'!$T30="", "", 'Intro &amp; Setup'!$T30)</f>
        <v/>
      </c>
      <c r="P21" s="14" t="str">
        <f t="shared" si="0"/>
        <v/>
      </c>
      <c r="Q21" s="14" t="str">
        <f t="shared" si="2"/>
        <v/>
      </c>
      <c r="S21" s="14" t="str">
        <f t="shared" si="3"/>
        <v/>
      </c>
    </row>
    <row r="22" spans="1:19" x14ac:dyDescent="0.25">
      <c r="A22" s="12"/>
      <c r="B22" s="58"/>
      <c r="C22" s="59"/>
      <c r="D22" s="60"/>
      <c r="E22" s="61"/>
      <c r="F22" s="60"/>
      <c r="G22" s="12"/>
      <c r="H22" s="17" t="str">
        <f t="shared" si="1"/>
        <v/>
      </c>
      <c r="I22" s="12"/>
      <c r="J22" s="20" t="str">
        <f>IF($C22="", "", ROUND(IF($C22=$N$11, $D22, $D22*IFERROR(INDEX('Intro &amp; Setup'!$BB$21:$BB$30, MATCH($C22, 'Intro &amp; Setup'!$T$21:$T$30, 0)), 1)), 2))</f>
        <v/>
      </c>
      <c r="K22" s="25" t="str">
        <f>IF(OR($E22="", $F22=""), "", ROUND(IF($E22=$N$11, $F22, $F22*IFERROR(INDEX('Intro &amp; Setup'!$BB$21:$BB$30, MATCH($E22, 'Intro &amp; Setup'!$T$21:$T$30, 0)), 1)), 2))</f>
        <v/>
      </c>
      <c r="L22" s="12"/>
      <c r="N22" s="5"/>
      <c r="P22" s="14" t="str">
        <f t="shared" si="0"/>
        <v/>
      </c>
      <c r="Q22" s="14" t="str">
        <f t="shared" si="2"/>
        <v/>
      </c>
      <c r="S22" s="14" t="str">
        <f t="shared" si="3"/>
        <v/>
      </c>
    </row>
    <row r="23" spans="1:19" x14ac:dyDescent="0.25">
      <c r="A23" s="12"/>
      <c r="B23" s="58"/>
      <c r="C23" s="59"/>
      <c r="D23" s="60"/>
      <c r="E23" s="61"/>
      <c r="F23" s="60"/>
      <c r="G23" s="12"/>
      <c r="H23" s="17" t="str">
        <f t="shared" si="1"/>
        <v/>
      </c>
      <c r="I23" s="12"/>
      <c r="J23" s="20" t="str">
        <f>IF($C23="", "", ROUND(IF($C23=$N$11, $D23, $D23*IFERROR(INDEX('Intro &amp; Setup'!$BB$21:$BB$30, MATCH($C23, 'Intro &amp; Setup'!$T$21:$T$30, 0)), 1)), 2))</f>
        <v/>
      </c>
      <c r="K23" s="25" t="str">
        <f>IF(OR($E23="", $F23=""), "", ROUND(IF($E23=$N$11, $F23, $F23*IFERROR(INDEX('Intro &amp; Setup'!$BB$21:$BB$30, MATCH($E23, 'Intro &amp; Setup'!$T$21:$T$30, 0)), 1)), 2))</f>
        <v/>
      </c>
      <c r="L23" s="12"/>
      <c r="P23" s="14" t="str">
        <f t="shared" si="0"/>
        <v/>
      </c>
      <c r="Q23" s="14" t="str">
        <f t="shared" si="2"/>
        <v/>
      </c>
      <c r="S23" s="14" t="str">
        <f t="shared" si="3"/>
        <v/>
      </c>
    </row>
    <row r="24" spans="1:19" x14ac:dyDescent="0.25">
      <c r="A24" s="12"/>
      <c r="B24" s="58"/>
      <c r="C24" s="59"/>
      <c r="D24" s="60"/>
      <c r="E24" s="61"/>
      <c r="F24" s="60"/>
      <c r="G24" s="12"/>
      <c r="H24" s="17" t="str">
        <f t="shared" si="1"/>
        <v/>
      </c>
      <c r="I24" s="12"/>
      <c r="J24" s="20" t="str">
        <f>IF($C24="", "", ROUND(IF($C24=$N$11, $D24, $D24*IFERROR(INDEX('Intro &amp; Setup'!$BB$21:$BB$30, MATCH($C24, 'Intro &amp; Setup'!$T$21:$T$30, 0)), 1)), 2))</f>
        <v/>
      </c>
      <c r="K24" s="25" t="str">
        <f>IF(OR($E24="", $F24=""), "", ROUND(IF($E24=$N$11, $F24, $F24*IFERROR(INDEX('Intro &amp; Setup'!$BB$21:$BB$30, MATCH($E24, 'Intro &amp; Setup'!$T$21:$T$30, 0)), 1)), 2))</f>
        <v/>
      </c>
      <c r="L24" s="12"/>
      <c r="P24" s="14" t="str">
        <f t="shared" si="0"/>
        <v/>
      </c>
      <c r="Q24" s="14" t="str">
        <f t="shared" si="2"/>
        <v/>
      </c>
      <c r="S24" s="14" t="str">
        <f t="shared" si="3"/>
        <v/>
      </c>
    </row>
    <row r="25" spans="1:19" x14ac:dyDescent="0.25">
      <c r="A25" s="12"/>
      <c r="B25" s="58"/>
      <c r="C25" s="59"/>
      <c r="D25" s="60"/>
      <c r="E25" s="61"/>
      <c r="F25" s="60"/>
      <c r="G25" s="12"/>
      <c r="H25" s="17" t="str">
        <f t="shared" si="1"/>
        <v/>
      </c>
      <c r="I25" s="12"/>
      <c r="J25" s="20" t="str">
        <f>IF($C25="", "", ROUND(IF($C25=$N$11, $D25, $D25*IFERROR(INDEX('Intro &amp; Setup'!$BB$21:$BB$30, MATCH($C25, 'Intro &amp; Setup'!$T$21:$T$30, 0)), 1)), 2))</f>
        <v/>
      </c>
      <c r="K25" s="25" t="str">
        <f>IF(OR($E25="", $F25=""), "", ROUND(IF($E25=$N$11, $F25, $F25*IFERROR(INDEX('Intro &amp; Setup'!$BB$21:$BB$30, MATCH($E25, 'Intro &amp; Setup'!$T$21:$T$30, 0)), 1)), 2))</f>
        <v/>
      </c>
      <c r="L25" s="12"/>
      <c r="P25" s="14" t="str">
        <f t="shared" si="0"/>
        <v/>
      </c>
      <c r="Q25" s="14" t="str">
        <f t="shared" si="2"/>
        <v/>
      </c>
      <c r="S25" s="14" t="str">
        <f t="shared" si="3"/>
        <v/>
      </c>
    </row>
    <row r="26" spans="1:19" x14ac:dyDescent="0.25">
      <c r="A26" s="12"/>
      <c r="B26" s="58"/>
      <c r="C26" s="59"/>
      <c r="D26" s="60"/>
      <c r="E26" s="61"/>
      <c r="F26" s="60"/>
      <c r="G26" s="12"/>
      <c r="H26" s="17" t="str">
        <f t="shared" si="1"/>
        <v/>
      </c>
      <c r="I26" s="12"/>
      <c r="J26" s="20" t="str">
        <f>IF($C26="", "", ROUND(IF($C26=$N$11, $D26, $D26*IFERROR(INDEX('Intro &amp; Setup'!$BB$21:$BB$30, MATCH($C26, 'Intro &amp; Setup'!$T$21:$T$30, 0)), 1)), 2))</f>
        <v/>
      </c>
      <c r="K26" s="25" t="str">
        <f>IF(OR($E26="", $F26=""), "", ROUND(IF($E26=$N$11, $F26, $F26*IFERROR(INDEX('Intro &amp; Setup'!$BB$21:$BB$30, MATCH($E26, 'Intro &amp; Setup'!$T$21:$T$30, 0)), 1)), 2))</f>
        <v/>
      </c>
      <c r="L26" s="12"/>
      <c r="P26" s="14" t="str">
        <f t="shared" si="0"/>
        <v/>
      </c>
      <c r="Q26" s="14" t="str">
        <f t="shared" si="2"/>
        <v/>
      </c>
      <c r="S26" s="14" t="str">
        <f t="shared" si="3"/>
        <v/>
      </c>
    </row>
    <row r="27" spans="1:19" x14ac:dyDescent="0.25">
      <c r="A27" s="12"/>
      <c r="B27" s="58"/>
      <c r="C27" s="59"/>
      <c r="D27" s="60"/>
      <c r="E27" s="61"/>
      <c r="F27" s="60"/>
      <c r="G27" s="12"/>
      <c r="H27" s="17" t="str">
        <f t="shared" si="1"/>
        <v/>
      </c>
      <c r="I27" s="12"/>
      <c r="J27" s="20" t="str">
        <f>IF($C27="", "", ROUND(IF($C27=$N$11, $D27, $D27*IFERROR(INDEX('Intro &amp; Setup'!$BB$21:$BB$30, MATCH($C27, 'Intro &amp; Setup'!$T$21:$T$30, 0)), 1)), 2))</f>
        <v/>
      </c>
      <c r="K27" s="25" t="str">
        <f>IF(OR($E27="", $F27=""), "", ROUND(IF($E27=$N$11, $F27, $F27*IFERROR(INDEX('Intro &amp; Setup'!$BB$21:$BB$30, MATCH($E27, 'Intro &amp; Setup'!$T$21:$T$30, 0)), 1)), 2))</f>
        <v/>
      </c>
      <c r="L27" s="12"/>
      <c r="P27" s="14" t="str">
        <f t="shared" si="0"/>
        <v/>
      </c>
      <c r="Q27" s="14" t="str">
        <f t="shared" si="2"/>
        <v/>
      </c>
      <c r="S27" s="14" t="str">
        <f t="shared" si="3"/>
        <v/>
      </c>
    </row>
    <row r="28" spans="1:19" x14ac:dyDescent="0.25">
      <c r="A28" s="12"/>
      <c r="B28" s="58"/>
      <c r="C28" s="59"/>
      <c r="D28" s="60"/>
      <c r="E28" s="61"/>
      <c r="F28" s="60"/>
      <c r="G28" s="12"/>
      <c r="H28" s="17" t="str">
        <f t="shared" si="1"/>
        <v/>
      </c>
      <c r="I28" s="12"/>
      <c r="J28" s="20" t="str">
        <f>IF($C28="", "", ROUND(IF($C28=$N$11, $D28, $D28*IFERROR(INDEX('Intro &amp; Setup'!$BB$21:$BB$30, MATCH($C28, 'Intro &amp; Setup'!$T$21:$T$30, 0)), 1)), 2))</f>
        <v/>
      </c>
      <c r="K28" s="25" t="str">
        <f>IF(OR($E28="", $F28=""), "", ROUND(IF($E28=$N$11, $F28, $F28*IFERROR(INDEX('Intro &amp; Setup'!$BB$21:$BB$30, MATCH($E28, 'Intro &amp; Setup'!$T$21:$T$30, 0)), 1)), 2))</f>
        <v/>
      </c>
      <c r="L28" s="12"/>
      <c r="P28" s="14" t="str">
        <f t="shared" si="0"/>
        <v/>
      </c>
      <c r="Q28" s="14" t="str">
        <f t="shared" si="2"/>
        <v/>
      </c>
      <c r="S28" s="14" t="str">
        <f t="shared" si="3"/>
        <v/>
      </c>
    </row>
    <row r="29" spans="1:19" x14ac:dyDescent="0.25">
      <c r="A29" s="12"/>
      <c r="B29" s="58"/>
      <c r="C29" s="59"/>
      <c r="D29" s="60"/>
      <c r="E29" s="61"/>
      <c r="F29" s="60"/>
      <c r="G29" s="12"/>
      <c r="H29" s="17" t="str">
        <f t="shared" si="1"/>
        <v/>
      </c>
      <c r="I29" s="12"/>
      <c r="J29" s="20" t="str">
        <f>IF($C29="", "", ROUND(IF($C29=$N$11, $D29, $D29*IFERROR(INDEX('Intro &amp; Setup'!$BB$21:$BB$30, MATCH($C29, 'Intro &amp; Setup'!$T$21:$T$30, 0)), 1)), 2))</f>
        <v/>
      </c>
      <c r="K29" s="25" t="str">
        <f>IF(OR($E29="", $F29=""), "", ROUND(IF($E29=$N$11, $F29, $F29*IFERROR(INDEX('Intro &amp; Setup'!$BB$21:$BB$30, MATCH($E29, 'Intro &amp; Setup'!$T$21:$T$30, 0)), 1)), 2))</f>
        <v/>
      </c>
      <c r="L29" s="12"/>
      <c r="P29" s="14" t="str">
        <f t="shared" si="0"/>
        <v/>
      </c>
      <c r="Q29" s="14" t="str">
        <f t="shared" si="2"/>
        <v/>
      </c>
      <c r="S29" s="14" t="str">
        <f t="shared" si="3"/>
        <v/>
      </c>
    </row>
    <row r="30" spans="1:19" x14ac:dyDescent="0.25">
      <c r="A30" s="12"/>
      <c r="B30" s="58"/>
      <c r="C30" s="59"/>
      <c r="D30" s="60"/>
      <c r="E30" s="61"/>
      <c r="F30" s="60"/>
      <c r="G30" s="12"/>
      <c r="H30" s="17" t="str">
        <f t="shared" si="1"/>
        <v/>
      </c>
      <c r="I30" s="12"/>
      <c r="J30" s="20" t="str">
        <f>IF($C30="", "", ROUND(IF($C30=$N$11, $D30, $D30*IFERROR(INDEX('Intro &amp; Setup'!$BB$21:$BB$30, MATCH($C30, 'Intro &amp; Setup'!$T$21:$T$30, 0)), 1)), 2))</f>
        <v/>
      </c>
      <c r="K30" s="25" t="str">
        <f>IF(OR($E30="", $F30=""), "", ROUND(IF($E30=$N$11, $F30, $F30*IFERROR(INDEX('Intro &amp; Setup'!$BB$21:$BB$30, MATCH($E30, 'Intro &amp; Setup'!$T$21:$T$30, 0)), 1)), 2))</f>
        <v/>
      </c>
      <c r="L30" s="12"/>
      <c r="P30" s="14" t="str">
        <f t="shared" si="0"/>
        <v/>
      </c>
      <c r="Q30" s="14" t="str">
        <f t="shared" si="2"/>
        <v/>
      </c>
      <c r="S30" s="14" t="str">
        <f t="shared" si="3"/>
        <v/>
      </c>
    </row>
    <row r="31" spans="1:19" x14ac:dyDescent="0.25">
      <c r="A31" s="12"/>
      <c r="B31" s="58"/>
      <c r="C31" s="59"/>
      <c r="D31" s="60"/>
      <c r="E31" s="61"/>
      <c r="F31" s="60"/>
      <c r="G31" s="12"/>
      <c r="H31" s="17" t="str">
        <f t="shared" si="1"/>
        <v/>
      </c>
      <c r="I31" s="12"/>
      <c r="J31" s="20" t="str">
        <f>IF($C31="", "", ROUND(IF($C31=$N$11, $D31, $D31*IFERROR(INDEX('Intro &amp; Setup'!$BB$21:$BB$30, MATCH($C31, 'Intro &amp; Setup'!$T$21:$T$30, 0)), 1)), 2))</f>
        <v/>
      </c>
      <c r="K31" s="25" t="str">
        <f>IF(OR($E31="", $F31=""), "", ROUND(IF($E31=$N$11, $F31, $F31*IFERROR(INDEX('Intro &amp; Setup'!$BB$21:$BB$30, MATCH($E31, 'Intro &amp; Setup'!$T$21:$T$30, 0)), 1)), 2))</f>
        <v/>
      </c>
      <c r="L31" s="12"/>
      <c r="P31" s="14" t="str">
        <f t="shared" si="0"/>
        <v/>
      </c>
      <c r="Q31" s="14" t="str">
        <f t="shared" si="2"/>
        <v/>
      </c>
      <c r="S31" s="14" t="str">
        <f t="shared" si="3"/>
        <v/>
      </c>
    </row>
    <row r="32" spans="1:19" x14ac:dyDescent="0.25">
      <c r="A32" s="12"/>
      <c r="B32" s="58"/>
      <c r="C32" s="59"/>
      <c r="D32" s="60"/>
      <c r="E32" s="61"/>
      <c r="F32" s="60"/>
      <c r="G32" s="12"/>
      <c r="H32" s="17" t="str">
        <f t="shared" si="1"/>
        <v/>
      </c>
      <c r="I32" s="12"/>
      <c r="J32" s="20" t="str">
        <f>IF($C32="", "", ROUND(IF($C32=$N$11, $D32, $D32*IFERROR(INDEX('Intro &amp; Setup'!$BB$21:$BB$30, MATCH($C32, 'Intro &amp; Setup'!$T$21:$T$30, 0)), 1)), 2))</f>
        <v/>
      </c>
      <c r="K32" s="25" t="str">
        <f>IF(OR($E32="", $F32=""), "", ROUND(IF($E32=$N$11, $F32, $F32*IFERROR(INDEX('Intro &amp; Setup'!$BB$21:$BB$30, MATCH($E32, 'Intro &amp; Setup'!$T$21:$T$30, 0)), 1)), 2))</f>
        <v/>
      </c>
      <c r="L32" s="12"/>
      <c r="P32" s="14" t="str">
        <f t="shared" si="0"/>
        <v/>
      </c>
      <c r="Q32" s="14" t="str">
        <f t="shared" si="2"/>
        <v/>
      </c>
      <c r="S32" s="14" t="str">
        <f t="shared" si="3"/>
        <v/>
      </c>
    </row>
    <row r="33" spans="1:19" x14ac:dyDescent="0.25">
      <c r="A33" s="12"/>
      <c r="B33" s="58"/>
      <c r="C33" s="59"/>
      <c r="D33" s="60"/>
      <c r="E33" s="61"/>
      <c r="F33" s="60"/>
      <c r="G33" s="12"/>
      <c r="H33" s="17" t="str">
        <f t="shared" si="1"/>
        <v/>
      </c>
      <c r="I33" s="12"/>
      <c r="J33" s="20" t="str">
        <f>IF($C33="", "", ROUND(IF($C33=$N$11, $D33, $D33*IFERROR(INDEX('Intro &amp; Setup'!$BB$21:$BB$30, MATCH($C33, 'Intro &amp; Setup'!$T$21:$T$30, 0)), 1)), 2))</f>
        <v/>
      </c>
      <c r="K33" s="25" t="str">
        <f>IF(OR($E33="", $F33=""), "", ROUND(IF($E33=$N$11, $F33, $F33*IFERROR(INDEX('Intro &amp; Setup'!$BB$21:$BB$30, MATCH($E33, 'Intro &amp; Setup'!$T$21:$T$30, 0)), 1)), 2))</f>
        <v/>
      </c>
      <c r="L33" s="12"/>
      <c r="P33" s="14" t="str">
        <f t="shared" si="0"/>
        <v/>
      </c>
      <c r="Q33" s="14" t="str">
        <f t="shared" si="2"/>
        <v/>
      </c>
      <c r="S33" s="14" t="str">
        <f t="shared" si="3"/>
        <v/>
      </c>
    </row>
    <row r="34" spans="1:19" x14ac:dyDescent="0.25">
      <c r="A34" s="12"/>
      <c r="B34" s="58"/>
      <c r="C34" s="59"/>
      <c r="D34" s="60"/>
      <c r="E34" s="61"/>
      <c r="F34" s="60"/>
      <c r="G34" s="12"/>
      <c r="H34" s="17" t="str">
        <f t="shared" si="1"/>
        <v/>
      </c>
      <c r="I34" s="12"/>
      <c r="J34" s="20" t="str">
        <f>IF($C34="", "", ROUND(IF($C34=$N$11, $D34, $D34*IFERROR(INDEX('Intro &amp; Setup'!$BB$21:$BB$30, MATCH($C34, 'Intro &amp; Setup'!$T$21:$T$30, 0)), 1)), 2))</f>
        <v/>
      </c>
      <c r="K34" s="25" t="str">
        <f>IF(OR($E34="", $F34=""), "", ROUND(IF($E34=$N$11, $F34, $F34*IFERROR(INDEX('Intro &amp; Setup'!$BB$21:$BB$30, MATCH($E34, 'Intro &amp; Setup'!$T$21:$T$30, 0)), 1)), 2))</f>
        <v/>
      </c>
      <c r="L34" s="12"/>
      <c r="P34" s="14" t="str">
        <f t="shared" si="0"/>
        <v/>
      </c>
      <c r="Q34" s="14" t="str">
        <f t="shared" si="2"/>
        <v/>
      </c>
      <c r="S34" s="14" t="str">
        <f t="shared" si="3"/>
        <v/>
      </c>
    </row>
    <row r="35" spans="1:19" x14ac:dyDescent="0.25">
      <c r="A35" s="12"/>
      <c r="B35" s="58"/>
      <c r="C35" s="59"/>
      <c r="D35" s="60"/>
      <c r="E35" s="61"/>
      <c r="F35" s="60"/>
      <c r="G35" s="12"/>
      <c r="H35" s="17" t="str">
        <f t="shared" si="1"/>
        <v/>
      </c>
      <c r="I35" s="12"/>
      <c r="J35" s="20" t="str">
        <f>IF($C35="", "", ROUND(IF($C35=$N$11, $D35, $D35*IFERROR(INDEX('Intro &amp; Setup'!$BB$21:$BB$30, MATCH($C35, 'Intro &amp; Setup'!$T$21:$T$30, 0)), 1)), 2))</f>
        <v/>
      </c>
      <c r="K35" s="25" t="str">
        <f>IF(OR($E35="", $F35=""), "", ROUND(IF($E35=$N$11, $F35, $F35*IFERROR(INDEX('Intro &amp; Setup'!$BB$21:$BB$30, MATCH($E35, 'Intro &amp; Setup'!$T$21:$T$30, 0)), 1)), 2))</f>
        <v/>
      </c>
      <c r="L35" s="12"/>
      <c r="P35" s="14" t="str">
        <f t="shared" si="0"/>
        <v/>
      </c>
      <c r="Q35" s="14" t="str">
        <f t="shared" si="2"/>
        <v/>
      </c>
      <c r="S35" s="14" t="str">
        <f t="shared" si="3"/>
        <v/>
      </c>
    </row>
    <row r="36" spans="1:19" x14ac:dyDescent="0.25">
      <c r="A36" s="12"/>
      <c r="B36" s="58"/>
      <c r="C36" s="59"/>
      <c r="D36" s="60"/>
      <c r="E36" s="61"/>
      <c r="F36" s="60"/>
      <c r="G36" s="12"/>
      <c r="H36" s="17" t="str">
        <f t="shared" si="1"/>
        <v/>
      </c>
      <c r="I36" s="12"/>
      <c r="J36" s="20" t="str">
        <f>IF($C36="", "", ROUND(IF($C36=$N$11, $D36, $D36*IFERROR(INDEX('Intro &amp; Setup'!$BB$21:$BB$30, MATCH($C36, 'Intro &amp; Setup'!$T$21:$T$30, 0)), 1)), 2))</f>
        <v/>
      </c>
      <c r="K36" s="25" t="str">
        <f>IF(OR($E36="", $F36=""), "", ROUND(IF($E36=$N$11, $F36, $F36*IFERROR(INDEX('Intro &amp; Setup'!$BB$21:$BB$30, MATCH($E36, 'Intro &amp; Setup'!$T$21:$T$30, 0)), 1)), 2))</f>
        <v/>
      </c>
      <c r="L36" s="12"/>
      <c r="P36" s="14" t="str">
        <f t="shared" si="0"/>
        <v/>
      </c>
      <c r="Q36" s="14" t="str">
        <f t="shared" si="2"/>
        <v/>
      </c>
      <c r="S36" s="14" t="str">
        <f t="shared" si="3"/>
        <v/>
      </c>
    </row>
    <row r="37" spans="1:19" x14ac:dyDescent="0.25">
      <c r="A37" s="12"/>
      <c r="B37" s="58"/>
      <c r="C37" s="59"/>
      <c r="D37" s="60"/>
      <c r="E37" s="61"/>
      <c r="F37" s="60"/>
      <c r="G37" s="12"/>
      <c r="H37" s="17" t="str">
        <f t="shared" si="1"/>
        <v/>
      </c>
      <c r="I37" s="12"/>
      <c r="J37" s="20" t="str">
        <f>IF($C37="", "", ROUND(IF($C37=$N$11, $D37, $D37*IFERROR(INDEX('Intro &amp; Setup'!$BB$21:$BB$30, MATCH($C37, 'Intro &amp; Setup'!$T$21:$T$30, 0)), 1)), 2))</f>
        <v/>
      </c>
      <c r="K37" s="25" t="str">
        <f>IF(OR($E37="", $F37=""), "", ROUND(IF($E37=$N$11, $F37, $F37*IFERROR(INDEX('Intro &amp; Setup'!$BB$21:$BB$30, MATCH($E37, 'Intro &amp; Setup'!$T$21:$T$30, 0)), 1)), 2))</f>
        <v/>
      </c>
      <c r="L37" s="12"/>
      <c r="P37" s="14" t="str">
        <f t="shared" si="0"/>
        <v/>
      </c>
      <c r="Q37" s="14" t="str">
        <f t="shared" si="2"/>
        <v/>
      </c>
      <c r="S37" s="14" t="str">
        <f t="shared" si="3"/>
        <v/>
      </c>
    </row>
    <row r="38" spans="1:19" x14ac:dyDescent="0.25">
      <c r="A38" s="12"/>
      <c r="B38" s="58"/>
      <c r="C38" s="59"/>
      <c r="D38" s="60"/>
      <c r="E38" s="61"/>
      <c r="F38" s="60"/>
      <c r="G38" s="12"/>
      <c r="H38" s="17" t="str">
        <f t="shared" si="1"/>
        <v/>
      </c>
      <c r="I38" s="12"/>
      <c r="J38" s="20" t="str">
        <f>IF($C38="", "", ROUND(IF($C38=$N$11, $D38, $D38*IFERROR(INDEX('Intro &amp; Setup'!$BB$21:$BB$30, MATCH($C38, 'Intro &amp; Setup'!$T$21:$T$30, 0)), 1)), 2))</f>
        <v/>
      </c>
      <c r="K38" s="25" t="str">
        <f>IF(OR($E38="", $F38=""), "", ROUND(IF($E38=$N$11, $F38, $F38*IFERROR(INDEX('Intro &amp; Setup'!$BB$21:$BB$30, MATCH($E38, 'Intro &amp; Setup'!$T$21:$T$30, 0)), 1)), 2))</f>
        <v/>
      </c>
      <c r="L38" s="12"/>
      <c r="P38" s="14" t="str">
        <f t="shared" si="0"/>
        <v/>
      </c>
      <c r="Q38" s="14" t="str">
        <f t="shared" si="2"/>
        <v/>
      </c>
      <c r="S38" s="14" t="str">
        <f t="shared" si="3"/>
        <v/>
      </c>
    </row>
    <row r="39" spans="1:19" x14ac:dyDescent="0.25">
      <c r="A39" s="12"/>
      <c r="B39" s="58"/>
      <c r="C39" s="59"/>
      <c r="D39" s="60"/>
      <c r="E39" s="61"/>
      <c r="F39" s="60"/>
      <c r="G39" s="12"/>
      <c r="H39" s="17" t="str">
        <f t="shared" si="1"/>
        <v/>
      </c>
      <c r="I39" s="12"/>
      <c r="J39" s="20" t="str">
        <f>IF($C39="", "", ROUND(IF($C39=$N$11, $D39, $D39*IFERROR(INDEX('Intro &amp; Setup'!$BB$21:$BB$30, MATCH($C39, 'Intro &amp; Setup'!$T$21:$T$30, 0)), 1)), 2))</f>
        <v/>
      </c>
      <c r="K39" s="25" t="str">
        <f>IF(OR($E39="", $F39=""), "", ROUND(IF($E39=$N$11, $F39, $F39*IFERROR(INDEX('Intro &amp; Setup'!$BB$21:$BB$30, MATCH($E39, 'Intro &amp; Setup'!$T$21:$T$30, 0)), 1)), 2))</f>
        <v/>
      </c>
      <c r="L39" s="12"/>
      <c r="P39" s="14" t="str">
        <f t="shared" si="0"/>
        <v/>
      </c>
      <c r="Q39" s="14" t="str">
        <f t="shared" si="2"/>
        <v/>
      </c>
      <c r="S39" s="14" t="str">
        <f t="shared" si="3"/>
        <v/>
      </c>
    </row>
    <row r="40" spans="1:19" x14ac:dyDescent="0.25">
      <c r="A40" s="12"/>
      <c r="B40" s="58"/>
      <c r="C40" s="59"/>
      <c r="D40" s="60"/>
      <c r="E40" s="61"/>
      <c r="F40" s="60"/>
      <c r="G40" s="12"/>
      <c r="H40" s="17" t="str">
        <f t="shared" si="1"/>
        <v/>
      </c>
      <c r="I40" s="12"/>
      <c r="J40" s="20" t="str">
        <f>IF($C40="", "", ROUND(IF($C40=$N$11, $D40, $D40*IFERROR(INDEX('Intro &amp; Setup'!$BB$21:$BB$30, MATCH($C40, 'Intro &amp; Setup'!$T$21:$T$30, 0)), 1)), 2))</f>
        <v/>
      </c>
      <c r="K40" s="25" t="str">
        <f>IF(OR($E40="", $F40=""), "", ROUND(IF($E40=$N$11, $F40, $F40*IFERROR(INDEX('Intro &amp; Setup'!$BB$21:$BB$30, MATCH($E40, 'Intro &amp; Setup'!$T$21:$T$30, 0)), 1)), 2))</f>
        <v/>
      </c>
      <c r="L40" s="12"/>
      <c r="P40" s="14" t="str">
        <f t="shared" si="0"/>
        <v/>
      </c>
      <c r="Q40" s="14" t="str">
        <f t="shared" si="2"/>
        <v/>
      </c>
      <c r="S40" s="14" t="str">
        <f t="shared" si="3"/>
        <v/>
      </c>
    </row>
    <row r="41" spans="1:19" x14ac:dyDescent="0.25">
      <c r="A41" s="12"/>
      <c r="B41" s="58"/>
      <c r="C41" s="59"/>
      <c r="D41" s="60"/>
      <c r="E41" s="61"/>
      <c r="F41" s="60"/>
      <c r="G41" s="12"/>
      <c r="H41" s="17" t="str">
        <f t="shared" si="1"/>
        <v/>
      </c>
      <c r="I41" s="12"/>
      <c r="J41" s="20" t="str">
        <f>IF($C41="", "", ROUND(IF($C41=$N$11, $D41, $D41*IFERROR(INDEX('Intro &amp; Setup'!$BB$21:$BB$30, MATCH($C41, 'Intro &amp; Setup'!$T$21:$T$30, 0)), 1)), 2))</f>
        <v/>
      </c>
      <c r="K41" s="25" t="str">
        <f>IF(OR($E41="", $F41=""), "", ROUND(IF($E41=$N$11, $F41, $F41*IFERROR(INDEX('Intro &amp; Setup'!$BB$21:$BB$30, MATCH($E41, 'Intro &amp; Setup'!$T$21:$T$30, 0)), 1)), 2))</f>
        <v/>
      </c>
      <c r="L41" s="12"/>
      <c r="P41" s="14" t="str">
        <f t="shared" si="0"/>
        <v/>
      </c>
      <c r="Q41" s="14" t="str">
        <f t="shared" si="2"/>
        <v/>
      </c>
      <c r="S41" s="14" t="str">
        <f t="shared" si="3"/>
        <v/>
      </c>
    </row>
    <row r="42" spans="1:19" x14ac:dyDescent="0.25">
      <c r="A42" s="12"/>
      <c r="B42" s="58"/>
      <c r="C42" s="59"/>
      <c r="D42" s="60"/>
      <c r="E42" s="61"/>
      <c r="F42" s="60"/>
      <c r="G42" s="12"/>
      <c r="H42" s="17" t="str">
        <f t="shared" si="1"/>
        <v/>
      </c>
      <c r="I42" s="12"/>
      <c r="J42" s="20" t="str">
        <f>IF($C42="", "", ROUND(IF($C42=$N$11, $D42, $D42*IFERROR(INDEX('Intro &amp; Setup'!$BB$21:$BB$30, MATCH($C42, 'Intro &amp; Setup'!$T$21:$T$30, 0)), 1)), 2))</f>
        <v/>
      </c>
      <c r="K42" s="25" t="str">
        <f>IF(OR($E42="", $F42=""), "", ROUND(IF($E42=$N$11, $F42, $F42*IFERROR(INDEX('Intro &amp; Setup'!$BB$21:$BB$30, MATCH($E42, 'Intro &amp; Setup'!$T$21:$T$30, 0)), 1)), 2))</f>
        <v/>
      </c>
      <c r="L42" s="12"/>
      <c r="P42" s="14" t="str">
        <f t="shared" si="0"/>
        <v/>
      </c>
      <c r="Q42" s="14" t="str">
        <f t="shared" si="2"/>
        <v/>
      </c>
      <c r="S42" s="14" t="str">
        <f t="shared" si="3"/>
        <v/>
      </c>
    </row>
    <row r="43" spans="1:19" x14ac:dyDescent="0.25">
      <c r="A43" s="12"/>
      <c r="B43" s="58"/>
      <c r="C43" s="59"/>
      <c r="D43" s="60"/>
      <c r="E43" s="61"/>
      <c r="F43" s="60"/>
      <c r="G43" s="12"/>
      <c r="H43" s="17" t="str">
        <f t="shared" si="1"/>
        <v/>
      </c>
      <c r="I43" s="12"/>
      <c r="J43" s="20" t="str">
        <f>IF($C43="", "", ROUND(IF($C43=$N$11, $D43, $D43*IFERROR(INDEX('Intro &amp; Setup'!$BB$21:$BB$30, MATCH($C43, 'Intro &amp; Setup'!$T$21:$T$30, 0)), 1)), 2))</f>
        <v/>
      </c>
      <c r="K43" s="25" t="str">
        <f>IF(OR($E43="", $F43=""), "", ROUND(IF($E43=$N$11, $F43, $F43*IFERROR(INDEX('Intro &amp; Setup'!$BB$21:$BB$30, MATCH($E43, 'Intro &amp; Setup'!$T$21:$T$30, 0)), 1)), 2))</f>
        <v/>
      </c>
      <c r="L43" s="12"/>
      <c r="P43" s="14" t="str">
        <f t="shared" si="0"/>
        <v/>
      </c>
      <c r="Q43" s="14" t="str">
        <f t="shared" si="2"/>
        <v/>
      </c>
      <c r="S43" s="14" t="str">
        <f t="shared" si="3"/>
        <v/>
      </c>
    </row>
    <row r="44" spans="1:19" x14ac:dyDescent="0.25">
      <c r="A44" s="12"/>
      <c r="B44" s="58"/>
      <c r="C44" s="59"/>
      <c r="D44" s="60"/>
      <c r="E44" s="61"/>
      <c r="F44" s="60"/>
      <c r="G44" s="12"/>
      <c r="H44" s="17" t="str">
        <f t="shared" si="1"/>
        <v/>
      </c>
      <c r="I44" s="12"/>
      <c r="J44" s="20" t="str">
        <f>IF($C44="", "", ROUND(IF($C44=$N$11, $D44, $D44*IFERROR(INDEX('Intro &amp; Setup'!$BB$21:$BB$30, MATCH($C44, 'Intro &amp; Setup'!$T$21:$T$30, 0)), 1)), 2))</f>
        <v/>
      </c>
      <c r="K44" s="25" t="str">
        <f>IF(OR($E44="", $F44=""), "", ROUND(IF($E44=$N$11, $F44, $F44*IFERROR(INDEX('Intro &amp; Setup'!$BB$21:$BB$30, MATCH($E44, 'Intro &amp; Setup'!$T$21:$T$30, 0)), 1)), 2))</f>
        <v/>
      </c>
      <c r="L44" s="12"/>
      <c r="P44" s="14" t="str">
        <f t="shared" si="0"/>
        <v/>
      </c>
      <c r="Q44" s="14" t="str">
        <f t="shared" si="2"/>
        <v/>
      </c>
      <c r="S44" s="14" t="str">
        <f t="shared" si="3"/>
        <v/>
      </c>
    </row>
    <row r="45" spans="1:19" x14ac:dyDescent="0.25">
      <c r="A45" s="12"/>
      <c r="B45" s="58"/>
      <c r="C45" s="59"/>
      <c r="D45" s="60"/>
      <c r="E45" s="61"/>
      <c r="F45" s="60"/>
      <c r="G45" s="12"/>
      <c r="H45" s="17" t="str">
        <f t="shared" si="1"/>
        <v/>
      </c>
      <c r="I45" s="12"/>
      <c r="J45" s="20" t="str">
        <f>IF($C45="", "", ROUND(IF($C45=$N$11, $D45, $D45*IFERROR(INDEX('Intro &amp; Setup'!$BB$21:$BB$30, MATCH($C45, 'Intro &amp; Setup'!$T$21:$T$30, 0)), 1)), 2))</f>
        <v/>
      </c>
      <c r="K45" s="25" t="str">
        <f>IF(OR($E45="", $F45=""), "", ROUND(IF($E45=$N$11, $F45, $F45*IFERROR(INDEX('Intro &amp; Setup'!$BB$21:$BB$30, MATCH($E45, 'Intro &amp; Setup'!$T$21:$T$30, 0)), 1)), 2))</f>
        <v/>
      </c>
      <c r="L45" s="12"/>
      <c r="P45" s="14" t="str">
        <f t="shared" si="0"/>
        <v/>
      </c>
      <c r="Q45" s="14" t="str">
        <f t="shared" si="2"/>
        <v/>
      </c>
      <c r="S45" s="14" t="str">
        <f t="shared" si="3"/>
        <v/>
      </c>
    </row>
    <row r="46" spans="1:19" x14ac:dyDescent="0.25">
      <c r="A46" s="12"/>
      <c r="B46" s="58"/>
      <c r="C46" s="59"/>
      <c r="D46" s="60"/>
      <c r="E46" s="61"/>
      <c r="F46" s="60"/>
      <c r="G46" s="12"/>
      <c r="H46" s="17" t="str">
        <f t="shared" si="1"/>
        <v/>
      </c>
      <c r="I46" s="12"/>
      <c r="J46" s="20" t="str">
        <f>IF($C46="", "", ROUND(IF($C46=$N$11, $D46, $D46*IFERROR(INDEX('Intro &amp; Setup'!$BB$21:$BB$30, MATCH($C46, 'Intro &amp; Setup'!$T$21:$T$30, 0)), 1)), 2))</f>
        <v/>
      </c>
      <c r="K46" s="25" t="str">
        <f>IF(OR($E46="", $F46=""), "", ROUND(IF($E46=$N$11, $F46, $F46*IFERROR(INDEX('Intro &amp; Setup'!$BB$21:$BB$30, MATCH($E46, 'Intro &amp; Setup'!$T$21:$T$30, 0)), 1)), 2))</f>
        <v/>
      </c>
      <c r="L46" s="12"/>
      <c r="P46" s="14" t="str">
        <f t="shared" si="0"/>
        <v/>
      </c>
      <c r="Q46" s="14" t="str">
        <f t="shared" si="2"/>
        <v/>
      </c>
      <c r="S46" s="14" t="str">
        <f t="shared" si="3"/>
        <v/>
      </c>
    </row>
    <row r="47" spans="1:19" x14ac:dyDescent="0.25">
      <c r="A47" s="12"/>
      <c r="B47" s="58"/>
      <c r="C47" s="59"/>
      <c r="D47" s="60"/>
      <c r="E47" s="61"/>
      <c r="F47" s="60"/>
      <c r="G47" s="12"/>
      <c r="H47" s="17" t="str">
        <f t="shared" si="1"/>
        <v/>
      </c>
      <c r="I47" s="12"/>
      <c r="J47" s="20" t="str">
        <f>IF($C47="", "", ROUND(IF($C47=$N$11, $D47, $D47*IFERROR(INDEX('Intro &amp; Setup'!$BB$21:$BB$30, MATCH($C47, 'Intro &amp; Setup'!$T$21:$T$30, 0)), 1)), 2))</f>
        <v/>
      </c>
      <c r="K47" s="25" t="str">
        <f>IF(OR($E47="", $F47=""), "", ROUND(IF($E47=$N$11, $F47, $F47*IFERROR(INDEX('Intro &amp; Setup'!$BB$21:$BB$30, MATCH($E47, 'Intro &amp; Setup'!$T$21:$T$30, 0)), 1)), 2))</f>
        <v/>
      </c>
      <c r="L47" s="12"/>
      <c r="P47" s="14" t="str">
        <f t="shared" si="0"/>
        <v/>
      </c>
      <c r="Q47" s="14" t="str">
        <f t="shared" si="2"/>
        <v/>
      </c>
      <c r="S47" s="14" t="str">
        <f t="shared" si="3"/>
        <v/>
      </c>
    </row>
    <row r="48" spans="1:19" x14ac:dyDescent="0.25">
      <c r="A48" s="12"/>
      <c r="B48" s="58"/>
      <c r="C48" s="59"/>
      <c r="D48" s="60"/>
      <c r="E48" s="61"/>
      <c r="F48" s="60"/>
      <c r="G48" s="12"/>
      <c r="H48" s="17" t="str">
        <f t="shared" si="1"/>
        <v/>
      </c>
      <c r="I48" s="12"/>
      <c r="J48" s="20" t="str">
        <f>IF($C48="", "", ROUND(IF($C48=$N$11, $D48, $D48*IFERROR(INDEX('Intro &amp; Setup'!$BB$21:$BB$30, MATCH($C48, 'Intro &amp; Setup'!$T$21:$T$30, 0)), 1)), 2))</f>
        <v/>
      </c>
      <c r="K48" s="25" t="str">
        <f>IF(OR($E48="", $F48=""), "", ROUND(IF($E48=$N$11, $F48, $F48*IFERROR(INDEX('Intro &amp; Setup'!$BB$21:$BB$30, MATCH($E48, 'Intro &amp; Setup'!$T$21:$T$30, 0)), 1)), 2))</f>
        <v/>
      </c>
      <c r="L48" s="12"/>
      <c r="P48" s="14" t="str">
        <f t="shared" si="0"/>
        <v/>
      </c>
      <c r="Q48" s="14" t="str">
        <f t="shared" si="2"/>
        <v/>
      </c>
      <c r="S48" s="14" t="str">
        <f t="shared" si="3"/>
        <v/>
      </c>
    </row>
    <row r="49" spans="1:19" x14ac:dyDescent="0.25">
      <c r="A49" s="12"/>
      <c r="B49" s="58"/>
      <c r="C49" s="59"/>
      <c r="D49" s="60"/>
      <c r="E49" s="61"/>
      <c r="F49" s="60"/>
      <c r="G49" s="12"/>
      <c r="H49" s="17" t="str">
        <f t="shared" si="1"/>
        <v/>
      </c>
      <c r="I49" s="12"/>
      <c r="J49" s="20" t="str">
        <f>IF($C49="", "", ROUND(IF($C49=$N$11, $D49, $D49*IFERROR(INDEX('Intro &amp; Setup'!$BB$21:$BB$30, MATCH($C49, 'Intro &amp; Setup'!$T$21:$T$30, 0)), 1)), 2))</f>
        <v/>
      </c>
      <c r="K49" s="25" t="str">
        <f>IF(OR($E49="", $F49=""), "", ROUND(IF($E49=$N$11, $F49, $F49*IFERROR(INDEX('Intro &amp; Setup'!$BB$21:$BB$30, MATCH($E49, 'Intro &amp; Setup'!$T$21:$T$30, 0)), 1)), 2))</f>
        <v/>
      </c>
      <c r="L49" s="12"/>
      <c r="P49" s="14" t="str">
        <f t="shared" si="0"/>
        <v/>
      </c>
      <c r="Q49" s="14" t="str">
        <f t="shared" si="2"/>
        <v/>
      </c>
      <c r="S49" s="14" t="str">
        <f t="shared" si="3"/>
        <v/>
      </c>
    </row>
    <row r="50" spans="1:19" x14ac:dyDescent="0.25">
      <c r="A50" s="12"/>
      <c r="B50" s="58"/>
      <c r="C50" s="59"/>
      <c r="D50" s="60"/>
      <c r="E50" s="61"/>
      <c r="F50" s="60"/>
      <c r="G50" s="12"/>
      <c r="H50" s="17" t="str">
        <f t="shared" si="1"/>
        <v/>
      </c>
      <c r="I50" s="12"/>
      <c r="J50" s="20" t="str">
        <f>IF($C50="", "", ROUND(IF($C50=$N$11, $D50, $D50*IFERROR(INDEX('Intro &amp; Setup'!$BB$21:$BB$30, MATCH($C50, 'Intro &amp; Setup'!$T$21:$T$30, 0)), 1)), 2))</f>
        <v/>
      </c>
      <c r="K50" s="25" t="str">
        <f>IF(OR($E50="", $F50=""), "", ROUND(IF($E50=$N$11, $F50, $F50*IFERROR(INDEX('Intro &amp; Setup'!$BB$21:$BB$30, MATCH($E50, 'Intro &amp; Setup'!$T$21:$T$30, 0)), 1)), 2))</f>
        <v/>
      </c>
      <c r="L50" s="12"/>
      <c r="P50" s="14" t="str">
        <f t="shared" si="0"/>
        <v/>
      </c>
      <c r="Q50" s="14" t="str">
        <f t="shared" si="2"/>
        <v/>
      </c>
      <c r="S50" s="14" t="str">
        <f t="shared" si="3"/>
        <v/>
      </c>
    </row>
    <row r="51" spans="1:19" x14ac:dyDescent="0.25">
      <c r="A51" s="12"/>
      <c r="B51" s="58"/>
      <c r="C51" s="59"/>
      <c r="D51" s="60"/>
      <c r="E51" s="61"/>
      <c r="F51" s="60"/>
      <c r="G51" s="12"/>
      <c r="H51" s="17" t="str">
        <f t="shared" si="1"/>
        <v/>
      </c>
      <c r="I51" s="12"/>
      <c r="J51" s="20" t="str">
        <f>IF($C51="", "", ROUND(IF($C51=$N$11, $D51, $D51*IFERROR(INDEX('Intro &amp; Setup'!$BB$21:$BB$30, MATCH($C51, 'Intro &amp; Setup'!$T$21:$T$30, 0)), 1)), 2))</f>
        <v/>
      </c>
      <c r="K51" s="25" t="str">
        <f>IF(OR($E51="", $F51=""), "", ROUND(IF($E51=$N$11, $F51, $F51*IFERROR(INDEX('Intro &amp; Setup'!$BB$21:$BB$30, MATCH($E51, 'Intro &amp; Setup'!$T$21:$T$30, 0)), 1)), 2))</f>
        <v/>
      </c>
      <c r="L51" s="12"/>
      <c r="P51" s="14" t="str">
        <f t="shared" si="0"/>
        <v/>
      </c>
      <c r="Q51" s="14" t="str">
        <f t="shared" si="2"/>
        <v/>
      </c>
      <c r="S51" s="14" t="str">
        <f t="shared" si="3"/>
        <v/>
      </c>
    </row>
    <row r="52" spans="1:19" x14ac:dyDescent="0.25">
      <c r="A52" s="12"/>
      <c r="B52" s="58"/>
      <c r="C52" s="59"/>
      <c r="D52" s="60"/>
      <c r="E52" s="61"/>
      <c r="F52" s="60"/>
      <c r="G52" s="12"/>
      <c r="H52" s="17" t="str">
        <f t="shared" si="1"/>
        <v/>
      </c>
      <c r="I52" s="12"/>
      <c r="J52" s="20" t="str">
        <f>IF($C52="", "", ROUND(IF($C52=$N$11, $D52, $D52*IFERROR(INDEX('Intro &amp; Setup'!$BB$21:$BB$30, MATCH($C52, 'Intro &amp; Setup'!$T$21:$T$30, 0)), 1)), 2))</f>
        <v/>
      </c>
      <c r="K52" s="25" t="str">
        <f>IF(OR($E52="", $F52=""), "", ROUND(IF($E52=$N$11, $F52, $F52*IFERROR(INDEX('Intro &amp; Setup'!$BB$21:$BB$30, MATCH($E52, 'Intro &amp; Setup'!$T$21:$T$30, 0)), 1)), 2))</f>
        <v/>
      </c>
      <c r="L52" s="12"/>
      <c r="P52" s="14" t="str">
        <f t="shared" si="0"/>
        <v/>
      </c>
      <c r="Q52" s="14" t="str">
        <f t="shared" si="2"/>
        <v/>
      </c>
      <c r="S52" s="14" t="str">
        <f t="shared" si="3"/>
        <v/>
      </c>
    </row>
    <row r="53" spans="1:19" x14ac:dyDescent="0.25">
      <c r="A53" s="12"/>
      <c r="B53" s="58"/>
      <c r="C53" s="59"/>
      <c r="D53" s="60"/>
      <c r="E53" s="61"/>
      <c r="F53" s="60"/>
      <c r="G53" s="12"/>
      <c r="H53" s="17" t="str">
        <f t="shared" si="1"/>
        <v/>
      </c>
      <c r="I53" s="12"/>
      <c r="J53" s="20" t="str">
        <f>IF($C53="", "", ROUND(IF($C53=$N$11, $D53, $D53*IFERROR(INDEX('Intro &amp; Setup'!$BB$21:$BB$30, MATCH($C53, 'Intro &amp; Setup'!$T$21:$T$30, 0)), 1)), 2))</f>
        <v/>
      </c>
      <c r="K53" s="25" t="str">
        <f>IF(OR($E53="", $F53=""), "", ROUND(IF($E53=$N$11, $F53, $F53*IFERROR(INDEX('Intro &amp; Setup'!$BB$21:$BB$30, MATCH($E53, 'Intro &amp; Setup'!$T$21:$T$30, 0)), 1)), 2))</f>
        <v/>
      </c>
      <c r="L53" s="12"/>
      <c r="P53" s="14" t="str">
        <f t="shared" si="0"/>
        <v/>
      </c>
      <c r="Q53" s="14" t="str">
        <f t="shared" si="2"/>
        <v/>
      </c>
      <c r="S53" s="14" t="str">
        <f t="shared" si="3"/>
        <v/>
      </c>
    </row>
    <row r="54" spans="1:19" x14ac:dyDescent="0.25">
      <c r="A54" s="12"/>
      <c r="B54" s="58"/>
      <c r="C54" s="59"/>
      <c r="D54" s="60"/>
      <c r="E54" s="61"/>
      <c r="F54" s="60"/>
      <c r="G54" s="12"/>
      <c r="H54" s="17" t="str">
        <f t="shared" si="1"/>
        <v/>
      </c>
      <c r="I54" s="12"/>
      <c r="J54" s="20" t="str">
        <f>IF($C54="", "", ROUND(IF($C54=$N$11, $D54, $D54*IFERROR(INDEX('Intro &amp; Setup'!$BB$21:$BB$30, MATCH($C54, 'Intro &amp; Setup'!$T$21:$T$30, 0)), 1)), 2))</f>
        <v/>
      </c>
      <c r="K54" s="25" t="str">
        <f>IF(OR($E54="", $F54=""), "", ROUND(IF($E54=$N$11, $F54, $F54*IFERROR(INDEX('Intro &amp; Setup'!$BB$21:$BB$30, MATCH($E54, 'Intro &amp; Setup'!$T$21:$T$30, 0)), 1)), 2))</f>
        <v/>
      </c>
      <c r="L54" s="12"/>
      <c r="P54" s="14" t="str">
        <f t="shared" si="0"/>
        <v/>
      </c>
      <c r="Q54" s="14" t="str">
        <f t="shared" si="2"/>
        <v/>
      </c>
      <c r="S54" s="14" t="str">
        <f t="shared" si="3"/>
        <v/>
      </c>
    </row>
    <row r="55" spans="1:19" x14ac:dyDescent="0.25">
      <c r="A55" s="12"/>
      <c r="B55" s="58"/>
      <c r="C55" s="59"/>
      <c r="D55" s="60"/>
      <c r="E55" s="61"/>
      <c r="F55" s="60"/>
      <c r="G55" s="12"/>
      <c r="H55" s="17" t="str">
        <f t="shared" si="1"/>
        <v/>
      </c>
      <c r="I55" s="12"/>
      <c r="J55" s="20" t="str">
        <f>IF($C55="", "", ROUND(IF($C55=$N$11, $D55, $D55*IFERROR(INDEX('Intro &amp; Setup'!$BB$21:$BB$30, MATCH($C55, 'Intro &amp; Setup'!$T$21:$T$30, 0)), 1)), 2))</f>
        <v/>
      </c>
      <c r="K55" s="25" t="str">
        <f>IF(OR($E55="", $F55=""), "", ROUND(IF($E55=$N$11, $F55, $F55*IFERROR(INDEX('Intro &amp; Setup'!$BB$21:$BB$30, MATCH($E55, 'Intro &amp; Setup'!$T$21:$T$30, 0)), 1)), 2))</f>
        <v/>
      </c>
      <c r="L55" s="12"/>
      <c r="P55" s="14" t="str">
        <f t="shared" si="0"/>
        <v/>
      </c>
      <c r="Q55" s="14" t="str">
        <f t="shared" si="2"/>
        <v/>
      </c>
      <c r="S55" s="14" t="str">
        <f t="shared" si="3"/>
        <v/>
      </c>
    </row>
    <row r="56" spans="1:19" x14ac:dyDescent="0.25">
      <c r="A56" s="12"/>
      <c r="B56" s="58"/>
      <c r="C56" s="59"/>
      <c r="D56" s="60"/>
      <c r="E56" s="61"/>
      <c r="F56" s="60"/>
      <c r="G56" s="12"/>
      <c r="H56" s="17" t="str">
        <f t="shared" si="1"/>
        <v/>
      </c>
      <c r="I56" s="12"/>
      <c r="J56" s="20" t="str">
        <f>IF($C56="", "", ROUND(IF($C56=$N$11, $D56, $D56*IFERROR(INDEX('Intro &amp; Setup'!$BB$21:$BB$30, MATCH($C56, 'Intro &amp; Setup'!$T$21:$T$30, 0)), 1)), 2))</f>
        <v/>
      </c>
      <c r="K56" s="25" t="str">
        <f>IF(OR($E56="", $F56=""), "", ROUND(IF($E56=$N$11, $F56, $F56*IFERROR(INDEX('Intro &amp; Setup'!$BB$21:$BB$30, MATCH($E56, 'Intro &amp; Setup'!$T$21:$T$30, 0)), 1)), 2))</f>
        <v/>
      </c>
      <c r="L56" s="12"/>
      <c r="P56" s="14" t="str">
        <f t="shared" si="0"/>
        <v/>
      </c>
      <c r="Q56" s="14" t="str">
        <f t="shared" si="2"/>
        <v/>
      </c>
      <c r="S56" s="14" t="str">
        <f t="shared" si="3"/>
        <v/>
      </c>
    </row>
    <row r="57" spans="1:19" x14ac:dyDescent="0.25">
      <c r="A57" s="12"/>
      <c r="B57" s="58"/>
      <c r="C57" s="59"/>
      <c r="D57" s="60"/>
      <c r="E57" s="61"/>
      <c r="F57" s="60"/>
      <c r="G57" s="12"/>
      <c r="H57" s="17" t="str">
        <f t="shared" si="1"/>
        <v/>
      </c>
      <c r="I57" s="12"/>
      <c r="J57" s="20" t="str">
        <f>IF($C57="", "", ROUND(IF($C57=$N$11, $D57, $D57*IFERROR(INDEX('Intro &amp; Setup'!$BB$21:$BB$30, MATCH($C57, 'Intro &amp; Setup'!$T$21:$T$30, 0)), 1)), 2))</f>
        <v/>
      </c>
      <c r="K57" s="25" t="str">
        <f>IF(OR($E57="", $F57=""), "", ROUND(IF($E57=$N$11, $F57, $F57*IFERROR(INDEX('Intro &amp; Setup'!$BB$21:$BB$30, MATCH($E57, 'Intro &amp; Setup'!$T$21:$T$30, 0)), 1)), 2))</f>
        <v/>
      </c>
      <c r="L57" s="12"/>
      <c r="P57" s="14" t="str">
        <f t="shared" si="0"/>
        <v/>
      </c>
      <c r="Q57" s="14" t="str">
        <f t="shared" si="2"/>
        <v/>
      </c>
      <c r="S57" s="14" t="str">
        <f t="shared" si="3"/>
        <v/>
      </c>
    </row>
    <row r="58" spans="1:19" x14ac:dyDescent="0.25">
      <c r="A58" s="12"/>
      <c r="B58" s="58"/>
      <c r="C58" s="59"/>
      <c r="D58" s="60"/>
      <c r="E58" s="61"/>
      <c r="F58" s="60"/>
      <c r="G58" s="12"/>
      <c r="H58" s="17" t="str">
        <f t="shared" si="1"/>
        <v/>
      </c>
      <c r="I58" s="12"/>
      <c r="J58" s="20" t="str">
        <f>IF($C58="", "", ROUND(IF($C58=$N$11, $D58, $D58*IFERROR(INDEX('Intro &amp; Setup'!$BB$21:$BB$30, MATCH($C58, 'Intro &amp; Setup'!$T$21:$T$30, 0)), 1)), 2))</f>
        <v/>
      </c>
      <c r="K58" s="25" t="str">
        <f>IF(OR($E58="", $F58=""), "", ROUND(IF($E58=$N$11, $F58, $F58*IFERROR(INDEX('Intro &amp; Setup'!$BB$21:$BB$30, MATCH($E58, 'Intro &amp; Setup'!$T$21:$T$30, 0)), 1)), 2))</f>
        <v/>
      </c>
      <c r="L58" s="12"/>
      <c r="P58" s="14" t="str">
        <f t="shared" si="0"/>
        <v/>
      </c>
      <c r="Q58" s="14" t="str">
        <f t="shared" si="2"/>
        <v/>
      </c>
      <c r="S58" s="14" t="str">
        <f t="shared" si="3"/>
        <v/>
      </c>
    </row>
    <row r="59" spans="1:19" x14ac:dyDescent="0.25">
      <c r="A59" s="12"/>
      <c r="B59" s="58"/>
      <c r="C59" s="59"/>
      <c r="D59" s="60"/>
      <c r="E59" s="61"/>
      <c r="F59" s="60"/>
      <c r="G59" s="12"/>
      <c r="H59" s="17" t="str">
        <f t="shared" si="1"/>
        <v/>
      </c>
      <c r="I59" s="12"/>
      <c r="J59" s="20" t="str">
        <f>IF($C59="", "", ROUND(IF($C59=$N$11, $D59, $D59*IFERROR(INDEX('Intro &amp; Setup'!$BB$21:$BB$30, MATCH($C59, 'Intro &amp; Setup'!$T$21:$T$30, 0)), 1)), 2))</f>
        <v/>
      </c>
      <c r="K59" s="25" t="str">
        <f>IF(OR($E59="", $F59=""), "", ROUND(IF($E59=$N$11, $F59, $F59*IFERROR(INDEX('Intro &amp; Setup'!$BB$21:$BB$30, MATCH($E59, 'Intro &amp; Setup'!$T$21:$T$30, 0)), 1)), 2))</f>
        <v/>
      </c>
      <c r="L59" s="12"/>
      <c r="P59" s="14" t="str">
        <f t="shared" si="0"/>
        <v/>
      </c>
      <c r="Q59" s="14" t="str">
        <f t="shared" si="2"/>
        <v/>
      </c>
      <c r="S59" s="14" t="str">
        <f t="shared" si="3"/>
        <v/>
      </c>
    </row>
    <row r="60" spans="1:19" x14ac:dyDescent="0.25">
      <c r="A60" s="12"/>
      <c r="B60" s="58"/>
      <c r="C60" s="59"/>
      <c r="D60" s="60"/>
      <c r="E60" s="61"/>
      <c r="F60" s="60"/>
      <c r="G60" s="12"/>
      <c r="H60" s="17" t="str">
        <f t="shared" si="1"/>
        <v/>
      </c>
      <c r="I60" s="12"/>
      <c r="J60" s="20" t="str">
        <f>IF($C60="", "", ROUND(IF($C60=$N$11, $D60, $D60*IFERROR(INDEX('Intro &amp; Setup'!$BB$21:$BB$30, MATCH($C60, 'Intro &amp; Setup'!$T$21:$T$30, 0)), 1)), 2))</f>
        <v/>
      </c>
      <c r="K60" s="25" t="str">
        <f>IF(OR($E60="", $F60=""), "", ROUND(IF($E60=$N$11, $F60, $F60*IFERROR(INDEX('Intro &amp; Setup'!$BB$21:$BB$30, MATCH($E60, 'Intro &amp; Setup'!$T$21:$T$30, 0)), 1)), 2))</f>
        <v/>
      </c>
      <c r="L60" s="12"/>
      <c r="P60" s="14" t="str">
        <f t="shared" si="0"/>
        <v/>
      </c>
      <c r="Q60" s="14" t="str">
        <f t="shared" si="2"/>
        <v/>
      </c>
      <c r="S60" s="14" t="str">
        <f t="shared" si="3"/>
        <v/>
      </c>
    </row>
    <row r="61" spans="1:19" x14ac:dyDescent="0.25">
      <c r="A61" s="12"/>
      <c r="B61" s="58"/>
      <c r="C61" s="59"/>
      <c r="D61" s="60"/>
      <c r="E61" s="61"/>
      <c r="F61" s="60"/>
      <c r="G61" s="12"/>
      <c r="H61" s="17" t="str">
        <f t="shared" si="1"/>
        <v/>
      </c>
      <c r="I61" s="12"/>
      <c r="J61" s="20" t="str">
        <f>IF($C61="", "", ROUND(IF($C61=$N$11, $D61, $D61*IFERROR(INDEX('Intro &amp; Setup'!$BB$21:$BB$30, MATCH($C61, 'Intro &amp; Setup'!$T$21:$T$30, 0)), 1)), 2))</f>
        <v/>
      </c>
      <c r="K61" s="25" t="str">
        <f>IF(OR($E61="", $F61=""), "", ROUND(IF($E61=$N$11, $F61, $F61*IFERROR(INDEX('Intro &amp; Setup'!$BB$21:$BB$30, MATCH($E61, 'Intro &amp; Setup'!$T$21:$T$30, 0)), 1)), 2))</f>
        <v/>
      </c>
      <c r="L61" s="12"/>
      <c r="P61" s="14" t="str">
        <f t="shared" si="0"/>
        <v/>
      </c>
      <c r="Q61" s="14" t="str">
        <f t="shared" si="2"/>
        <v/>
      </c>
      <c r="S61" s="14" t="str">
        <f t="shared" si="3"/>
        <v/>
      </c>
    </row>
    <row r="62" spans="1:19" x14ac:dyDescent="0.25">
      <c r="A62" s="12"/>
      <c r="B62" s="58"/>
      <c r="C62" s="59"/>
      <c r="D62" s="60"/>
      <c r="E62" s="61"/>
      <c r="F62" s="60"/>
      <c r="G62" s="12"/>
      <c r="H62" s="17" t="str">
        <f t="shared" si="1"/>
        <v/>
      </c>
      <c r="I62" s="12"/>
      <c r="J62" s="20" t="str">
        <f>IF($C62="", "", ROUND(IF($C62=$N$11, $D62, $D62*IFERROR(INDEX('Intro &amp; Setup'!$BB$21:$BB$30, MATCH($C62, 'Intro &amp; Setup'!$T$21:$T$30, 0)), 1)), 2))</f>
        <v/>
      </c>
      <c r="K62" s="25" t="str">
        <f>IF(OR($E62="", $F62=""), "", ROUND(IF($E62=$N$11, $F62, $F62*IFERROR(INDEX('Intro &amp; Setup'!$BB$21:$BB$30, MATCH($E62, 'Intro &amp; Setup'!$T$21:$T$30, 0)), 1)), 2))</f>
        <v/>
      </c>
      <c r="L62" s="12"/>
      <c r="P62" s="14" t="str">
        <f t="shared" si="0"/>
        <v/>
      </c>
      <c r="Q62" s="14" t="str">
        <f t="shared" si="2"/>
        <v/>
      </c>
      <c r="S62" s="14" t="str">
        <f t="shared" si="3"/>
        <v/>
      </c>
    </row>
    <row r="63" spans="1:19" x14ac:dyDescent="0.25">
      <c r="A63" s="12"/>
      <c r="B63" s="58"/>
      <c r="C63" s="59"/>
      <c r="D63" s="60"/>
      <c r="E63" s="61"/>
      <c r="F63" s="60"/>
      <c r="G63" s="12"/>
      <c r="H63" s="17" t="str">
        <f t="shared" si="1"/>
        <v/>
      </c>
      <c r="I63" s="12"/>
      <c r="J63" s="20" t="str">
        <f>IF($C63="", "", ROUND(IF($C63=$N$11, $D63, $D63*IFERROR(INDEX('Intro &amp; Setup'!$BB$21:$BB$30, MATCH($C63, 'Intro &amp; Setup'!$T$21:$T$30, 0)), 1)), 2))</f>
        <v/>
      </c>
      <c r="K63" s="25" t="str">
        <f>IF(OR($E63="", $F63=""), "", ROUND(IF($E63=$N$11, $F63, $F63*IFERROR(INDEX('Intro &amp; Setup'!$BB$21:$BB$30, MATCH($E63, 'Intro &amp; Setup'!$T$21:$T$30, 0)), 1)), 2))</f>
        <v/>
      </c>
      <c r="L63" s="12"/>
      <c r="P63" s="14" t="str">
        <f t="shared" si="0"/>
        <v/>
      </c>
      <c r="Q63" s="14" t="str">
        <f t="shared" si="2"/>
        <v/>
      </c>
      <c r="S63" s="14" t="str">
        <f t="shared" si="3"/>
        <v/>
      </c>
    </row>
    <row r="64" spans="1:19" x14ac:dyDescent="0.25">
      <c r="A64" s="12"/>
      <c r="B64" s="58"/>
      <c r="C64" s="59"/>
      <c r="D64" s="60"/>
      <c r="E64" s="61"/>
      <c r="F64" s="60"/>
      <c r="G64" s="12"/>
      <c r="H64" s="17" t="str">
        <f t="shared" si="1"/>
        <v/>
      </c>
      <c r="I64" s="12"/>
      <c r="J64" s="20" t="str">
        <f>IF($C64="", "", ROUND(IF($C64=$N$11, $D64, $D64*IFERROR(INDEX('Intro &amp; Setup'!$BB$21:$BB$30, MATCH($C64, 'Intro &amp; Setup'!$T$21:$T$30, 0)), 1)), 2))</f>
        <v/>
      </c>
      <c r="K64" s="25" t="str">
        <f>IF(OR($E64="", $F64=""), "", ROUND(IF($E64=$N$11, $F64, $F64*IFERROR(INDEX('Intro &amp; Setup'!$BB$21:$BB$30, MATCH($E64, 'Intro &amp; Setup'!$T$21:$T$30, 0)), 1)), 2))</f>
        <v/>
      </c>
      <c r="L64" s="12"/>
      <c r="P64" s="14" t="str">
        <f t="shared" si="0"/>
        <v/>
      </c>
      <c r="Q64" s="14" t="str">
        <f t="shared" si="2"/>
        <v/>
      </c>
      <c r="S64" s="14" t="str">
        <f t="shared" si="3"/>
        <v/>
      </c>
    </row>
    <row r="65" spans="1:19" x14ac:dyDescent="0.25">
      <c r="A65" s="12"/>
      <c r="B65" s="58"/>
      <c r="C65" s="59"/>
      <c r="D65" s="60"/>
      <c r="E65" s="61"/>
      <c r="F65" s="60"/>
      <c r="G65" s="12"/>
      <c r="H65" s="17" t="str">
        <f t="shared" si="1"/>
        <v/>
      </c>
      <c r="I65" s="12"/>
      <c r="J65" s="20" t="str">
        <f>IF($C65="", "", ROUND(IF($C65=$N$11, $D65, $D65*IFERROR(INDEX('Intro &amp; Setup'!$BB$21:$BB$30, MATCH($C65, 'Intro &amp; Setup'!$T$21:$T$30, 0)), 1)), 2))</f>
        <v/>
      </c>
      <c r="K65" s="25" t="str">
        <f>IF(OR($E65="", $F65=""), "", ROUND(IF($E65=$N$11, $F65, $F65*IFERROR(INDEX('Intro &amp; Setup'!$BB$21:$BB$30, MATCH($E65, 'Intro &amp; Setup'!$T$21:$T$30, 0)), 1)), 2))</f>
        <v/>
      </c>
      <c r="L65" s="12"/>
      <c r="P65" s="14" t="str">
        <f t="shared" si="0"/>
        <v/>
      </c>
      <c r="Q65" s="14" t="str">
        <f t="shared" si="2"/>
        <v/>
      </c>
      <c r="S65" s="14" t="str">
        <f t="shared" si="3"/>
        <v/>
      </c>
    </row>
    <row r="66" spans="1:19" x14ac:dyDescent="0.25">
      <c r="A66" s="12"/>
      <c r="B66" s="58"/>
      <c r="C66" s="59"/>
      <c r="D66" s="60"/>
      <c r="E66" s="61"/>
      <c r="F66" s="60"/>
      <c r="G66" s="12"/>
      <c r="H66" s="17" t="str">
        <f t="shared" si="1"/>
        <v/>
      </c>
      <c r="I66" s="12"/>
      <c r="J66" s="20" t="str">
        <f>IF($C66="", "", ROUND(IF($C66=$N$11, $D66, $D66*IFERROR(INDEX('Intro &amp; Setup'!$BB$21:$BB$30, MATCH($C66, 'Intro &amp; Setup'!$T$21:$T$30, 0)), 1)), 2))</f>
        <v/>
      </c>
      <c r="K66" s="25" t="str">
        <f>IF(OR($E66="", $F66=""), "", ROUND(IF($E66=$N$11, $F66, $F66*IFERROR(INDEX('Intro &amp; Setup'!$BB$21:$BB$30, MATCH($E66, 'Intro &amp; Setup'!$T$21:$T$30, 0)), 1)), 2))</f>
        <v/>
      </c>
      <c r="L66" s="12"/>
      <c r="P66" s="14" t="str">
        <f t="shared" si="0"/>
        <v/>
      </c>
      <c r="Q66" s="14" t="str">
        <f t="shared" si="2"/>
        <v/>
      </c>
      <c r="S66" s="14" t="str">
        <f t="shared" si="3"/>
        <v/>
      </c>
    </row>
    <row r="67" spans="1:19" x14ac:dyDescent="0.25">
      <c r="A67" s="12"/>
      <c r="B67" s="58"/>
      <c r="C67" s="59"/>
      <c r="D67" s="60"/>
      <c r="E67" s="61"/>
      <c r="F67" s="60"/>
      <c r="G67" s="12"/>
      <c r="H67" s="17" t="str">
        <f t="shared" si="1"/>
        <v/>
      </c>
      <c r="I67" s="12"/>
      <c r="J67" s="20" t="str">
        <f>IF($C67="", "", ROUND(IF($C67=$N$11, $D67, $D67*IFERROR(INDEX('Intro &amp; Setup'!$BB$21:$BB$30, MATCH($C67, 'Intro &amp; Setup'!$T$21:$T$30, 0)), 1)), 2))</f>
        <v/>
      </c>
      <c r="K67" s="25" t="str">
        <f>IF(OR($E67="", $F67=""), "", ROUND(IF($E67=$N$11, $F67, $F67*IFERROR(INDEX('Intro &amp; Setup'!$BB$21:$BB$30, MATCH($E67, 'Intro &amp; Setup'!$T$21:$T$30, 0)), 1)), 2))</f>
        <v/>
      </c>
      <c r="L67" s="12"/>
      <c r="P67" s="14" t="str">
        <f t="shared" si="0"/>
        <v/>
      </c>
      <c r="Q67" s="14" t="str">
        <f t="shared" si="2"/>
        <v/>
      </c>
      <c r="S67" s="14" t="str">
        <f t="shared" si="3"/>
        <v/>
      </c>
    </row>
    <row r="68" spans="1:19" x14ac:dyDescent="0.25">
      <c r="A68" s="12"/>
      <c r="B68" s="58"/>
      <c r="C68" s="59"/>
      <c r="D68" s="60"/>
      <c r="E68" s="61"/>
      <c r="F68" s="60"/>
      <c r="G68" s="12"/>
      <c r="H68" s="17" t="str">
        <f t="shared" si="1"/>
        <v/>
      </c>
      <c r="I68" s="12"/>
      <c r="J68" s="20" t="str">
        <f>IF($C68="", "", ROUND(IF($C68=$N$11, $D68, $D68*IFERROR(INDEX('Intro &amp; Setup'!$BB$21:$BB$30, MATCH($C68, 'Intro &amp; Setup'!$T$21:$T$30, 0)), 1)), 2))</f>
        <v/>
      </c>
      <c r="K68" s="25" t="str">
        <f>IF(OR($E68="", $F68=""), "", ROUND(IF($E68=$N$11, $F68, $F68*IFERROR(INDEX('Intro &amp; Setup'!$BB$21:$BB$30, MATCH($E68, 'Intro &amp; Setup'!$T$21:$T$30, 0)), 1)), 2))</f>
        <v/>
      </c>
      <c r="L68" s="12"/>
      <c r="P68" s="14" t="str">
        <f t="shared" si="0"/>
        <v/>
      </c>
      <c r="Q68" s="14" t="str">
        <f t="shared" si="2"/>
        <v/>
      </c>
      <c r="S68" s="14" t="str">
        <f t="shared" si="3"/>
        <v/>
      </c>
    </row>
    <row r="69" spans="1:19" x14ac:dyDescent="0.25">
      <c r="A69" s="12"/>
      <c r="B69" s="58"/>
      <c r="C69" s="59"/>
      <c r="D69" s="60"/>
      <c r="E69" s="61"/>
      <c r="F69" s="60"/>
      <c r="G69" s="12"/>
      <c r="H69" s="17" t="str">
        <f t="shared" si="1"/>
        <v/>
      </c>
      <c r="I69" s="12"/>
      <c r="J69" s="20" t="str">
        <f>IF($C69="", "", ROUND(IF($C69=$N$11, $D69, $D69*IFERROR(INDEX('Intro &amp; Setup'!$BB$21:$BB$30, MATCH($C69, 'Intro &amp; Setup'!$T$21:$T$30, 0)), 1)), 2))</f>
        <v/>
      </c>
      <c r="K69" s="25" t="str">
        <f>IF(OR($E69="", $F69=""), "", ROUND(IF($E69=$N$11, $F69, $F69*IFERROR(INDEX('Intro &amp; Setup'!$BB$21:$BB$30, MATCH($E69, 'Intro &amp; Setup'!$T$21:$T$30, 0)), 1)), 2))</f>
        <v/>
      </c>
      <c r="L69" s="12"/>
      <c r="P69" s="14" t="str">
        <f t="shared" si="0"/>
        <v/>
      </c>
      <c r="Q69" s="14" t="str">
        <f t="shared" si="2"/>
        <v/>
      </c>
      <c r="S69" s="14" t="str">
        <f t="shared" si="3"/>
        <v/>
      </c>
    </row>
    <row r="70" spans="1:19" x14ac:dyDescent="0.25">
      <c r="A70" s="12"/>
      <c r="B70" s="58"/>
      <c r="C70" s="59"/>
      <c r="D70" s="60"/>
      <c r="E70" s="61"/>
      <c r="F70" s="60"/>
      <c r="G70" s="12"/>
      <c r="H70" s="17" t="str">
        <f t="shared" si="1"/>
        <v/>
      </c>
      <c r="I70" s="12"/>
      <c r="J70" s="20" t="str">
        <f>IF($C70="", "", ROUND(IF($C70=$N$11, $D70, $D70*IFERROR(INDEX('Intro &amp; Setup'!$BB$21:$BB$30, MATCH($C70, 'Intro &amp; Setup'!$T$21:$T$30, 0)), 1)), 2))</f>
        <v/>
      </c>
      <c r="K70" s="25" t="str">
        <f>IF(OR($E70="", $F70=""), "", ROUND(IF($E70=$N$11, $F70, $F70*IFERROR(INDEX('Intro &amp; Setup'!$BB$21:$BB$30, MATCH($E70, 'Intro &amp; Setup'!$T$21:$T$30, 0)), 1)), 2))</f>
        <v/>
      </c>
      <c r="L70" s="12"/>
      <c r="P70" s="14" t="str">
        <f t="shared" si="0"/>
        <v/>
      </c>
      <c r="Q70" s="14" t="str">
        <f t="shared" si="2"/>
        <v/>
      </c>
      <c r="S70" s="14" t="str">
        <f t="shared" si="3"/>
        <v/>
      </c>
    </row>
    <row r="71" spans="1:19" x14ac:dyDescent="0.25">
      <c r="A71" s="12"/>
      <c r="B71" s="58"/>
      <c r="C71" s="59"/>
      <c r="D71" s="60"/>
      <c r="E71" s="61"/>
      <c r="F71" s="60"/>
      <c r="G71" s="12"/>
      <c r="H71" s="17" t="str">
        <f t="shared" si="1"/>
        <v/>
      </c>
      <c r="I71" s="12"/>
      <c r="J71" s="20" t="str">
        <f>IF($C71="", "", ROUND(IF($C71=$N$11, $D71, $D71*IFERROR(INDEX('Intro &amp; Setup'!$BB$21:$BB$30, MATCH($C71, 'Intro &amp; Setup'!$T$21:$T$30, 0)), 1)), 2))</f>
        <v/>
      </c>
      <c r="K71" s="25" t="str">
        <f>IF(OR($E71="", $F71=""), "", ROUND(IF($E71=$N$11, $F71, $F71*IFERROR(INDEX('Intro &amp; Setup'!$BB$21:$BB$30, MATCH($E71, 'Intro &amp; Setup'!$T$21:$T$30, 0)), 1)), 2))</f>
        <v/>
      </c>
      <c r="L71" s="12"/>
      <c r="P71" s="14" t="str">
        <f t="shared" si="0"/>
        <v/>
      </c>
      <c r="Q71" s="14" t="str">
        <f t="shared" si="2"/>
        <v/>
      </c>
      <c r="S71" s="14" t="str">
        <f t="shared" si="3"/>
        <v/>
      </c>
    </row>
    <row r="72" spans="1:19" x14ac:dyDescent="0.25">
      <c r="A72" s="12"/>
      <c r="B72" s="58"/>
      <c r="C72" s="59"/>
      <c r="D72" s="60"/>
      <c r="E72" s="61"/>
      <c r="F72" s="60"/>
      <c r="G72" s="12"/>
      <c r="H72" s="17" t="str">
        <f t="shared" si="1"/>
        <v/>
      </c>
      <c r="I72" s="12"/>
      <c r="J72" s="20" t="str">
        <f>IF($C72="", "", ROUND(IF($C72=$N$11, $D72, $D72*IFERROR(INDEX('Intro &amp; Setup'!$BB$21:$BB$30, MATCH($C72, 'Intro &amp; Setup'!$T$21:$T$30, 0)), 1)), 2))</f>
        <v/>
      </c>
      <c r="K72" s="25" t="str">
        <f>IF(OR($E72="", $F72=""), "", ROUND(IF($E72=$N$11, $F72, $F72*IFERROR(INDEX('Intro &amp; Setup'!$BB$21:$BB$30, MATCH($E72, 'Intro &amp; Setup'!$T$21:$T$30, 0)), 1)), 2))</f>
        <v/>
      </c>
      <c r="L72" s="12"/>
      <c r="P72" s="14" t="str">
        <f t="shared" si="0"/>
        <v/>
      </c>
      <c r="Q72" s="14" t="str">
        <f t="shared" si="2"/>
        <v/>
      </c>
      <c r="S72" s="14" t="str">
        <f t="shared" si="3"/>
        <v/>
      </c>
    </row>
    <row r="73" spans="1:19" x14ac:dyDescent="0.25">
      <c r="A73" s="12"/>
      <c r="B73" s="58"/>
      <c r="C73" s="59"/>
      <c r="D73" s="60"/>
      <c r="E73" s="61"/>
      <c r="F73" s="60"/>
      <c r="G73" s="12"/>
      <c r="H73" s="17" t="str">
        <f t="shared" si="1"/>
        <v/>
      </c>
      <c r="I73" s="12"/>
      <c r="J73" s="20" t="str">
        <f>IF($C73="", "", ROUND(IF($C73=$N$11, $D73, $D73*IFERROR(INDEX('Intro &amp; Setup'!$BB$21:$BB$30, MATCH($C73, 'Intro &amp; Setup'!$T$21:$T$30, 0)), 1)), 2))</f>
        <v/>
      </c>
      <c r="K73" s="25" t="str">
        <f>IF(OR($E73="", $F73=""), "", ROUND(IF($E73=$N$11, $F73, $F73*IFERROR(INDEX('Intro &amp; Setup'!$BB$21:$BB$30, MATCH($E73, 'Intro &amp; Setup'!$T$21:$T$30, 0)), 1)), 2))</f>
        <v/>
      </c>
      <c r="L73" s="12"/>
      <c r="P73" s="14" t="str">
        <f t="shared" si="0"/>
        <v/>
      </c>
      <c r="Q73" s="14" t="str">
        <f t="shared" si="2"/>
        <v/>
      </c>
      <c r="S73" s="14" t="str">
        <f t="shared" si="3"/>
        <v/>
      </c>
    </row>
    <row r="74" spans="1:19" x14ac:dyDescent="0.25">
      <c r="A74" s="12"/>
      <c r="B74" s="58"/>
      <c r="C74" s="59"/>
      <c r="D74" s="60"/>
      <c r="E74" s="61"/>
      <c r="F74" s="60"/>
      <c r="G74" s="12"/>
      <c r="H74" s="17" t="str">
        <f t="shared" si="1"/>
        <v/>
      </c>
      <c r="I74" s="12"/>
      <c r="J74" s="20" t="str">
        <f>IF($C74="", "", ROUND(IF($C74=$N$11, $D74, $D74*IFERROR(INDEX('Intro &amp; Setup'!$BB$21:$BB$30, MATCH($C74, 'Intro &amp; Setup'!$T$21:$T$30, 0)), 1)), 2))</f>
        <v/>
      </c>
      <c r="K74" s="25" t="str">
        <f>IF(OR($E74="", $F74=""), "", ROUND(IF($E74=$N$11, $F74, $F74*IFERROR(INDEX('Intro &amp; Setup'!$BB$21:$BB$30, MATCH($E74, 'Intro &amp; Setup'!$T$21:$T$30, 0)), 1)), 2))</f>
        <v/>
      </c>
      <c r="L74" s="12"/>
      <c r="P74" s="14" t="str">
        <f t="shared" si="0"/>
        <v/>
      </c>
      <c r="Q74" s="14" t="str">
        <f t="shared" si="2"/>
        <v/>
      </c>
      <c r="S74" s="14" t="str">
        <f t="shared" si="3"/>
        <v/>
      </c>
    </row>
    <row r="75" spans="1:19" x14ac:dyDescent="0.25">
      <c r="A75" s="12"/>
      <c r="B75" s="58"/>
      <c r="C75" s="59"/>
      <c r="D75" s="60"/>
      <c r="E75" s="61"/>
      <c r="F75" s="60"/>
      <c r="G75" s="12"/>
      <c r="H75" s="17" t="str">
        <f t="shared" si="1"/>
        <v/>
      </c>
      <c r="I75" s="12"/>
      <c r="J75" s="20" t="str">
        <f>IF($C75="", "", ROUND(IF($C75=$N$11, $D75, $D75*IFERROR(INDEX('Intro &amp; Setup'!$BB$21:$BB$30, MATCH($C75, 'Intro &amp; Setup'!$T$21:$T$30, 0)), 1)), 2))</f>
        <v/>
      </c>
      <c r="K75" s="25" t="str">
        <f>IF(OR($E75="", $F75=""), "", ROUND(IF($E75=$N$11, $F75, $F75*IFERROR(INDEX('Intro &amp; Setup'!$BB$21:$BB$30, MATCH($E75, 'Intro &amp; Setup'!$T$21:$T$30, 0)), 1)), 2))</f>
        <v/>
      </c>
      <c r="L75" s="12"/>
      <c r="P75" s="14" t="str">
        <f t="shared" si="0"/>
        <v/>
      </c>
      <c r="Q75" s="14" t="str">
        <f t="shared" si="2"/>
        <v/>
      </c>
      <c r="S75" s="14" t="str">
        <f t="shared" si="3"/>
        <v/>
      </c>
    </row>
    <row r="76" spans="1:19" x14ac:dyDescent="0.25">
      <c r="A76" s="12"/>
      <c r="B76" s="58"/>
      <c r="C76" s="59"/>
      <c r="D76" s="60"/>
      <c r="E76" s="61"/>
      <c r="F76" s="60"/>
      <c r="G76" s="12"/>
      <c r="H76" s="17" t="str">
        <f t="shared" ref="H76:H139" si="4">IF(OR($J76="", $K76=""), "", ROUND($K76/$J76, 2))</f>
        <v/>
      </c>
      <c r="I76" s="12"/>
      <c r="J76" s="20" t="str">
        <f>IF($C76="", "", ROUND(IF($C76=$N$11, $D76, $D76*IFERROR(INDEX('Intro &amp; Setup'!$BB$21:$BB$30, MATCH($C76, 'Intro &amp; Setup'!$T$21:$T$30, 0)), 1)), 2))</f>
        <v/>
      </c>
      <c r="K76" s="25" t="str">
        <f>IF(OR($E76="", $F76=""), "", ROUND(IF($E76=$N$11, $F76, $F76*IFERROR(INDEX('Intro &amp; Setup'!$BB$21:$BB$30, MATCH($E76, 'Intro &amp; Setup'!$T$21:$T$30, 0)), 1)), 2))</f>
        <v/>
      </c>
      <c r="L76" s="12"/>
      <c r="P76" s="14" t="str">
        <f t="shared" ref="P76:P139" si="5">IF(COUNTIF($B76:$F76, "")=5, "", "X")</f>
        <v/>
      </c>
      <c r="Q76" s="14" t="str">
        <f t="shared" ref="Q76:Q139" si="6">IF(COUNTIF($E76:$F76, "")=2, "", "X")</f>
        <v/>
      </c>
      <c r="S76" s="14" t="str">
        <f t="shared" ref="S76:S139" si="7">IF(AND($P76="X", $Q76=""), "X", "")</f>
        <v/>
      </c>
    </row>
    <row r="77" spans="1:19" x14ac:dyDescent="0.25">
      <c r="A77" s="12"/>
      <c r="B77" s="58"/>
      <c r="C77" s="59"/>
      <c r="D77" s="60"/>
      <c r="E77" s="61"/>
      <c r="F77" s="60"/>
      <c r="G77" s="12"/>
      <c r="H77" s="17" t="str">
        <f t="shared" si="4"/>
        <v/>
      </c>
      <c r="I77" s="12"/>
      <c r="J77" s="20" t="str">
        <f>IF($C77="", "", ROUND(IF($C77=$N$11, $D77, $D77*IFERROR(INDEX('Intro &amp; Setup'!$BB$21:$BB$30, MATCH($C77, 'Intro &amp; Setup'!$T$21:$T$30, 0)), 1)), 2))</f>
        <v/>
      </c>
      <c r="K77" s="25" t="str">
        <f>IF(OR($E77="", $F77=""), "", ROUND(IF($E77=$N$11, $F77, $F77*IFERROR(INDEX('Intro &amp; Setup'!$BB$21:$BB$30, MATCH($E77, 'Intro &amp; Setup'!$T$21:$T$30, 0)), 1)), 2))</f>
        <v/>
      </c>
      <c r="L77" s="12"/>
      <c r="P77" s="14" t="str">
        <f t="shared" si="5"/>
        <v/>
      </c>
      <c r="Q77" s="14" t="str">
        <f t="shared" si="6"/>
        <v/>
      </c>
      <c r="S77" s="14" t="str">
        <f t="shared" si="7"/>
        <v/>
      </c>
    </row>
    <row r="78" spans="1:19" x14ac:dyDescent="0.25">
      <c r="A78" s="12"/>
      <c r="B78" s="58"/>
      <c r="C78" s="59"/>
      <c r="D78" s="60"/>
      <c r="E78" s="61"/>
      <c r="F78" s="60"/>
      <c r="G78" s="12"/>
      <c r="H78" s="17" t="str">
        <f t="shared" si="4"/>
        <v/>
      </c>
      <c r="I78" s="12"/>
      <c r="J78" s="20" t="str">
        <f>IF($C78="", "", ROUND(IF($C78=$N$11, $D78, $D78*IFERROR(INDEX('Intro &amp; Setup'!$BB$21:$BB$30, MATCH($C78, 'Intro &amp; Setup'!$T$21:$T$30, 0)), 1)), 2))</f>
        <v/>
      </c>
      <c r="K78" s="25" t="str">
        <f>IF(OR($E78="", $F78=""), "", ROUND(IF($E78=$N$11, $F78, $F78*IFERROR(INDEX('Intro &amp; Setup'!$BB$21:$BB$30, MATCH($E78, 'Intro &amp; Setup'!$T$21:$T$30, 0)), 1)), 2))</f>
        <v/>
      </c>
      <c r="L78" s="12"/>
      <c r="P78" s="14" t="str">
        <f t="shared" si="5"/>
        <v/>
      </c>
      <c r="Q78" s="14" t="str">
        <f t="shared" si="6"/>
        <v/>
      </c>
      <c r="S78" s="14" t="str">
        <f t="shared" si="7"/>
        <v/>
      </c>
    </row>
    <row r="79" spans="1:19" x14ac:dyDescent="0.25">
      <c r="A79" s="12"/>
      <c r="B79" s="58"/>
      <c r="C79" s="59"/>
      <c r="D79" s="60"/>
      <c r="E79" s="61"/>
      <c r="F79" s="60"/>
      <c r="G79" s="12"/>
      <c r="H79" s="17" t="str">
        <f t="shared" si="4"/>
        <v/>
      </c>
      <c r="I79" s="12"/>
      <c r="J79" s="20" t="str">
        <f>IF($C79="", "", ROUND(IF($C79=$N$11, $D79, $D79*IFERROR(INDEX('Intro &amp; Setup'!$BB$21:$BB$30, MATCH($C79, 'Intro &amp; Setup'!$T$21:$T$30, 0)), 1)), 2))</f>
        <v/>
      </c>
      <c r="K79" s="25" t="str">
        <f>IF(OR($E79="", $F79=""), "", ROUND(IF($E79=$N$11, $F79, $F79*IFERROR(INDEX('Intro &amp; Setup'!$BB$21:$BB$30, MATCH($E79, 'Intro &amp; Setup'!$T$21:$T$30, 0)), 1)), 2))</f>
        <v/>
      </c>
      <c r="L79" s="12"/>
      <c r="P79" s="14" t="str">
        <f t="shared" si="5"/>
        <v/>
      </c>
      <c r="Q79" s="14" t="str">
        <f t="shared" si="6"/>
        <v/>
      </c>
      <c r="S79" s="14" t="str">
        <f t="shared" si="7"/>
        <v/>
      </c>
    </row>
    <row r="80" spans="1:19" x14ac:dyDescent="0.25">
      <c r="A80" s="12"/>
      <c r="B80" s="58"/>
      <c r="C80" s="59"/>
      <c r="D80" s="60"/>
      <c r="E80" s="61"/>
      <c r="F80" s="60"/>
      <c r="G80" s="12"/>
      <c r="H80" s="17" t="str">
        <f t="shared" si="4"/>
        <v/>
      </c>
      <c r="I80" s="12"/>
      <c r="J80" s="20" t="str">
        <f>IF($C80="", "", ROUND(IF($C80=$N$11, $D80, $D80*IFERROR(INDEX('Intro &amp; Setup'!$BB$21:$BB$30, MATCH($C80, 'Intro &amp; Setup'!$T$21:$T$30, 0)), 1)), 2))</f>
        <v/>
      </c>
      <c r="K80" s="25" t="str">
        <f>IF(OR($E80="", $F80=""), "", ROUND(IF($E80=$N$11, $F80, $F80*IFERROR(INDEX('Intro &amp; Setup'!$BB$21:$BB$30, MATCH($E80, 'Intro &amp; Setup'!$T$21:$T$30, 0)), 1)), 2))</f>
        <v/>
      </c>
      <c r="L80" s="12"/>
      <c r="P80" s="14" t="str">
        <f t="shared" si="5"/>
        <v/>
      </c>
      <c r="Q80" s="14" t="str">
        <f t="shared" si="6"/>
        <v/>
      </c>
      <c r="S80" s="14" t="str">
        <f t="shared" si="7"/>
        <v/>
      </c>
    </row>
    <row r="81" spans="1:19" x14ac:dyDescent="0.25">
      <c r="A81" s="12"/>
      <c r="B81" s="58"/>
      <c r="C81" s="59"/>
      <c r="D81" s="60"/>
      <c r="E81" s="61"/>
      <c r="F81" s="60"/>
      <c r="G81" s="12"/>
      <c r="H81" s="17" t="str">
        <f t="shared" si="4"/>
        <v/>
      </c>
      <c r="I81" s="12"/>
      <c r="J81" s="20" t="str">
        <f>IF($C81="", "", ROUND(IF($C81=$N$11, $D81, $D81*IFERROR(INDEX('Intro &amp; Setup'!$BB$21:$BB$30, MATCH($C81, 'Intro &amp; Setup'!$T$21:$T$30, 0)), 1)), 2))</f>
        <v/>
      </c>
      <c r="K81" s="25" t="str">
        <f>IF(OR($E81="", $F81=""), "", ROUND(IF($E81=$N$11, $F81, $F81*IFERROR(INDEX('Intro &amp; Setup'!$BB$21:$BB$30, MATCH($E81, 'Intro &amp; Setup'!$T$21:$T$30, 0)), 1)), 2))</f>
        <v/>
      </c>
      <c r="L81" s="12"/>
      <c r="P81" s="14" t="str">
        <f t="shared" si="5"/>
        <v/>
      </c>
      <c r="Q81" s="14" t="str">
        <f t="shared" si="6"/>
        <v/>
      </c>
      <c r="S81" s="14" t="str">
        <f t="shared" si="7"/>
        <v/>
      </c>
    </row>
    <row r="82" spans="1:19" x14ac:dyDescent="0.25">
      <c r="A82" s="12"/>
      <c r="B82" s="58"/>
      <c r="C82" s="59"/>
      <c r="D82" s="60"/>
      <c r="E82" s="61"/>
      <c r="F82" s="60"/>
      <c r="G82" s="12"/>
      <c r="H82" s="17" t="str">
        <f t="shared" si="4"/>
        <v/>
      </c>
      <c r="I82" s="12"/>
      <c r="J82" s="20" t="str">
        <f>IF($C82="", "", ROUND(IF($C82=$N$11, $D82, $D82*IFERROR(INDEX('Intro &amp; Setup'!$BB$21:$BB$30, MATCH($C82, 'Intro &amp; Setup'!$T$21:$T$30, 0)), 1)), 2))</f>
        <v/>
      </c>
      <c r="K82" s="25" t="str">
        <f>IF(OR($E82="", $F82=""), "", ROUND(IF($E82=$N$11, $F82, $F82*IFERROR(INDEX('Intro &amp; Setup'!$BB$21:$BB$30, MATCH($E82, 'Intro &amp; Setup'!$T$21:$T$30, 0)), 1)), 2))</f>
        <v/>
      </c>
      <c r="L82" s="12"/>
      <c r="P82" s="14" t="str">
        <f t="shared" si="5"/>
        <v/>
      </c>
      <c r="Q82" s="14" t="str">
        <f t="shared" si="6"/>
        <v/>
      </c>
      <c r="S82" s="14" t="str">
        <f t="shared" si="7"/>
        <v/>
      </c>
    </row>
    <row r="83" spans="1:19" x14ac:dyDescent="0.25">
      <c r="A83" s="12"/>
      <c r="B83" s="58"/>
      <c r="C83" s="59"/>
      <c r="D83" s="60"/>
      <c r="E83" s="61"/>
      <c r="F83" s="60"/>
      <c r="G83" s="12"/>
      <c r="H83" s="17" t="str">
        <f t="shared" si="4"/>
        <v/>
      </c>
      <c r="I83" s="12"/>
      <c r="J83" s="20" t="str">
        <f>IF($C83="", "", ROUND(IF($C83=$N$11, $D83, $D83*IFERROR(INDEX('Intro &amp; Setup'!$BB$21:$BB$30, MATCH($C83, 'Intro &amp; Setup'!$T$21:$T$30, 0)), 1)), 2))</f>
        <v/>
      </c>
      <c r="K83" s="25" t="str">
        <f>IF(OR($E83="", $F83=""), "", ROUND(IF($E83=$N$11, $F83, $F83*IFERROR(INDEX('Intro &amp; Setup'!$BB$21:$BB$30, MATCH($E83, 'Intro &amp; Setup'!$T$21:$T$30, 0)), 1)), 2))</f>
        <v/>
      </c>
      <c r="L83" s="12"/>
      <c r="P83" s="14" t="str">
        <f t="shared" si="5"/>
        <v/>
      </c>
      <c r="Q83" s="14" t="str">
        <f t="shared" si="6"/>
        <v/>
      </c>
      <c r="S83" s="14" t="str">
        <f t="shared" si="7"/>
        <v/>
      </c>
    </row>
    <row r="84" spans="1:19" x14ac:dyDescent="0.25">
      <c r="A84" s="12"/>
      <c r="B84" s="58"/>
      <c r="C84" s="59"/>
      <c r="D84" s="60"/>
      <c r="E84" s="61"/>
      <c r="F84" s="60"/>
      <c r="G84" s="12"/>
      <c r="H84" s="17" t="str">
        <f t="shared" si="4"/>
        <v/>
      </c>
      <c r="I84" s="12"/>
      <c r="J84" s="20" t="str">
        <f>IF($C84="", "", ROUND(IF($C84=$N$11, $D84, $D84*IFERROR(INDEX('Intro &amp; Setup'!$BB$21:$BB$30, MATCH($C84, 'Intro &amp; Setup'!$T$21:$T$30, 0)), 1)), 2))</f>
        <v/>
      </c>
      <c r="K84" s="25" t="str">
        <f>IF(OR($E84="", $F84=""), "", ROUND(IF($E84=$N$11, $F84, $F84*IFERROR(INDEX('Intro &amp; Setup'!$BB$21:$BB$30, MATCH($E84, 'Intro &amp; Setup'!$T$21:$T$30, 0)), 1)), 2))</f>
        <v/>
      </c>
      <c r="L84" s="12"/>
      <c r="P84" s="14" t="str">
        <f t="shared" si="5"/>
        <v/>
      </c>
      <c r="Q84" s="14" t="str">
        <f t="shared" si="6"/>
        <v/>
      </c>
      <c r="S84" s="14" t="str">
        <f t="shared" si="7"/>
        <v/>
      </c>
    </row>
    <row r="85" spans="1:19" x14ac:dyDescent="0.25">
      <c r="A85" s="12"/>
      <c r="B85" s="58"/>
      <c r="C85" s="59"/>
      <c r="D85" s="60"/>
      <c r="E85" s="61"/>
      <c r="F85" s="60"/>
      <c r="G85" s="12"/>
      <c r="H85" s="17" t="str">
        <f t="shared" si="4"/>
        <v/>
      </c>
      <c r="I85" s="12"/>
      <c r="J85" s="20" t="str">
        <f>IF($C85="", "", ROUND(IF($C85=$N$11, $D85, $D85*IFERROR(INDEX('Intro &amp; Setup'!$BB$21:$BB$30, MATCH($C85, 'Intro &amp; Setup'!$T$21:$T$30, 0)), 1)), 2))</f>
        <v/>
      </c>
      <c r="K85" s="25" t="str">
        <f>IF(OR($E85="", $F85=""), "", ROUND(IF($E85=$N$11, $F85, $F85*IFERROR(INDEX('Intro &amp; Setup'!$BB$21:$BB$30, MATCH($E85, 'Intro &amp; Setup'!$T$21:$T$30, 0)), 1)), 2))</f>
        <v/>
      </c>
      <c r="L85" s="12"/>
      <c r="P85" s="14" t="str">
        <f t="shared" si="5"/>
        <v/>
      </c>
      <c r="Q85" s="14" t="str">
        <f t="shared" si="6"/>
        <v/>
      </c>
      <c r="S85" s="14" t="str">
        <f t="shared" si="7"/>
        <v/>
      </c>
    </row>
    <row r="86" spans="1:19" x14ac:dyDescent="0.25">
      <c r="A86" s="12"/>
      <c r="B86" s="58"/>
      <c r="C86" s="59"/>
      <c r="D86" s="60"/>
      <c r="E86" s="61"/>
      <c r="F86" s="60"/>
      <c r="G86" s="12"/>
      <c r="H86" s="17" t="str">
        <f t="shared" si="4"/>
        <v/>
      </c>
      <c r="I86" s="12"/>
      <c r="J86" s="20" t="str">
        <f>IF($C86="", "", ROUND(IF($C86=$N$11, $D86, $D86*IFERROR(INDEX('Intro &amp; Setup'!$BB$21:$BB$30, MATCH($C86, 'Intro &amp; Setup'!$T$21:$T$30, 0)), 1)), 2))</f>
        <v/>
      </c>
      <c r="K86" s="25" t="str">
        <f>IF(OR($E86="", $F86=""), "", ROUND(IF($E86=$N$11, $F86, $F86*IFERROR(INDEX('Intro &amp; Setup'!$BB$21:$BB$30, MATCH($E86, 'Intro &amp; Setup'!$T$21:$T$30, 0)), 1)), 2))</f>
        <v/>
      </c>
      <c r="L86" s="12"/>
      <c r="P86" s="14" t="str">
        <f t="shared" si="5"/>
        <v/>
      </c>
      <c r="Q86" s="14" t="str">
        <f t="shared" si="6"/>
        <v/>
      </c>
      <c r="S86" s="14" t="str">
        <f t="shared" si="7"/>
        <v/>
      </c>
    </row>
    <row r="87" spans="1:19" x14ac:dyDescent="0.25">
      <c r="A87" s="12"/>
      <c r="B87" s="58"/>
      <c r="C87" s="59"/>
      <c r="D87" s="60"/>
      <c r="E87" s="61"/>
      <c r="F87" s="60"/>
      <c r="G87" s="12"/>
      <c r="H87" s="17" t="str">
        <f t="shared" si="4"/>
        <v/>
      </c>
      <c r="I87" s="12"/>
      <c r="J87" s="20" t="str">
        <f>IF($C87="", "", ROUND(IF($C87=$N$11, $D87, $D87*IFERROR(INDEX('Intro &amp; Setup'!$BB$21:$BB$30, MATCH($C87, 'Intro &amp; Setup'!$T$21:$T$30, 0)), 1)), 2))</f>
        <v/>
      </c>
      <c r="K87" s="25" t="str">
        <f>IF(OR($E87="", $F87=""), "", ROUND(IF($E87=$N$11, $F87, $F87*IFERROR(INDEX('Intro &amp; Setup'!$BB$21:$BB$30, MATCH($E87, 'Intro &amp; Setup'!$T$21:$T$30, 0)), 1)), 2))</f>
        <v/>
      </c>
      <c r="L87" s="12"/>
      <c r="P87" s="14" t="str">
        <f t="shared" si="5"/>
        <v/>
      </c>
      <c r="Q87" s="14" t="str">
        <f t="shared" si="6"/>
        <v/>
      </c>
      <c r="S87" s="14" t="str">
        <f t="shared" si="7"/>
        <v/>
      </c>
    </row>
    <row r="88" spans="1:19" x14ac:dyDescent="0.25">
      <c r="A88" s="12"/>
      <c r="B88" s="58"/>
      <c r="C88" s="59"/>
      <c r="D88" s="60"/>
      <c r="E88" s="61"/>
      <c r="F88" s="60"/>
      <c r="G88" s="12"/>
      <c r="H88" s="17" t="str">
        <f t="shared" si="4"/>
        <v/>
      </c>
      <c r="I88" s="12"/>
      <c r="J88" s="20" t="str">
        <f>IF($C88="", "", ROUND(IF($C88=$N$11, $D88, $D88*IFERROR(INDEX('Intro &amp; Setup'!$BB$21:$BB$30, MATCH($C88, 'Intro &amp; Setup'!$T$21:$T$30, 0)), 1)), 2))</f>
        <v/>
      </c>
      <c r="K88" s="25" t="str">
        <f>IF(OR($E88="", $F88=""), "", ROUND(IF($E88=$N$11, $F88, $F88*IFERROR(INDEX('Intro &amp; Setup'!$BB$21:$BB$30, MATCH($E88, 'Intro &amp; Setup'!$T$21:$T$30, 0)), 1)), 2))</f>
        <v/>
      </c>
      <c r="L88" s="12"/>
      <c r="P88" s="14" t="str">
        <f t="shared" si="5"/>
        <v/>
      </c>
      <c r="Q88" s="14" t="str">
        <f t="shared" si="6"/>
        <v/>
      </c>
      <c r="S88" s="14" t="str">
        <f t="shared" si="7"/>
        <v/>
      </c>
    </row>
    <row r="89" spans="1:19" x14ac:dyDescent="0.25">
      <c r="A89" s="12"/>
      <c r="B89" s="58"/>
      <c r="C89" s="59"/>
      <c r="D89" s="60"/>
      <c r="E89" s="61"/>
      <c r="F89" s="60"/>
      <c r="G89" s="12"/>
      <c r="H89" s="17" t="str">
        <f t="shared" si="4"/>
        <v/>
      </c>
      <c r="I89" s="12"/>
      <c r="J89" s="20" t="str">
        <f>IF($C89="", "", ROUND(IF($C89=$N$11, $D89, $D89*IFERROR(INDEX('Intro &amp; Setup'!$BB$21:$BB$30, MATCH($C89, 'Intro &amp; Setup'!$T$21:$T$30, 0)), 1)), 2))</f>
        <v/>
      </c>
      <c r="K89" s="25" t="str">
        <f>IF(OR($E89="", $F89=""), "", ROUND(IF($E89=$N$11, $F89, $F89*IFERROR(INDEX('Intro &amp; Setup'!$BB$21:$BB$30, MATCH($E89, 'Intro &amp; Setup'!$T$21:$T$30, 0)), 1)), 2))</f>
        <v/>
      </c>
      <c r="L89" s="12"/>
      <c r="P89" s="14" t="str">
        <f t="shared" si="5"/>
        <v/>
      </c>
      <c r="Q89" s="14" t="str">
        <f t="shared" si="6"/>
        <v/>
      </c>
      <c r="S89" s="14" t="str">
        <f t="shared" si="7"/>
        <v/>
      </c>
    </row>
    <row r="90" spans="1:19" x14ac:dyDescent="0.25">
      <c r="A90" s="12"/>
      <c r="B90" s="58"/>
      <c r="C90" s="59"/>
      <c r="D90" s="60"/>
      <c r="E90" s="61"/>
      <c r="F90" s="60"/>
      <c r="G90" s="12"/>
      <c r="H90" s="17" t="str">
        <f t="shared" si="4"/>
        <v/>
      </c>
      <c r="I90" s="12"/>
      <c r="J90" s="20" t="str">
        <f>IF($C90="", "", ROUND(IF($C90=$N$11, $D90, $D90*IFERROR(INDEX('Intro &amp; Setup'!$BB$21:$BB$30, MATCH($C90, 'Intro &amp; Setup'!$T$21:$T$30, 0)), 1)), 2))</f>
        <v/>
      </c>
      <c r="K90" s="25" t="str">
        <f>IF(OR($E90="", $F90=""), "", ROUND(IF($E90=$N$11, $F90, $F90*IFERROR(INDEX('Intro &amp; Setup'!$BB$21:$BB$30, MATCH($E90, 'Intro &amp; Setup'!$T$21:$T$30, 0)), 1)), 2))</f>
        <v/>
      </c>
      <c r="L90" s="12"/>
      <c r="P90" s="14" t="str">
        <f t="shared" si="5"/>
        <v/>
      </c>
      <c r="Q90" s="14" t="str">
        <f t="shared" si="6"/>
        <v/>
      </c>
      <c r="S90" s="14" t="str">
        <f t="shared" si="7"/>
        <v/>
      </c>
    </row>
    <row r="91" spans="1:19" x14ac:dyDescent="0.25">
      <c r="A91" s="12"/>
      <c r="B91" s="58"/>
      <c r="C91" s="59"/>
      <c r="D91" s="60"/>
      <c r="E91" s="61"/>
      <c r="F91" s="60"/>
      <c r="G91" s="12"/>
      <c r="H91" s="17" t="str">
        <f t="shared" si="4"/>
        <v/>
      </c>
      <c r="I91" s="12"/>
      <c r="J91" s="20" t="str">
        <f>IF($C91="", "", ROUND(IF($C91=$N$11, $D91, $D91*IFERROR(INDEX('Intro &amp; Setup'!$BB$21:$BB$30, MATCH($C91, 'Intro &amp; Setup'!$T$21:$T$30, 0)), 1)), 2))</f>
        <v/>
      </c>
      <c r="K91" s="25" t="str">
        <f>IF(OR($E91="", $F91=""), "", ROUND(IF($E91=$N$11, $F91, $F91*IFERROR(INDEX('Intro &amp; Setup'!$BB$21:$BB$30, MATCH($E91, 'Intro &amp; Setup'!$T$21:$T$30, 0)), 1)), 2))</f>
        <v/>
      </c>
      <c r="L91" s="12"/>
      <c r="P91" s="14" t="str">
        <f t="shared" si="5"/>
        <v/>
      </c>
      <c r="Q91" s="14" t="str">
        <f t="shared" si="6"/>
        <v/>
      </c>
      <c r="S91" s="14" t="str">
        <f t="shared" si="7"/>
        <v/>
      </c>
    </row>
    <row r="92" spans="1:19" x14ac:dyDescent="0.25">
      <c r="A92" s="12"/>
      <c r="B92" s="58"/>
      <c r="C92" s="59"/>
      <c r="D92" s="60"/>
      <c r="E92" s="61"/>
      <c r="F92" s="60"/>
      <c r="G92" s="12"/>
      <c r="H92" s="17" t="str">
        <f t="shared" si="4"/>
        <v/>
      </c>
      <c r="I92" s="12"/>
      <c r="J92" s="20" t="str">
        <f>IF($C92="", "", ROUND(IF($C92=$N$11, $D92, $D92*IFERROR(INDEX('Intro &amp; Setup'!$BB$21:$BB$30, MATCH($C92, 'Intro &amp; Setup'!$T$21:$T$30, 0)), 1)), 2))</f>
        <v/>
      </c>
      <c r="K92" s="25" t="str">
        <f>IF(OR($E92="", $F92=""), "", ROUND(IF($E92=$N$11, $F92, $F92*IFERROR(INDEX('Intro &amp; Setup'!$BB$21:$BB$30, MATCH($E92, 'Intro &amp; Setup'!$T$21:$T$30, 0)), 1)), 2))</f>
        <v/>
      </c>
      <c r="L92" s="12"/>
      <c r="P92" s="14" t="str">
        <f t="shared" si="5"/>
        <v/>
      </c>
      <c r="Q92" s="14" t="str">
        <f t="shared" si="6"/>
        <v/>
      </c>
      <c r="S92" s="14" t="str">
        <f t="shared" si="7"/>
        <v/>
      </c>
    </row>
    <row r="93" spans="1:19" x14ac:dyDescent="0.25">
      <c r="A93" s="12"/>
      <c r="B93" s="58"/>
      <c r="C93" s="59"/>
      <c r="D93" s="60"/>
      <c r="E93" s="61"/>
      <c r="F93" s="60"/>
      <c r="G93" s="12"/>
      <c r="H93" s="17" t="str">
        <f t="shared" si="4"/>
        <v/>
      </c>
      <c r="I93" s="12"/>
      <c r="J93" s="20" t="str">
        <f>IF($C93="", "", ROUND(IF($C93=$N$11, $D93, $D93*IFERROR(INDEX('Intro &amp; Setup'!$BB$21:$BB$30, MATCH($C93, 'Intro &amp; Setup'!$T$21:$T$30, 0)), 1)), 2))</f>
        <v/>
      </c>
      <c r="K93" s="25" t="str">
        <f>IF(OR($E93="", $F93=""), "", ROUND(IF($E93=$N$11, $F93, $F93*IFERROR(INDEX('Intro &amp; Setup'!$BB$21:$BB$30, MATCH($E93, 'Intro &amp; Setup'!$T$21:$T$30, 0)), 1)), 2))</f>
        <v/>
      </c>
      <c r="L93" s="12"/>
      <c r="P93" s="14" t="str">
        <f t="shared" si="5"/>
        <v/>
      </c>
      <c r="Q93" s="14" t="str">
        <f t="shared" si="6"/>
        <v/>
      </c>
      <c r="S93" s="14" t="str">
        <f t="shared" si="7"/>
        <v/>
      </c>
    </row>
    <row r="94" spans="1:19" x14ac:dyDescent="0.25">
      <c r="A94" s="12"/>
      <c r="B94" s="58"/>
      <c r="C94" s="59"/>
      <c r="D94" s="60"/>
      <c r="E94" s="61"/>
      <c r="F94" s="60"/>
      <c r="G94" s="12"/>
      <c r="H94" s="17" t="str">
        <f t="shared" si="4"/>
        <v/>
      </c>
      <c r="I94" s="12"/>
      <c r="J94" s="20" t="str">
        <f>IF($C94="", "", ROUND(IF($C94=$N$11, $D94, $D94*IFERROR(INDEX('Intro &amp; Setup'!$BB$21:$BB$30, MATCH($C94, 'Intro &amp; Setup'!$T$21:$T$30, 0)), 1)), 2))</f>
        <v/>
      </c>
      <c r="K94" s="25" t="str">
        <f>IF(OR($E94="", $F94=""), "", ROUND(IF($E94=$N$11, $F94, $F94*IFERROR(INDEX('Intro &amp; Setup'!$BB$21:$BB$30, MATCH($E94, 'Intro &amp; Setup'!$T$21:$T$30, 0)), 1)), 2))</f>
        <v/>
      </c>
      <c r="L94" s="12"/>
      <c r="P94" s="14" t="str">
        <f t="shared" si="5"/>
        <v/>
      </c>
      <c r="Q94" s="14" t="str">
        <f t="shared" si="6"/>
        <v/>
      </c>
      <c r="S94" s="14" t="str">
        <f t="shared" si="7"/>
        <v/>
      </c>
    </row>
    <row r="95" spans="1:19" x14ac:dyDescent="0.25">
      <c r="A95" s="12"/>
      <c r="B95" s="58"/>
      <c r="C95" s="59"/>
      <c r="D95" s="60"/>
      <c r="E95" s="61"/>
      <c r="F95" s="60"/>
      <c r="G95" s="12"/>
      <c r="H95" s="17" t="str">
        <f t="shared" si="4"/>
        <v/>
      </c>
      <c r="I95" s="12"/>
      <c r="J95" s="20" t="str">
        <f>IF($C95="", "", ROUND(IF($C95=$N$11, $D95, $D95*IFERROR(INDEX('Intro &amp; Setup'!$BB$21:$BB$30, MATCH($C95, 'Intro &amp; Setup'!$T$21:$T$30, 0)), 1)), 2))</f>
        <v/>
      </c>
      <c r="K95" s="25" t="str">
        <f>IF(OR($E95="", $F95=""), "", ROUND(IF($E95=$N$11, $F95, $F95*IFERROR(INDEX('Intro &amp; Setup'!$BB$21:$BB$30, MATCH($E95, 'Intro &amp; Setup'!$T$21:$T$30, 0)), 1)), 2))</f>
        <v/>
      </c>
      <c r="L95" s="12"/>
      <c r="P95" s="14" t="str">
        <f t="shared" si="5"/>
        <v/>
      </c>
      <c r="Q95" s="14" t="str">
        <f t="shared" si="6"/>
        <v/>
      </c>
      <c r="S95" s="14" t="str">
        <f t="shared" si="7"/>
        <v/>
      </c>
    </row>
    <row r="96" spans="1:19" x14ac:dyDescent="0.25">
      <c r="A96" s="12"/>
      <c r="B96" s="58"/>
      <c r="C96" s="59"/>
      <c r="D96" s="60"/>
      <c r="E96" s="61"/>
      <c r="F96" s="60"/>
      <c r="G96" s="12"/>
      <c r="H96" s="17" t="str">
        <f t="shared" si="4"/>
        <v/>
      </c>
      <c r="I96" s="12"/>
      <c r="J96" s="20" t="str">
        <f>IF($C96="", "", ROUND(IF($C96=$N$11, $D96, $D96*IFERROR(INDEX('Intro &amp; Setup'!$BB$21:$BB$30, MATCH($C96, 'Intro &amp; Setup'!$T$21:$T$30, 0)), 1)), 2))</f>
        <v/>
      </c>
      <c r="K96" s="25" t="str">
        <f>IF(OR($E96="", $F96=""), "", ROUND(IF($E96=$N$11, $F96, $F96*IFERROR(INDEX('Intro &amp; Setup'!$BB$21:$BB$30, MATCH($E96, 'Intro &amp; Setup'!$T$21:$T$30, 0)), 1)), 2))</f>
        <v/>
      </c>
      <c r="L96" s="12"/>
      <c r="P96" s="14" t="str">
        <f t="shared" si="5"/>
        <v/>
      </c>
      <c r="Q96" s="14" t="str">
        <f t="shared" si="6"/>
        <v/>
      </c>
      <c r="S96" s="14" t="str">
        <f t="shared" si="7"/>
        <v/>
      </c>
    </row>
    <row r="97" spans="1:19" x14ac:dyDescent="0.25">
      <c r="A97" s="12"/>
      <c r="B97" s="58"/>
      <c r="C97" s="59"/>
      <c r="D97" s="60"/>
      <c r="E97" s="61"/>
      <c r="F97" s="60"/>
      <c r="G97" s="12"/>
      <c r="H97" s="17" t="str">
        <f t="shared" si="4"/>
        <v/>
      </c>
      <c r="I97" s="12"/>
      <c r="J97" s="20" t="str">
        <f>IF($C97="", "", ROUND(IF($C97=$N$11, $D97, $D97*IFERROR(INDEX('Intro &amp; Setup'!$BB$21:$BB$30, MATCH($C97, 'Intro &amp; Setup'!$T$21:$T$30, 0)), 1)), 2))</f>
        <v/>
      </c>
      <c r="K97" s="25" t="str">
        <f>IF(OR($E97="", $F97=""), "", ROUND(IF($E97=$N$11, $F97, $F97*IFERROR(INDEX('Intro &amp; Setup'!$BB$21:$BB$30, MATCH($E97, 'Intro &amp; Setup'!$T$21:$T$30, 0)), 1)), 2))</f>
        <v/>
      </c>
      <c r="L97" s="12"/>
      <c r="P97" s="14" t="str">
        <f t="shared" si="5"/>
        <v/>
      </c>
      <c r="Q97" s="14" t="str">
        <f t="shared" si="6"/>
        <v/>
      </c>
      <c r="S97" s="14" t="str">
        <f t="shared" si="7"/>
        <v/>
      </c>
    </row>
    <row r="98" spans="1:19" x14ac:dyDescent="0.25">
      <c r="A98" s="12"/>
      <c r="B98" s="58"/>
      <c r="C98" s="59"/>
      <c r="D98" s="60"/>
      <c r="E98" s="61"/>
      <c r="F98" s="60"/>
      <c r="G98" s="12"/>
      <c r="H98" s="17" t="str">
        <f t="shared" si="4"/>
        <v/>
      </c>
      <c r="I98" s="12"/>
      <c r="J98" s="20" t="str">
        <f>IF($C98="", "", ROUND(IF($C98=$N$11, $D98, $D98*IFERROR(INDEX('Intro &amp; Setup'!$BB$21:$BB$30, MATCH($C98, 'Intro &amp; Setup'!$T$21:$T$30, 0)), 1)), 2))</f>
        <v/>
      </c>
      <c r="K98" s="25" t="str">
        <f>IF(OR($E98="", $F98=""), "", ROUND(IF($E98=$N$11, $F98, $F98*IFERROR(INDEX('Intro &amp; Setup'!$BB$21:$BB$30, MATCH($E98, 'Intro &amp; Setup'!$T$21:$T$30, 0)), 1)), 2))</f>
        <v/>
      </c>
      <c r="L98" s="12"/>
      <c r="P98" s="14" t="str">
        <f t="shared" si="5"/>
        <v/>
      </c>
      <c r="Q98" s="14" t="str">
        <f t="shared" si="6"/>
        <v/>
      </c>
      <c r="S98" s="14" t="str">
        <f t="shared" si="7"/>
        <v/>
      </c>
    </row>
    <row r="99" spans="1:19" x14ac:dyDescent="0.25">
      <c r="A99" s="12"/>
      <c r="B99" s="58"/>
      <c r="C99" s="59"/>
      <c r="D99" s="60"/>
      <c r="E99" s="61"/>
      <c r="F99" s="60"/>
      <c r="G99" s="12"/>
      <c r="H99" s="17" t="str">
        <f t="shared" si="4"/>
        <v/>
      </c>
      <c r="I99" s="12"/>
      <c r="J99" s="20" t="str">
        <f>IF($C99="", "", ROUND(IF($C99=$N$11, $D99, $D99*IFERROR(INDEX('Intro &amp; Setup'!$BB$21:$BB$30, MATCH($C99, 'Intro &amp; Setup'!$T$21:$T$30, 0)), 1)), 2))</f>
        <v/>
      </c>
      <c r="K99" s="25" t="str">
        <f>IF(OR($E99="", $F99=""), "", ROUND(IF($E99=$N$11, $F99, $F99*IFERROR(INDEX('Intro &amp; Setup'!$BB$21:$BB$30, MATCH($E99, 'Intro &amp; Setup'!$T$21:$T$30, 0)), 1)), 2))</f>
        <v/>
      </c>
      <c r="L99" s="12"/>
      <c r="P99" s="14" t="str">
        <f t="shared" si="5"/>
        <v/>
      </c>
      <c r="Q99" s="14" t="str">
        <f t="shared" si="6"/>
        <v/>
      </c>
      <c r="S99" s="14" t="str">
        <f t="shared" si="7"/>
        <v/>
      </c>
    </row>
    <row r="100" spans="1:19" x14ac:dyDescent="0.25">
      <c r="A100" s="12"/>
      <c r="B100" s="58"/>
      <c r="C100" s="59"/>
      <c r="D100" s="60"/>
      <c r="E100" s="61"/>
      <c r="F100" s="60"/>
      <c r="G100" s="12"/>
      <c r="H100" s="17" t="str">
        <f t="shared" si="4"/>
        <v/>
      </c>
      <c r="I100" s="12"/>
      <c r="J100" s="20" t="str">
        <f>IF($C100="", "", ROUND(IF($C100=$N$11, $D100, $D100*IFERROR(INDEX('Intro &amp; Setup'!$BB$21:$BB$30, MATCH($C100, 'Intro &amp; Setup'!$T$21:$T$30, 0)), 1)), 2))</f>
        <v/>
      </c>
      <c r="K100" s="25" t="str">
        <f>IF(OR($E100="", $F100=""), "", ROUND(IF($E100=$N$11, $F100, $F100*IFERROR(INDEX('Intro &amp; Setup'!$BB$21:$BB$30, MATCH($E100, 'Intro &amp; Setup'!$T$21:$T$30, 0)), 1)), 2))</f>
        <v/>
      </c>
      <c r="L100" s="12"/>
      <c r="P100" s="14" t="str">
        <f t="shared" si="5"/>
        <v/>
      </c>
      <c r="Q100" s="14" t="str">
        <f t="shared" si="6"/>
        <v/>
      </c>
      <c r="S100" s="14" t="str">
        <f t="shared" si="7"/>
        <v/>
      </c>
    </row>
    <row r="101" spans="1:19" x14ac:dyDescent="0.25">
      <c r="A101" s="12"/>
      <c r="B101" s="58"/>
      <c r="C101" s="59"/>
      <c r="D101" s="60"/>
      <c r="E101" s="61"/>
      <c r="F101" s="60"/>
      <c r="G101" s="12"/>
      <c r="H101" s="17" t="str">
        <f t="shared" si="4"/>
        <v/>
      </c>
      <c r="I101" s="12"/>
      <c r="J101" s="20" t="str">
        <f>IF($C101="", "", ROUND(IF($C101=$N$11, $D101, $D101*IFERROR(INDEX('Intro &amp; Setup'!$BB$21:$BB$30, MATCH($C101, 'Intro &amp; Setup'!$T$21:$T$30, 0)), 1)), 2))</f>
        <v/>
      </c>
      <c r="K101" s="25" t="str">
        <f>IF(OR($E101="", $F101=""), "", ROUND(IF($E101=$N$11, $F101, $F101*IFERROR(INDEX('Intro &amp; Setup'!$BB$21:$BB$30, MATCH($E101, 'Intro &amp; Setup'!$T$21:$T$30, 0)), 1)), 2))</f>
        <v/>
      </c>
      <c r="L101" s="12"/>
      <c r="P101" s="14" t="str">
        <f t="shared" si="5"/>
        <v/>
      </c>
      <c r="Q101" s="14" t="str">
        <f t="shared" si="6"/>
        <v/>
      </c>
      <c r="S101" s="14" t="str">
        <f t="shared" si="7"/>
        <v/>
      </c>
    </row>
    <row r="102" spans="1:19" x14ac:dyDescent="0.25">
      <c r="A102" s="12"/>
      <c r="B102" s="58"/>
      <c r="C102" s="59"/>
      <c r="D102" s="60"/>
      <c r="E102" s="61"/>
      <c r="F102" s="60"/>
      <c r="G102" s="12"/>
      <c r="H102" s="17" t="str">
        <f t="shared" si="4"/>
        <v/>
      </c>
      <c r="I102" s="12"/>
      <c r="J102" s="20" t="str">
        <f>IF($C102="", "", ROUND(IF($C102=$N$11, $D102, $D102*IFERROR(INDEX('Intro &amp; Setup'!$BB$21:$BB$30, MATCH($C102, 'Intro &amp; Setup'!$T$21:$T$30, 0)), 1)), 2))</f>
        <v/>
      </c>
      <c r="K102" s="25" t="str">
        <f>IF(OR($E102="", $F102=""), "", ROUND(IF($E102=$N$11, $F102, $F102*IFERROR(INDEX('Intro &amp; Setup'!$BB$21:$BB$30, MATCH($E102, 'Intro &amp; Setup'!$T$21:$T$30, 0)), 1)), 2))</f>
        <v/>
      </c>
      <c r="L102" s="12"/>
      <c r="P102" s="14" t="str">
        <f t="shared" si="5"/>
        <v/>
      </c>
      <c r="Q102" s="14" t="str">
        <f t="shared" si="6"/>
        <v/>
      </c>
      <c r="S102" s="14" t="str">
        <f t="shared" si="7"/>
        <v/>
      </c>
    </row>
    <row r="103" spans="1:19" x14ac:dyDescent="0.25">
      <c r="A103" s="12"/>
      <c r="B103" s="58"/>
      <c r="C103" s="59"/>
      <c r="D103" s="60"/>
      <c r="E103" s="61"/>
      <c r="F103" s="60"/>
      <c r="G103" s="12"/>
      <c r="H103" s="17" t="str">
        <f t="shared" si="4"/>
        <v/>
      </c>
      <c r="I103" s="12"/>
      <c r="J103" s="20" t="str">
        <f>IF($C103="", "", ROUND(IF($C103=$N$11, $D103, $D103*IFERROR(INDEX('Intro &amp; Setup'!$BB$21:$BB$30, MATCH($C103, 'Intro &amp; Setup'!$T$21:$T$30, 0)), 1)), 2))</f>
        <v/>
      </c>
      <c r="K103" s="25" t="str">
        <f>IF(OR($E103="", $F103=""), "", ROUND(IF($E103=$N$11, $F103, $F103*IFERROR(INDEX('Intro &amp; Setup'!$BB$21:$BB$30, MATCH($E103, 'Intro &amp; Setup'!$T$21:$T$30, 0)), 1)), 2))</f>
        <v/>
      </c>
      <c r="L103" s="12"/>
      <c r="P103" s="14" t="str">
        <f t="shared" si="5"/>
        <v/>
      </c>
      <c r="Q103" s="14" t="str">
        <f t="shared" si="6"/>
        <v/>
      </c>
      <c r="S103" s="14" t="str">
        <f t="shared" si="7"/>
        <v/>
      </c>
    </row>
    <row r="104" spans="1:19" x14ac:dyDescent="0.25">
      <c r="A104" s="12"/>
      <c r="B104" s="58"/>
      <c r="C104" s="59"/>
      <c r="D104" s="60"/>
      <c r="E104" s="61"/>
      <c r="F104" s="60"/>
      <c r="G104" s="12"/>
      <c r="H104" s="17" t="str">
        <f t="shared" si="4"/>
        <v/>
      </c>
      <c r="I104" s="12"/>
      <c r="J104" s="20" t="str">
        <f>IF($C104="", "", ROUND(IF($C104=$N$11, $D104, $D104*IFERROR(INDEX('Intro &amp; Setup'!$BB$21:$BB$30, MATCH($C104, 'Intro &amp; Setup'!$T$21:$T$30, 0)), 1)), 2))</f>
        <v/>
      </c>
      <c r="K104" s="25" t="str">
        <f>IF(OR($E104="", $F104=""), "", ROUND(IF($E104=$N$11, $F104, $F104*IFERROR(INDEX('Intro &amp; Setup'!$BB$21:$BB$30, MATCH($E104, 'Intro &amp; Setup'!$T$21:$T$30, 0)), 1)), 2))</f>
        <v/>
      </c>
      <c r="L104" s="12"/>
      <c r="P104" s="14" t="str">
        <f t="shared" si="5"/>
        <v/>
      </c>
      <c r="Q104" s="14" t="str">
        <f t="shared" si="6"/>
        <v/>
      </c>
      <c r="S104" s="14" t="str">
        <f t="shared" si="7"/>
        <v/>
      </c>
    </row>
    <row r="105" spans="1:19" x14ac:dyDescent="0.25">
      <c r="A105" s="12"/>
      <c r="B105" s="58"/>
      <c r="C105" s="59"/>
      <c r="D105" s="60"/>
      <c r="E105" s="61"/>
      <c r="F105" s="60"/>
      <c r="G105" s="12"/>
      <c r="H105" s="17" t="str">
        <f t="shared" si="4"/>
        <v/>
      </c>
      <c r="I105" s="12"/>
      <c r="J105" s="20" t="str">
        <f>IF($C105="", "", ROUND(IF($C105=$N$11, $D105, $D105*IFERROR(INDEX('Intro &amp; Setup'!$BB$21:$BB$30, MATCH($C105, 'Intro &amp; Setup'!$T$21:$T$30, 0)), 1)), 2))</f>
        <v/>
      </c>
      <c r="K105" s="25" t="str">
        <f>IF(OR($E105="", $F105=""), "", ROUND(IF($E105=$N$11, $F105, $F105*IFERROR(INDEX('Intro &amp; Setup'!$BB$21:$BB$30, MATCH($E105, 'Intro &amp; Setup'!$T$21:$T$30, 0)), 1)), 2))</f>
        <v/>
      </c>
      <c r="L105" s="12"/>
      <c r="P105" s="14" t="str">
        <f t="shared" si="5"/>
        <v/>
      </c>
      <c r="Q105" s="14" t="str">
        <f t="shared" si="6"/>
        <v/>
      </c>
      <c r="S105" s="14" t="str">
        <f t="shared" si="7"/>
        <v/>
      </c>
    </row>
    <row r="106" spans="1:19" x14ac:dyDescent="0.25">
      <c r="A106" s="12"/>
      <c r="B106" s="58"/>
      <c r="C106" s="59"/>
      <c r="D106" s="60"/>
      <c r="E106" s="61"/>
      <c r="F106" s="60"/>
      <c r="G106" s="12"/>
      <c r="H106" s="17" t="str">
        <f t="shared" si="4"/>
        <v/>
      </c>
      <c r="I106" s="12"/>
      <c r="J106" s="20" t="str">
        <f>IF($C106="", "", ROUND(IF($C106=$N$11, $D106, $D106*IFERROR(INDEX('Intro &amp; Setup'!$BB$21:$BB$30, MATCH($C106, 'Intro &amp; Setup'!$T$21:$T$30, 0)), 1)), 2))</f>
        <v/>
      </c>
      <c r="K106" s="25" t="str">
        <f>IF(OR($E106="", $F106=""), "", ROUND(IF($E106=$N$11, $F106, $F106*IFERROR(INDEX('Intro &amp; Setup'!$BB$21:$BB$30, MATCH($E106, 'Intro &amp; Setup'!$T$21:$T$30, 0)), 1)), 2))</f>
        <v/>
      </c>
      <c r="L106" s="12"/>
      <c r="P106" s="14" t="str">
        <f t="shared" si="5"/>
        <v/>
      </c>
      <c r="Q106" s="14" t="str">
        <f t="shared" si="6"/>
        <v/>
      </c>
      <c r="S106" s="14" t="str">
        <f t="shared" si="7"/>
        <v/>
      </c>
    </row>
    <row r="107" spans="1:19" x14ac:dyDescent="0.25">
      <c r="A107" s="12"/>
      <c r="B107" s="58"/>
      <c r="C107" s="59"/>
      <c r="D107" s="60"/>
      <c r="E107" s="61"/>
      <c r="F107" s="60"/>
      <c r="G107" s="12"/>
      <c r="H107" s="17" t="str">
        <f t="shared" si="4"/>
        <v/>
      </c>
      <c r="I107" s="12"/>
      <c r="J107" s="20" t="str">
        <f>IF($C107="", "", ROUND(IF($C107=$N$11, $D107, $D107*IFERROR(INDEX('Intro &amp; Setup'!$BB$21:$BB$30, MATCH($C107, 'Intro &amp; Setup'!$T$21:$T$30, 0)), 1)), 2))</f>
        <v/>
      </c>
      <c r="K107" s="25" t="str">
        <f>IF(OR($E107="", $F107=""), "", ROUND(IF($E107=$N$11, $F107, $F107*IFERROR(INDEX('Intro &amp; Setup'!$BB$21:$BB$30, MATCH($E107, 'Intro &amp; Setup'!$T$21:$T$30, 0)), 1)), 2))</f>
        <v/>
      </c>
      <c r="L107" s="12"/>
      <c r="P107" s="14" t="str">
        <f t="shared" si="5"/>
        <v/>
      </c>
      <c r="Q107" s="14" t="str">
        <f t="shared" si="6"/>
        <v/>
      </c>
      <c r="S107" s="14" t="str">
        <f t="shared" si="7"/>
        <v/>
      </c>
    </row>
    <row r="108" spans="1:19" x14ac:dyDescent="0.25">
      <c r="A108" s="12"/>
      <c r="B108" s="58"/>
      <c r="C108" s="59"/>
      <c r="D108" s="60"/>
      <c r="E108" s="61"/>
      <c r="F108" s="60"/>
      <c r="G108" s="12"/>
      <c r="H108" s="17" t="str">
        <f t="shared" si="4"/>
        <v/>
      </c>
      <c r="I108" s="12"/>
      <c r="J108" s="20" t="str">
        <f>IF($C108="", "", ROUND(IF($C108=$N$11, $D108, $D108*IFERROR(INDEX('Intro &amp; Setup'!$BB$21:$BB$30, MATCH($C108, 'Intro &amp; Setup'!$T$21:$T$30, 0)), 1)), 2))</f>
        <v/>
      </c>
      <c r="K108" s="25" t="str">
        <f>IF(OR($E108="", $F108=""), "", ROUND(IF($E108=$N$11, $F108, $F108*IFERROR(INDEX('Intro &amp; Setup'!$BB$21:$BB$30, MATCH($E108, 'Intro &amp; Setup'!$T$21:$T$30, 0)), 1)), 2))</f>
        <v/>
      </c>
      <c r="L108" s="12"/>
      <c r="P108" s="14" t="str">
        <f t="shared" si="5"/>
        <v/>
      </c>
      <c r="Q108" s="14" t="str">
        <f t="shared" si="6"/>
        <v/>
      </c>
      <c r="S108" s="14" t="str">
        <f t="shared" si="7"/>
        <v/>
      </c>
    </row>
    <row r="109" spans="1:19" x14ac:dyDescent="0.25">
      <c r="A109" s="12"/>
      <c r="B109" s="58"/>
      <c r="C109" s="59"/>
      <c r="D109" s="60"/>
      <c r="E109" s="61"/>
      <c r="F109" s="60"/>
      <c r="G109" s="12"/>
      <c r="H109" s="17" t="str">
        <f t="shared" si="4"/>
        <v/>
      </c>
      <c r="I109" s="12"/>
      <c r="J109" s="20" t="str">
        <f>IF($C109="", "", ROUND(IF($C109=$N$11, $D109, $D109*IFERROR(INDEX('Intro &amp; Setup'!$BB$21:$BB$30, MATCH($C109, 'Intro &amp; Setup'!$T$21:$T$30, 0)), 1)), 2))</f>
        <v/>
      </c>
      <c r="K109" s="25" t="str">
        <f>IF(OR($E109="", $F109=""), "", ROUND(IF($E109=$N$11, $F109, $F109*IFERROR(INDEX('Intro &amp; Setup'!$BB$21:$BB$30, MATCH($E109, 'Intro &amp; Setup'!$T$21:$T$30, 0)), 1)), 2))</f>
        <v/>
      </c>
      <c r="L109" s="12"/>
      <c r="P109" s="14" t="str">
        <f t="shared" si="5"/>
        <v/>
      </c>
      <c r="Q109" s="14" t="str">
        <f t="shared" si="6"/>
        <v/>
      </c>
      <c r="S109" s="14" t="str">
        <f t="shared" si="7"/>
        <v/>
      </c>
    </row>
    <row r="110" spans="1:19" x14ac:dyDescent="0.25">
      <c r="A110" s="12"/>
      <c r="B110" s="58"/>
      <c r="C110" s="59"/>
      <c r="D110" s="60"/>
      <c r="E110" s="61"/>
      <c r="F110" s="60"/>
      <c r="G110" s="12"/>
      <c r="H110" s="17" t="str">
        <f t="shared" si="4"/>
        <v/>
      </c>
      <c r="I110" s="12"/>
      <c r="J110" s="20" t="str">
        <f>IF($C110="", "", ROUND(IF($C110=$N$11, $D110, $D110*IFERROR(INDEX('Intro &amp; Setup'!$BB$21:$BB$30, MATCH($C110, 'Intro &amp; Setup'!$T$21:$T$30, 0)), 1)), 2))</f>
        <v/>
      </c>
      <c r="K110" s="25" t="str">
        <f>IF(OR($E110="", $F110=""), "", ROUND(IF($E110=$N$11, $F110, $F110*IFERROR(INDEX('Intro &amp; Setup'!$BB$21:$BB$30, MATCH($E110, 'Intro &amp; Setup'!$T$21:$T$30, 0)), 1)), 2))</f>
        <v/>
      </c>
      <c r="L110" s="12"/>
      <c r="P110" s="14" t="str">
        <f t="shared" si="5"/>
        <v/>
      </c>
      <c r="Q110" s="14" t="str">
        <f t="shared" si="6"/>
        <v/>
      </c>
      <c r="S110" s="14" t="str">
        <f t="shared" si="7"/>
        <v/>
      </c>
    </row>
    <row r="111" spans="1:19" x14ac:dyDescent="0.25">
      <c r="A111" s="12"/>
      <c r="B111" s="58"/>
      <c r="C111" s="59"/>
      <c r="D111" s="60"/>
      <c r="E111" s="61"/>
      <c r="F111" s="60"/>
      <c r="G111" s="12"/>
      <c r="H111" s="17" t="str">
        <f t="shared" si="4"/>
        <v/>
      </c>
      <c r="I111" s="12"/>
      <c r="J111" s="20" t="str">
        <f>IF($C111="", "", ROUND(IF($C111=$N$11, $D111, $D111*IFERROR(INDEX('Intro &amp; Setup'!$BB$21:$BB$30, MATCH($C111, 'Intro &amp; Setup'!$T$21:$T$30, 0)), 1)), 2))</f>
        <v/>
      </c>
      <c r="K111" s="25" t="str">
        <f>IF(OR($E111="", $F111=""), "", ROUND(IF($E111=$N$11, $F111, $F111*IFERROR(INDEX('Intro &amp; Setup'!$BB$21:$BB$30, MATCH($E111, 'Intro &amp; Setup'!$T$21:$T$30, 0)), 1)), 2))</f>
        <v/>
      </c>
      <c r="L111" s="12"/>
      <c r="P111" s="14" t="str">
        <f t="shared" si="5"/>
        <v/>
      </c>
      <c r="Q111" s="14" t="str">
        <f t="shared" si="6"/>
        <v/>
      </c>
      <c r="S111" s="14" t="str">
        <f t="shared" si="7"/>
        <v/>
      </c>
    </row>
    <row r="112" spans="1:19" x14ac:dyDescent="0.25">
      <c r="A112" s="12"/>
      <c r="B112" s="58"/>
      <c r="C112" s="59"/>
      <c r="D112" s="60"/>
      <c r="E112" s="61"/>
      <c r="F112" s="60"/>
      <c r="G112" s="12"/>
      <c r="H112" s="17" t="str">
        <f t="shared" si="4"/>
        <v/>
      </c>
      <c r="I112" s="12"/>
      <c r="J112" s="20" t="str">
        <f>IF($C112="", "", ROUND(IF($C112=$N$11, $D112, $D112*IFERROR(INDEX('Intro &amp; Setup'!$BB$21:$BB$30, MATCH($C112, 'Intro &amp; Setup'!$T$21:$T$30, 0)), 1)), 2))</f>
        <v/>
      </c>
      <c r="K112" s="25" t="str">
        <f>IF(OR($E112="", $F112=""), "", ROUND(IF($E112=$N$11, $F112, $F112*IFERROR(INDEX('Intro &amp; Setup'!$BB$21:$BB$30, MATCH($E112, 'Intro &amp; Setup'!$T$21:$T$30, 0)), 1)), 2))</f>
        <v/>
      </c>
      <c r="L112" s="12"/>
      <c r="P112" s="14" t="str">
        <f t="shared" si="5"/>
        <v/>
      </c>
      <c r="Q112" s="14" t="str">
        <f t="shared" si="6"/>
        <v/>
      </c>
      <c r="S112" s="14" t="str">
        <f t="shared" si="7"/>
        <v/>
      </c>
    </row>
    <row r="113" spans="1:19" x14ac:dyDescent="0.25">
      <c r="A113" s="12"/>
      <c r="B113" s="58"/>
      <c r="C113" s="59"/>
      <c r="D113" s="60"/>
      <c r="E113" s="61"/>
      <c r="F113" s="60"/>
      <c r="G113" s="12"/>
      <c r="H113" s="17" t="str">
        <f t="shared" si="4"/>
        <v/>
      </c>
      <c r="I113" s="12"/>
      <c r="J113" s="20" t="str">
        <f>IF($C113="", "", ROUND(IF($C113=$N$11, $D113, $D113*IFERROR(INDEX('Intro &amp; Setup'!$BB$21:$BB$30, MATCH($C113, 'Intro &amp; Setup'!$T$21:$T$30, 0)), 1)), 2))</f>
        <v/>
      </c>
      <c r="K113" s="25" t="str">
        <f>IF(OR($E113="", $F113=""), "", ROUND(IF($E113=$N$11, $F113, $F113*IFERROR(INDEX('Intro &amp; Setup'!$BB$21:$BB$30, MATCH($E113, 'Intro &amp; Setup'!$T$21:$T$30, 0)), 1)), 2))</f>
        <v/>
      </c>
      <c r="L113" s="12"/>
      <c r="P113" s="14" t="str">
        <f t="shared" si="5"/>
        <v/>
      </c>
      <c r="Q113" s="14" t="str">
        <f t="shared" si="6"/>
        <v/>
      </c>
      <c r="S113" s="14" t="str">
        <f t="shared" si="7"/>
        <v/>
      </c>
    </row>
    <row r="114" spans="1:19" x14ac:dyDescent="0.25">
      <c r="A114" s="12"/>
      <c r="B114" s="58"/>
      <c r="C114" s="59"/>
      <c r="D114" s="60"/>
      <c r="E114" s="61"/>
      <c r="F114" s="60"/>
      <c r="G114" s="12"/>
      <c r="H114" s="17" t="str">
        <f t="shared" si="4"/>
        <v/>
      </c>
      <c r="I114" s="12"/>
      <c r="J114" s="20" t="str">
        <f>IF($C114="", "", ROUND(IF($C114=$N$11, $D114, $D114*IFERROR(INDEX('Intro &amp; Setup'!$BB$21:$BB$30, MATCH($C114, 'Intro &amp; Setup'!$T$21:$T$30, 0)), 1)), 2))</f>
        <v/>
      </c>
      <c r="K114" s="25" t="str">
        <f>IF(OR($E114="", $F114=""), "", ROUND(IF($E114=$N$11, $F114, $F114*IFERROR(INDEX('Intro &amp; Setup'!$BB$21:$BB$30, MATCH($E114, 'Intro &amp; Setup'!$T$21:$T$30, 0)), 1)), 2))</f>
        <v/>
      </c>
      <c r="L114" s="12"/>
      <c r="P114" s="14" t="str">
        <f t="shared" si="5"/>
        <v/>
      </c>
      <c r="Q114" s="14" t="str">
        <f t="shared" si="6"/>
        <v/>
      </c>
      <c r="S114" s="14" t="str">
        <f t="shared" si="7"/>
        <v/>
      </c>
    </row>
    <row r="115" spans="1:19" x14ac:dyDescent="0.25">
      <c r="A115" s="12"/>
      <c r="B115" s="58"/>
      <c r="C115" s="59"/>
      <c r="D115" s="60"/>
      <c r="E115" s="61"/>
      <c r="F115" s="60"/>
      <c r="G115" s="12"/>
      <c r="H115" s="17" t="str">
        <f t="shared" si="4"/>
        <v/>
      </c>
      <c r="I115" s="12"/>
      <c r="J115" s="20" t="str">
        <f>IF($C115="", "", ROUND(IF($C115=$N$11, $D115, $D115*IFERROR(INDEX('Intro &amp; Setup'!$BB$21:$BB$30, MATCH($C115, 'Intro &amp; Setup'!$T$21:$T$30, 0)), 1)), 2))</f>
        <v/>
      </c>
      <c r="K115" s="25" t="str">
        <f>IF(OR($E115="", $F115=""), "", ROUND(IF($E115=$N$11, $F115, $F115*IFERROR(INDEX('Intro &amp; Setup'!$BB$21:$BB$30, MATCH($E115, 'Intro &amp; Setup'!$T$21:$T$30, 0)), 1)), 2))</f>
        <v/>
      </c>
      <c r="L115" s="12"/>
      <c r="P115" s="14" t="str">
        <f t="shared" si="5"/>
        <v/>
      </c>
      <c r="Q115" s="14" t="str">
        <f t="shared" si="6"/>
        <v/>
      </c>
      <c r="S115" s="14" t="str">
        <f t="shared" si="7"/>
        <v/>
      </c>
    </row>
    <row r="116" spans="1:19" x14ac:dyDescent="0.25">
      <c r="A116" s="12"/>
      <c r="B116" s="58"/>
      <c r="C116" s="59"/>
      <c r="D116" s="60"/>
      <c r="E116" s="61"/>
      <c r="F116" s="60"/>
      <c r="G116" s="12"/>
      <c r="H116" s="17" t="str">
        <f t="shared" si="4"/>
        <v/>
      </c>
      <c r="I116" s="12"/>
      <c r="J116" s="20" t="str">
        <f>IF($C116="", "", ROUND(IF($C116=$N$11, $D116, $D116*IFERROR(INDEX('Intro &amp; Setup'!$BB$21:$BB$30, MATCH($C116, 'Intro &amp; Setup'!$T$21:$T$30, 0)), 1)), 2))</f>
        <v/>
      </c>
      <c r="K116" s="25" t="str">
        <f>IF(OR($E116="", $F116=""), "", ROUND(IF($E116=$N$11, $F116, $F116*IFERROR(INDEX('Intro &amp; Setup'!$BB$21:$BB$30, MATCH($E116, 'Intro &amp; Setup'!$T$21:$T$30, 0)), 1)), 2))</f>
        <v/>
      </c>
      <c r="L116" s="12"/>
      <c r="P116" s="14" t="str">
        <f t="shared" si="5"/>
        <v/>
      </c>
      <c r="Q116" s="14" t="str">
        <f t="shared" si="6"/>
        <v/>
      </c>
      <c r="S116" s="14" t="str">
        <f t="shared" si="7"/>
        <v/>
      </c>
    </row>
    <row r="117" spans="1:19" x14ac:dyDescent="0.25">
      <c r="A117" s="12"/>
      <c r="B117" s="58"/>
      <c r="C117" s="59"/>
      <c r="D117" s="60"/>
      <c r="E117" s="61"/>
      <c r="F117" s="60"/>
      <c r="G117" s="12"/>
      <c r="H117" s="17" t="str">
        <f t="shared" si="4"/>
        <v/>
      </c>
      <c r="I117" s="12"/>
      <c r="J117" s="20" t="str">
        <f>IF($C117="", "", ROUND(IF($C117=$N$11, $D117, $D117*IFERROR(INDEX('Intro &amp; Setup'!$BB$21:$BB$30, MATCH($C117, 'Intro &amp; Setup'!$T$21:$T$30, 0)), 1)), 2))</f>
        <v/>
      </c>
      <c r="K117" s="25" t="str">
        <f>IF(OR($E117="", $F117=""), "", ROUND(IF($E117=$N$11, $F117, $F117*IFERROR(INDEX('Intro &amp; Setup'!$BB$21:$BB$30, MATCH($E117, 'Intro &amp; Setup'!$T$21:$T$30, 0)), 1)), 2))</f>
        <v/>
      </c>
      <c r="L117" s="12"/>
      <c r="P117" s="14" t="str">
        <f t="shared" si="5"/>
        <v/>
      </c>
      <c r="Q117" s="14" t="str">
        <f t="shared" si="6"/>
        <v/>
      </c>
      <c r="S117" s="14" t="str">
        <f t="shared" si="7"/>
        <v/>
      </c>
    </row>
    <row r="118" spans="1:19" x14ac:dyDescent="0.25">
      <c r="A118" s="12"/>
      <c r="B118" s="58"/>
      <c r="C118" s="59"/>
      <c r="D118" s="60"/>
      <c r="E118" s="61"/>
      <c r="F118" s="60"/>
      <c r="G118" s="12"/>
      <c r="H118" s="17" t="str">
        <f t="shared" si="4"/>
        <v/>
      </c>
      <c r="I118" s="12"/>
      <c r="J118" s="20" t="str">
        <f>IF($C118="", "", ROUND(IF($C118=$N$11, $D118, $D118*IFERROR(INDEX('Intro &amp; Setup'!$BB$21:$BB$30, MATCH($C118, 'Intro &amp; Setup'!$T$21:$T$30, 0)), 1)), 2))</f>
        <v/>
      </c>
      <c r="K118" s="25" t="str">
        <f>IF(OR($E118="", $F118=""), "", ROUND(IF($E118=$N$11, $F118, $F118*IFERROR(INDEX('Intro &amp; Setup'!$BB$21:$BB$30, MATCH($E118, 'Intro &amp; Setup'!$T$21:$T$30, 0)), 1)), 2))</f>
        <v/>
      </c>
      <c r="L118" s="12"/>
      <c r="P118" s="14" t="str">
        <f t="shared" si="5"/>
        <v/>
      </c>
      <c r="Q118" s="14" t="str">
        <f t="shared" si="6"/>
        <v/>
      </c>
      <c r="S118" s="14" t="str">
        <f t="shared" si="7"/>
        <v/>
      </c>
    </row>
    <row r="119" spans="1:19" x14ac:dyDescent="0.25">
      <c r="A119" s="12"/>
      <c r="B119" s="58"/>
      <c r="C119" s="59"/>
      <c r="D119" s="60"/>
      <c r="E119" s="61"/>
      <c r="F119" s="60"/>
      <c r="G119" s="12"/>
      <c r="H119" s="17" t="str">
        <f t="shared" si="4"/>
        <v/>
      </c>
      <c r="I119" s="12"/>
      <c r="J119" s="20" t="str">
        <f>IF($C119="", "", ROUND(IF($C119=$N$11, $D119, $D119*IFERROR(INDEX('Intro &amp; Setup'!$BB$21:$BB$30, MATCH($C119, 'Intro &amp; Setup'!$T$21:$T$30, 0)), 1)), 2))</f>
        <v/>
      </c>
      <c r="K119" s="25" t="str">
        <f>IF(OR($E119="", $F119=""), "", ROUND(IF($E119=$N$11, $F119, $F119*IFERROR(INDEX('Intro &amp; Setup'!$BB$21:$BB$30, MATCH($E119, 'Intro &amp; Setup'!$T$21:$T$30, 0)), 1)), 2))</f>
        <v/>
      </c>
      <c r="L119" s="12"/>
      <c r="P119" s="14" t="str">
        <f t="shared" si="5"/>
        <v/>
      </c>
      <c r="Q119" s="14" t="str">
        <f t="shared" si="6"/>
        <v/>
      </c>
      <c r="S119" s="14" t="str">
        <f t="shared" si="7"/>
        <v/>
      </c>
    </row>
    <row r="120" spans="1:19" x14ac:dyDescent="0.25">
      <c r="A120" s="12"/>
      <c r="B120" s="58"/>
      <c r="C120" s="59"/>
      <c r="D120" s="60"/>
      <c r="E120" s="61"/>
      <c r="F120" s="60"/>
      <c r="G120" s="12"/>
      <c r="H120" s="17" t="str">
        <f t="shared" si="4"/>
        <v/>
      </c>
      <c r="I120" s="12"/>
      <c r="J120" s="20" t="str">
        <f>IF($C120="", "", ROUND(IF($C120=$N$11, $D120, $D120*IFERROR(INDEX('Intro &amp; Setup'!$BB$21:$BB$30, MATCH($C120, 'Intro &amp; Setup'!$T$21:$T$30, 0)), 1)), 2))</f>
        <v/>
      </c>
      <c r="K120" s="25" t="str">
        <f>IF(OR($E120="", $F120=""), "", ROUND(IF($E120=$N$11, $F120, $F120*IFERROR(INDEX('Intro &amp; Setup'!$BB$21:$BB$30, MATCH($E120, 'Intro &amp; Setup'!$T$21:$T$30, 0)), 1)), 2))</f>
        <v/>
      </c>
      <c r="L120" s="12"/>
      <c r="P120" s="14" t="str">
        <f t="shared" si="5"/>
        <v/>
      </c>
      <c r="Q120" s="14" t="str">
        <f t="shared" si="6"/>
        <v/>
      </c>
      <c r="S120" s="14" t="str">
        <f t="shared" si="7"/>
        <v/>
      </c>
    </row>
    <row r="121" spans="1:19" x14ac:dyDescent="0.25">
      <c r="A121" s="12"/>
      <c r="B121" s="58"/>
      <c r="C121" s="59"/>
      <c r="D121" s="60"/>
      <c r="E121" s="61"/>
      <c r="F121" s="60"/>
      <c r="G121" s="12"/>
      <c r="H121" s="17" t="str">
        <f t="shared" si="4"/>
        <v/>
      </c>
      <c r="I121" s="12"/>
      <c r="J121" s="20" t="str">
        <f>IF($C121="", "", ROUND(IF($C121=$N$11, $D121, $D121*IFERROR(INDEX('Intro &amp; Setup'!$BB$21:$BB$30, MATCH($C121, 'Intro &amp; Setup'!$T$21:$T$30, 0)), 1)), 2))</f>
        <v/>
      </c>
      <c r="K121" s="25" t="str">
        <f>IF(OR($E121="", $F121=""), "", ROUND(IF($E121=$N$11, $F121, $F121*IFERROR(INDEX('Intro &amp; Setup'!$BB$21:$BB$30, MATCH($E121, 'Intro &amp; Setup'!$T$21:$T$30, 0)), 1)), 2))</f>
        <v/>
      </c>
      <c r="L121" s="12"/>
      <c r="P121" s="14" t="str">
        <f t="shared" si="5"/>
        <v/>
      </c>
      <c r="Q121" s="14" t="str">
        <f t="shared" si="6"/>
        <v/>
      </c>
      <c r="S121" s="14" t="str">
        <f t="shared" si="7"/>
        <v/>
      </c>
    </row>
    <row r="122" spans="1:19" x14ac:dyDescent="0.25">
      <c r="A122" s="12"/>
      <c r="B122" s="58"/>
      <c r="C122" s="59"/>
      <c r="D122" s="60"/>
      <c r="E122" s="61"/>
      <c r="F122" s="60"/>
      <c r="G122" s="12"/>
      <c r="H122" s="17" t="str">
        <f t="shared" si="4"/>
        <v/>
      </c>
      <c r="I122" s="12"/>
      <c r="J122" s="20" t="str">
        <f>IF($C122="", "", ROUND(IF($C122=$N$11, $D122, $D122*IFERROR(INDEX('Intro &amp; Setup'!$BB$21:$BB$30, MATCH($C122, 'Intro &amp; Setup'!$T$21:$T$30, 0)), 1)), 2))</f>
        <v/>
      </c>
      <c r="K122" s="25" t="str">
        <f>IF(OR($E122="", $F122=""), "", ROUND(IF($E122=$N$11, $F122, $F122*IFERROR(INDEX('Intro &amp; Setup'!$BB$21:$BB$30, MATCH($E122, 'Intro &amp; Setup'!$T$21:$T$30, 0)), 1)), 2))</f>
        <v/>
      </c>
      <c r="L122" s="12"/>
      <c r="P122" s="14" t="str">
        <f t="shared" si="5"/>
        <v/>
      </c>
      <c r="Q122" s="14" t="str">
        <f t="shared" si="6"/>
        <v/>
      </c>
      <c r="S122" s="14" t="str">
        <f t="shared" si="7"/>
        <v/>
      </c>
    </row>
    <row r="123" spans="1:19" x14ac:dyDescent="0.25">
      <c r="A123" s="12"/>
      <c r="B123" s="58"/>
      <c r="C123" s="59"/>
      <c r="D123" s="60"/>
      <c r="E123" s="61"/>
      <c r="F123" s="60"/>
      <c r="G123" s="12"/>
      <c r="H123" s="17" t="str">
        <f t="shared" si="4"/>
        <v/>
      </c>
      <c r="I123" s="12"/>
      <c r="J123" s="20" t="str">
        <f>IF($C123="", "", ROUND(IF($C123=$N$11, $D123, $D123*IFERROR(INDEX('Intro &amp; Setup'!$BB$21:$BB$30, MATCH($C123, 'Intro &amp; Setup'!$T$21:$T$30, 0)), 1)), 2))</f>
        <v/>
      </c>
      <c r="K123" s="25" t="str">
        <f>IF(OR($E123="", $F123=""), "", ROUND(IF($E123=$N$11, $F123, $F123*IFERROR(INDEX('Intro &amp; Setup'!$BB$21:$BB$30, MATCH($E123, 'Intro &amp; Setup'!$T$21:$T$30, 0)), 1)), 2))</f>
        <v/>
      </c>
      <c r="L123" s="12"/>
      <c r="P123" s="14" t="str">
        <f t="shared" si="5"/>
        <v/>
      </c>
      <c r="Q123" s="14" t="str">
        <f t="shared" si="6"/>
        <v/>
      </c>
      <c r="S123" s="14" t="str">
        <f t="shared" si="7"/>
        <v/>
      </c>
    </row>
    <row r="124" spans="1:19" x14ac:dyDescent="0.25">
      <c r="A124" s="12"/>
      <c r="B124" s="58"/>
      <c r="C124" s="59"/>
      <c r="D124" s="60"/>
      <c r="E124" s="61"/>
      <c r="F124" s="60"/>
      <c r="G124" s="12"/>
      <c r="H124" s="17" t="str">
        <f t="shared" si="4"/>
        <v/>
      </c>
      <c r="I124" s="12"/>
      <c r="J124" s="20" t="str">
        <f>IF($C124="", "", ROUND(IF($C124=$N$11, $D124, $D124*IFERROR(INDEX('Intro &amp; Setup'!$BB$21:$BB$30, MATCH($C124, 'Intro &amp; Setup'!$T$21:$T$30, 0)), 1)), 2))</f>
        <v/>
      </c>
      <c r="K124" s="25" t="str">
        <f>IF(OR($E124="", $F124=""), "", ROUND(IF($E124=$N$11, $F124, $F124*IFERROR(INDEX('Intro &amp; Setup'!$BB$21:$BB$30, MATCH($E124, 'Intro &amp; Setup'!$T$21:$T$30, 0)), 1)), 2))</f>
        <v/>
      </c>
      <c r="L124" s="12"/>
      <c r="P124" s="14" t="str">
        <f t="shared" si="5"/>
        <v/>
      </c>
      <c r="Q124" s="14" t="str">
        <f t="shared" si="6"/>
        <v/>
      </c>
      <c r="S124" s="14" t="str">
        <f t="shared" si="7"/>
        <v/>
      </c>
    </row>
    <row r="125" spans="1:19" x14ac:dyDescent="0.25">
      <c r="A125" s="12"/>
      <c r="B125" s="58"/>
      <c r="C125" s="59"/>
      <c r="D125" s="60"/>
      <c r="E125" s="61"/>
      <c r="F125" s="60"/>
      <c r="G125" s="12"/>
      <c r="H125" s="17" t="str">
        <f t="shared" si="4"/>
        <v/>
      </c>
      <c r="I125" s="12"/>
      <c r="J125" s="20" t="str">
        <f>IF($C125="", "", ROUND(IF($C125=$N$11, $D125, $D125*IFERROR(INDEX('Intro &amp; Setup'!$BB$21:$BB$30, MATCH($C125, 'Intro &amp; Setup'!$T$21:$T$30, 0)), 1)), 2))</f>
        <v/>
      </c>
      <c r="K125" s="25" t="str">
        <f>IF(OR($E125="", $F125=""), "", ROUND(IF($E125=$N$11, $F125, $F125*IFERROR(INDEX('Intro &amp; Setup'!$BB$21:$BB$30, MATCH($E125, 'Intro &amp; Setup'!$T$21:$T$30, 0)), 1)), 2))</f>
        <v/>
      </c>
      <c r="L125" s="12"/>
      <c r="P125" s="14" t="str">
        <f t="shared" si="5"/>
        <v/>
      </c>
      <c r="Q125" s="14" t="str">
        <f t="shared" si="6"/>
        <v/>
      </c>
      <c r="S125" s="14" t="str">
        <f t="shared" si="7"/>
        <v/>
      </c>
    </row>
    <row r="126" spans="1:19" x14ac:dyDescent="0.25">
      <c r="A126" s="12"/>
      <c r="B126" s="58"/>
      <c r="C126" s="59"/>
      <c r="D126" s="60"/>
      <c r="E126" s="61"/>
      <c r="F126" s="60"/>
      <c r="G126" s="12"/>
      <c r="H126" s="17" t="str">
        <f t="shared" si="4"/>
        <v/>
      </c>
      <c r="I126" s="12"/>
      <c r="J126" s="20" t="str">
        <f>IF($C126="", "", ROUND(IF($C126=$N$11, $D126, $D126*IFERROR(INDEX('Intro &amp; Setup'!$BB$21:$BB$30, MATCH($C126, 'Intro &amp; Setup'!$T$21:$T$30, 0)), 1)), 2))</f>
        <v/>
      </c>
      <c r="K126" s="25" t="str">
        <f>IF(OR($E126="", $F126=""), "", ROUND(IF($E126=$N$11, $F126, $F126*IFERROR(INDEX('Intro &amp; Setup'!$BB$21:$BB$30, MATCH($E126, 'Intro &amp; Setup'!$T$21:$T$30, 0)), 1)), 2))</f>
        <v/>
      </c>
      <c r="L126" s="12"/>
      <c r="P126" s="14" t="str">
        <f t="shared" si="5"/>
        <v/>
      </c>
      <c r="Q126" s="14" t="str">
        <f t="shared" si="6"/>
        <v/>
      </c>
      <c r="S126" s="14" t="str">
        <f t="shared" si="7"/>
        <v/>
      </c>
    </row>
    <row r="127" spans="1:19" x14ac:dyDescent="0.25">
      <c r="A127" s="12"/>
      <c r="B127" s="58"/>
      <c r="C127" s="59"/>
      <c r="D127" s="60"/>
      <c r="E127" s="61"/>
      <c r="F127" s="60"/>
      <c r="G127" s="12"/>
      <c r="H127" s="17" t="str">
        <f t="shared" si="4"/>
        <v/>
      </c>
      <c r="I127" s="12"/>
      <c r="J127" s="20" t="str">
        <f>IF($C127="", "", ROUND(IF($C127=$N$11, $D127, $D127*IFERROR(INDEX('Intro &amp; Setup'!$BB$21:$BB$30, MATCH($C127, 'Intro &amp; Setup'!$T$21:$T$30, 0)), 1)), 2))</f>
        <v/>
      </c>
      <c r="K127" s="25" t="str">
        <f>IF(OR($E127="", $F127=""), "", ROUND(IF($E127=$N$11, $F127, $F127*IFERROR(INDEX('Intro &amp; Setup'!$BB$21:$BB$30, MATCH($E127, 'Intro &amp; Setup'!$T$21:$T$30, 0)), 1)), 2))</f>
        <v/>
      </c>
      <c r="L127" s="12"/>
      <c r="P127" s="14" t="str">
        <f t="shared" si="5"/>
        <v/>
      </c>
      <c r="Q127" s="14" t="str">
        <f t="shared" si="6"/>
        <v/>
      </c>
      <c r="S127" s="14" t="str">
        <f t="shared" si="7"/>
        <v/>
      </c>
    </row>
    <row r="128" spans="1:19" x14ac:dyDescent="0.25">
      <c r="A128" s="12"/>
      <c r="B128" s="58"/>
      <c r="C128" s="59"/>
      <c r="D128" s="60"/>
      <c r="E128" s="61"/>
      <c r="F128" s="60"/>
      <c r="G128" s="12"/>
      <c r="H128" s="17" t="str">
        <f t="shared" si="4"/>
        <v/>
      </c>
      <c r="I128" s="12"/>
      <c r="J128" s="20" t="str">
        <f>IF($C128="", "", ROUND(IF($C128=$N$11, $D128, $D128*IFERROR(INDEX('Intro &amp; Setup'!$BB$21:$BB$30, MATCH($C128, 'Intro &amp; Setup'!$T$21:$T$30, 0)), 1)), 2))</f>
        <v/>
      </c>
      <c r="K128" s="25" t="str">
        <f>IF(OR($E128="", $F128=""), "", ROUND(IF($E128=$N$11, $F128, $F128*IFERROR(INDEX('Intro &amp; Setup'!$BB$21:$BB$30, MATCH($E128, 'Intro &amp; Setup'!$T$21:$T$30, 0)), 1)), 2))</f>
        <v/>
      </c>
      <c r="L128" s="12"/>
      <c r="P128" s="14" t="str">
        <f t="shared" si="5"/>
        <v/>
      </c>
      <c r="Q128" s="14" t="str">
        <f t="shared" si="6"/>
        <v/>
      </c>
      <c r="S128" s="14" t="str">
        <f t="shared" si="7"/>
        <v/>
      </c>
    </row>
    <row r="129" spans="1:19" x14ac:dyDescent="0.25">
      <c r="A129" s="12"/>
      <c r="B129" s="58"/>
      <c r="C129" s="59"/>
      <c r="D129" s="60"/>
      <c r="E129" s="61"/>
      <c r="F129" s="60"/>
      <c r="G129" s="12"/>
      <c r="H129" s="17" t="str">
        <f t="shared" si="4"/>
        <v/>
      </c>
      <c r="I129" s="12"/>
      <c r="J129" s="20" t="str">
        <f>IF($C129="", "", ROUND(IF($C129=$N$11, $D129, $D129*IFERROR(INDEX('Intro &amp; Setup'!$BB$21:$BB$30, MATCH($C129, 'Intro &amp; Setup'!$T$21:$T$30, 0)), 1)), 2))</f>
        <v/>
      </c>
      <c r="K129" s="25" t="str">
        <f>IF(OR($E129="", $F129=""), "", ROUND(IF($E129=$N$11, $F129, $F129*IFERROR(INDEX('Intro &amp; Setup'!$BB$21:$BB$30, MATCH($E129, 'Intro &amp; Setup'!$T$21:$T$30, 0)), 1)), 2))</f>
        <v/>
      </c>
      <c r="L129" s="12"/>
      <c r="P129" s="14" t="str">
        <f t="shared" si="5"/>
        <v/>
      </c>
      <c r="Q129" s="14" t="str">
        <f t="shared" si="6"/>
        <v/>
      </c>
      <c r="S129" s="14" t="str">
        <f t="shared" si="7"/>
        <v/>
      </c>
    </row>
    <row r="130" spans="1:19" x14ac:dyDescent="0.25">
      <c r="A130" s="12"/>
      <c r="B130" s="58"/>
      <c r="C130" s="59"/>
      <c r="D130" s="60"/>
      <c r="E130" s="61"/>
      <c r="F130" s="60"/>
      <c r="G130" s="12"/>
      <c r="H130" s="17" t="str">
        <f t="shared" si="4"/>
        <v/>
      </c>
      <c r="I130" s="12"/>
      <c r="J130" s="20" t="str">
        <f>IF($C130="", "", ROUND(IF($C130=$N$11, $D130, $D130*IFERROR(INDEX('Intro &amp; Setup'!$BB$21:$BB$30, MATCH($C130, 'Intro &amp; Setup'!$T$21:$T$30, 0)), 1)), 2))</f>
        <v/>
      </c>
      <c r="K130" s="25" t="str">
        <f>IF(OR($E130="", $F130=""), "", ROUND(IF($E130=$N$11, $F130, $F130*IFERROR(INDEX('Intro &amp; Setup'!$BB$21:$BB$30, MATCH($E130, 'Intro &amp; Setup'!$T$21:$T$30, 0)), 1)), 2))</f>
        <v/>
      </c>
      <c r="L130" s="12"/>
      <c r="P130" s="14" t="str">
        <f t="shared" si="5"/>
        <v/>
      </c>
      <c r="Q130" s="14" t="str">
        <f t="shared" si="6"/>
        <v/>
      </c>
      <c r="S130" s="14" t="str">
        <f t="shared" si="7"/>
        <v/>
      </c>
    </row>
    <row r="131" spans="1:19" x14ac:dyDescent="0.25">
      <c r="A131" s="12"/>
      <c r="B131" s="58"/>
      <c r="C131" s="59"/>
      <c r="D131" s="60"/>
      <c r="E131" s="61"/>
      <c r="F131" s="60"/>
      <c r="G131" s="12"/>
      <c r="H131" s="17" t="str">
        <f t="shared" si="4"/>
        <v/>
      </c>
      <c r="I131" s="12"/>
      <c r="J131" s="20" t="str">
        <f>IF($C131="", "", ROUND(IF($C131=$N$11, $D131, $D131*IFERROR(INDEX('Intro &amp; Setup'!$BB$21:$BB$30, MATCH($C131, 'Intro &amp; Setup'!$T$21:$T$30, 0)), 1)), 2))</f>
        <v/>
      </c>
      <c r="K131" s="25" t="str">
        <f>IF(OR($E131="", $F131=""), "", ROUND(IF($E131=$N$11, $F131, $F131*IFERROR(INDEX('Intro &amp; Setup'!$BB$21:$BB$30, MATCH($E131, 'Intro &amp; Setup'!$T$21:$T$30, 0)), 1)), 2))</f>
        <v/>
      </c>
      <c r="L131" s="12"/>
      <c r="P131" s="14" t="str">
        <f t="shared" si="5"/>
        <v/>
      </c>
      <c r="Q131" s="14" t="str">
        <f t="shared" si="6"/>
        <v/>
      </c>
      <c r="S131" s="14" t="str">
        <f t="shared" si="7"/>
        <v/>
      </c>
    </row>
    <row r="132" spans="1:19" x14ac:dyDescent="0.25">
      <c r="A132" s="12"/>
      <c r="B132" s="58"/>
      <c r="C132" s="59"/>
      <c r="D132" s="60"/>
      <c r="E132" s="61"/>
      <c r="F132" s="60"/>
      <c r="G132" s="12"/>
      <c r="H132" s="17" t="str">
        <f t="shared" si="4"/>
        <v/>
      </c>
      <c r="I132" s="12"/>
      <c r="J132" s="20" t="str">
        <f>IF($C132="", "", ROUND(IF($C132=$N$11, $D132, $D132*IFERROR(INDEX('Intro &amp; Setup'!$BB$21:$BB$30, MATCH($C132, 'Intro &amp; Setup'!$T$21:$T$30, 0)), 1)), 2))</f>
        <v/>
      </c>
      <c r="K132" s="25" t="str">
        <f>IF(OR($E132="", $F132=""), "", ROUND(IF($E132=$N$11, $F132, $F132*IFERROR(INDEX('Intro &amp; Setup'!$BB$21:$BB$30, MATCH($E132, 'Intro &amp; Setup'!$T$21:$T$30, 0)), 1)), 2))</f>
        <v/>
      </c>
      <c r="L132" s="12"/>
      <c r="P132" s="14" t="str">
        <f t="shared" si="5"/>
        <v/>
      </c>
      <c r="Q132" s="14" t="str">
        <f t="shared" si="6"/>
        <v/>
      </c>
      <c r="S132" s="14" t="str">
        <f t="shared" si="7"/>
        <v/>
      </c>
    </row>
    <row r="133" spans="1:19" x14ac:dyDescent="0.25">
      <c r="A133" s="12"/>
      <c r="B133" s="58"/>
      <c r="C133" s="59"/>
      <c r="D133" s="60"/>
      <c r="E133" s="61"/>
      <c r="F133" s="60"/>
      <c r="G133" s="12"/>
      <c r="H133" s="17" t="str">
        <f t="shared" si="4"/>
        <v/>
      </c>
      <c r="I133" s="12"/>
      <c r="J133" s="20" t="str">
        <f>IF($C133="", "", ROUND(IF($C133=$N$11, $D133, $D133*IFERROR(INDEX('Intro &amp; Setup'!$BB$21:$BB$30, MATCH($C133, 'Intro &amp; Setup'!$T$21:$T$30, 0)), 1)), 2))</f>
        <v/>
      </c>
      <c r="K133" s="25" t="str">
        <f>IF(OR($E133="", $F133=""), "", ROUND(IF($E133=$N$11, $F133, $F133*IFERROR(INDEX('Intro &amp; Setup'!$BB$21:$BB$30, MATCH($E133, 'Intro &amp; Setup'!$T$21:$T$30, 0)), 1)), 2))</f>
        <v/>
      </c>
      <c r="L133" s="12"/>
      <c r="P133" s="14" t="str">
        <f t="shared" si="5"/>
        <v/>
      </c>
      <c r="Q133" s="14" t="str">
        <f t="shared" si="6"/>
        <v/>
      </c>
      <c r="S133" s="14" t="str">
        <f t="shared" si="7"/>
        <v/>
      </c>
    </row>
    <row r="134" spans="1:19" x14ac:dyDescent="0.25">
      <c r="A134" s="12"/>
      <c r="B134" s="58"/>
      <c r="C134" s="59"/>
      <c r="D134" s="60"/>
      <c r="E134" s="61"/>
      <c r="F134" s="60"/>
      <c r="G134" s="12"/>
      <c r="H134" s="17" t="str">
        <f t="shared" si="4"/>
        <v/>
      </c>
      <c r="I134" s="12"/>
      <c r="J134" s="20" t="str">
        <f>IF($C134="", "", ROUND(IF($C134=$N$11, $D134, $D134*IFERROR(INDEX('Intro &amp; Setup'!$BB$21:$BB$30, MATCH($C134, 'Intro &amp; Setup'!$T$21:$T$30, 0)), 1)), 2))</f>
        <v/>
      </c>
      <c r="K134" s="25" t="str">
        <f>IF(OR($E134="", $F134=""), "", ROUND(IF($E134=$N$11, $F134, $F134*IFERROR(INDEX('Intro &amp; Setup'!$BB$21:$BB$30, MATCH($E134, 'Intro &amp; Setup'!$T$21:$T$30, 0)), 1)), 2))</f>
        <v/>
      </c>
      <c r="L134" s="12"/>
      <c r="P134" s="14" t="str">
        <f t="shared" si="5"/>
        <v/>
      </c>
      <c r="Q134" s="14" t="str">
        <f t="shared" si="6"/>
        <v/>
      </c>
      <c r="S134" s="14" t="str">
        <f t="shared" si="7"/>
        <v/>
      </c>
    </row>
    <row r="135" spans="1:19" x14ac:dyDescent="0.25">
      <c r="A135" s="12"/>
      <c r="B135" s="58"/>
      <c r="C135" s="59"/>
      <c r="D135" s="60"/>
      <c r="E135" s="61"/>
      <c r="F135" s="60"/>
      <c r="G135" s="12"/>
      <c r="H135" s="17" t="str">
        <f t="shared" si="4"/>
        <v/>
      </c>
      <c r="I135" s="12"/>
      <c r="J135" s="20" t="str">
        <f>IF($C135="", "", ROUND(IF($C135=$N$11, $D135, $D135*IFERROR(INDEX('Intro &amp; Setup'!$BB$21:$BB$30, MATCH($C135, 'Intro &amp; Setup'!$T$21:$T$30, 0)), 1)), 2))</f>
        <v/>
      </c>
      <c r="K135" s="25" t="str">
        <f>IF(OR($E135="", $F135=""), "", ROUND(IF($E135=$N$11, $F135, $F135*IFERROR(INDEX('Intro &amp; Setup'!$BB$21:$BB$30, MATCH($E135, 'Intro &amp; Setup'!$T$21:$T$30, 0)), 1)), 2))</f>
        <v/>
      </c>
      <c r="L135" s="12"/>
      <c r="P135" s="14" t="str">
        <f t="shared" si="5"/>
        <v/>
      </c>
      <c r="Q135" s="14" t="str">
        <f t="shared" si="6"/>
        <v/>
      </c>
      <c r="S135" s="14" t="str">
        <f t="shared" si="7"/>
        <v/>
      </c>
    </row>
    <row r="136" spans="1:19" x14ac:dyDescent="0.25">
      <c r="A136" s="12"/>
      <c r="B136" s="58"/>
      <c r="C136" s="59"/>
      <c r="D136" s="60"/>
      <c r="E136" s="61"/>
      <c r="F136" s="60"/>
      <c r="G136" s="12"/>
      <c r="H136" s="17" t="str">
        <f t="shared" si="4"/>
        <v/>
      </c>
      <c r="I136" s="12"/>
      <c r="J136" s="20" t="str">
        <f>IF($C136="", "", ROUND(IF($C136=$N$11, $D136, $D136*IFERROR(INDEX('Intro &amp; Setup'!$BB$21:$BB$30, MATCH($C136, 'Intro &amp; Setup'!$T$21:$T$30, 0)), 1)), 2))</f>
        <v/>
      </c>
      <c r="K136" s="25" t="str">
        <f>IF(OR($E136="", $F136=""), "", ROUND(IF($E136=$N$11, $F136, $F136*IFERROR(INDEX('Intro &amp; Setup'!$BB$21:$BB$30, MATCH($E136, 'Intro &amp; Setup'!$T$21:$T$30, 0)), 1)), 2))</f>
        <v/>
      </c>
      <c r="L136" s="12"/>
      <c r="P136" s="14" t="str">
        <f t="shared" si="5"/>
        <v/>
      </c>
      <c r="Q136" s="14" t="str">
        <f t="shared" si="6"/>
        <v/>
      </c>
      <c r="S136" s="14" t="str">
        <f t="shared" si="7"/>
        <v/>
      </c>
    </row>
    <row r="137" spans="1:19" x14ac:dyDescent="0.25">
      <c r="A137" s="12"/>
      <c r="B137" s="58"/>
      <c r="C137" s="59"/>
      <c r="D137" s="60"/>
      <c r="E137" s="61"/>
      <c r="F137" s="60"/>
      <c r="G137" s="12"/>
      <c r="H137" s="17" t="str">
        <f t="shared" si="4"/>
        <v/>
      </c>
      <c r="I137" s="12"/>
      <c r="J137" s="20" t="str">
        <f>IF($C137="", "", ROUND(IF($C137=$N$11, $D137, $D137*IFERROR(INDEX('Intro &amp; Setup'!$BB$21:$BB$30, MATCH($C137, 'Intro &amp; Setup'!$T$21:$T$30, 0)), 1)), 2))</f>
        <v/>
      </c>
      <c r="K137" s="25" t="str">
        <f>IF(OR($E137="", $F137=""), "", ROUND(IF($E137=$N$11, $F137, $F137*IFERROR(INDEX('Intro &amp; Setup'!$BB$21:$BB$30, MATCH($E137, 'Intro &amp; Setup'!$T$21:$T$30, 0)), 1)), 2))</f>
        <v/>
      </c>
      <c r="L137" s="12"/>
      <c r="P137" s="14" t="str">
        <f t="shared" si="5"/>
        <v/>
      </c>
      <c r="Q137" s="14" t="str">
        <f t="shared" si="6"/>
        <v/>
      </c>
      <c r="S137" s="14" t="str">
        <f t="shared" si="7"/>
        <v/>
      </c>
    </row>
    <row r="138" spans="1:19" x14ac:dyDescent="0.25">
      <c r="A138" s="12"/>
      <c r="B138" s="58"/>
      <c r="C138" s="59"/>
      <c r="D138" s="60"/>
      <c r="E138" s="61"/>
      <c r="F138" s="60"/>
      <c r="G138" s="12"/>
      <c r="H138" s="17" t="str">
        <f t="shared" si="4"/>
        <v/>
      </c>
      <c r="I138" s="12"/>
      <c r="J138" s="20" t="str">
        <f>IF($C138="", "", ROUND(IF($C138=$N$11, $D138, $D138*IFERROR(INDEX('Intro &amp; Setup'!$BB$21:$BB$30, MATCH($C138, 'Intro &amp; Setup'!$T$21:$T$30, 0)), 1)), 2))</f>
        <v/>
      </c>
      <c r="K138" s="25" t="str">
        <f>IF(OR($E138="", $F138=""), "", ROUND(IF($E138=$N$11, $F138, $F138*IFERROR(INDEX('Intro &amp; Setup'!$BB$21:$BB$30, MATCH($E138, 'Intro &amp; Setup'!$T$21:$T$30, 0)), 1)), 2))</f>
        <v/>
      </c>
      <c r="L138" s="12"/>
      <c r="P138" s="14" t="str">
        <f t="shared" si="5"/>
        <v/>
      </c>
      <c r="Q138" s="14" t="str">
        <f t="shared" si="6"/>
        <v/>
      </c>
      <c r="S138" s="14" t="str">
        <f t="shared" si="7"/>
        <v/>
      </c>
    </row>
    <row r="139" spans="1:19" x14ac:dyDescent="0.25">
      <c r="A139" s="12"/>
      <c r="B139" s="58"/>
      <c r="C139" s="59"/>
      <c r="D139" s="60"/>
      <c r="E139" s="61"/>
      <c r="F139" s="60"/>
      <c r="G139" s="12"/>
      <c r="H139" s="17" t="str">
        <f t="shared" si="4"/>
        <v/>
      </c>
      <c r="I139" s="12"/>
      <c r="J139" s="20" t="str">
        <f>IF($C139="", "", ROUND(IF($C139=$N$11, $D139, $D139*IFERROR(INDEX('Intro &amp; Setup'!$BB$21:$BB$30, MATCH($C139, 'Intro &amp; Setup'!$T$21:$T$30, 0)), 1)), 2))</f>
        <v/>
      </c>
      <c r="K139" s="25" t="str">
        <f>IF(OR($E139="", $F139=""), "", ROUND(IF($E139=$N$11, $F139, $F139*IFERROR(INDEX('Intro &amp; Setup'!$BB$21:$BB$30, MATCH($E139, 'Intro &amp; Setup'!$T$21:$T$30, 0)), 1)), 2))</f>
        <v/>
      </c>
      <c r="L139" s="12"/>
      <c r="P139" s="14" t="str">
        <f t="shared" si="5"/>
        <v/>
      </c>
      <c r="Q139" s="14" t="str">
        <f t="shared" si="6"/>
        <v/>
      </c>
      <c r="S139" s="14" t="str">
        <f t="shared" si="7"/>
        <v/>
      </c>
    </row>
    <row r="140" spans="1:19" x14ac:dyDescent="0.25">
      <c r="A140" s="12"/>
      <c r="B140" s="58"/>
      <c r="C140" s="59"/>
      <c r="D140" s="60"/>
      <c r="E140" s="61"/>
      <c r="F140" s="60"/>
      <c r="G140" s="12"/>
      <c r="H140" s="17" t="str">
        <f t="shared" ref="H140:H203" si="8">IF(OR($J140="", $K140=""), "", ROUND($K140/$J140, 2))</f>
        <v/>
      </c>
      <c r="I140" s="12"/>
      <c r="J140" s="20" t="str">
        <f>IF($C140="", "", ROUND(IF($C140=$N$11, $D140, $D140*IFERROR(INDEX('Intro &amp; Setup'!$BB$21:$BB$30, MATCH($C140, 'Intro &amp; Setup'!$T$21:$T$30, 0)), 1)), 2))</f>
        <v/>
      </c>
      <c r="K140" s="25" t="str">
        <f>IF(OR($E140="", $F140=""), "", ROUND(IF($E140=$N$11, $F140, $F140*IFERROR(INDEX('Intro &amp; Setup'!$BB$21:$BB$30, MATCH($E140, 'Intro &amp; Setup'!$T$21:$T$30, 0)), 1)), 2))</f>
        <v/>
      </c>
      <c r="L140" s="12"/>
      <c r="P140" s="14" t="str">
        <f t="shared" ref="P140:P203" si="9">IF(COUNTIF($B140:$F140, "")=5, "", "X")</f>
        <v/>
      </c>
      <c r="Q140" s="14" t="str">
        <f t="shared" ref="Q140:Q203" si="10">IF(COUNTIF($E140:$F140, "")=2, "", "X")</f>
        <v/>
      </c>
      <c r="S140" s="14" t="str">
        <f t="shared" ref="S140:S203" si="11">IF(AND($P140="X", $Q140=""), "X", "")</f>
        <v/>
      </c>
    </row>
    <row r="141" spans="1:19" x14ac:dyDescent="0.25">
      <c r="A141" s="12"/>
      <c r="B141" s="58"/>
      <c r="C141" s="59"/>
      <c r="D141" s="60"/>
      <c r="E141" s="61"/>
      <c r="F141" s="60"/>
      <c r="G141" s="12"/>
      <c r="H141" s="17" t="str">
        <f t="shared" si="8"/>
        <v/>
      </c>
      <c r="I141" s="12"/>
      <c r="J141" s="20" t="str">
        <f>IF($C141="", "", ROUND(IF($C141=$N$11, $D141, $D141*IFERROR(INDEX('Intro &amp; Setup'!$BB$21:$BB$30, MATCH($C141, 'Intro &amp; Setup'!$T$21:$T$30, 0)), 1)), 2))</f>
        <v/>
      </c>
      <c r="K141" s="25" t="str">
        <f>IF(OR($E141="", $F141=""), "", ROUND(IF($E141=$N$11, $F141, $F141*IFERROR(INDEX('Intro &amp; Setup'!$BB$21:$BB$30, MATCH($E141, 'Intro &amp; Setup'!$T$21:$T$30, 0)), 1)), 2))</f>
        <v/>
      </c>
      <c r="L141" s="12"/>
      <c r="P141" s="14" t="str">
        <f t="shared" si="9"/>
        <v/>
      </c>
      <c r="Q141" s="14" t="str">
        <f t="shared" si="10"/>
        <v/>
      </c>
      <c r="S141" s="14" t="str">
        <f t="shared" si="11"/>
        <v/>
      </c>
    </row>
    <row r="142" spans="1:19" x14ac:dyDescent="0.25">
      <c r="A142" s="12"/>
      <c r="B142" s="58"/>
      <c r="C142" s="59"/>
      <c r="D142" s="60"/>
      <c r="E142" s="61"/>
      <c r="F142" s="60"/>
      <c r="G142" s="12"/>
      <c r="H142" s="17" t="str">
        <f t="shared" si="8"/>
        <v/>
      </c>
      <c r="I142" s="12"/>
      <c r="J142" s="20" t="str">
        <f>IF($C142="", "", ROUND(IF($C142=$N$11, $D142, $D142*IFERROR(INDEX('Intro &amp; Setup'!$BB$21:$BB$30, MATCH($C142, 'Intro &amp; Setup'!$T$21:$T$30, 0)), 1)), 2))</f>
        <v/>
      </c>
      <c r="K142" s="25" t="str">
        <f>IF(OR($E142="", $F142=""), "", ROUND(IF($E142=$N$11, $F142, $F142*IFERROR(INDEX('Intro &amp; Setup'!$BB$21:$BB$30, MATCH($E142, 'Intro &amp; Setup'!$T$21:$T$30, 0)), 1)), 2))</f>
        <v/>
      </c>
      <c r="L142" s="12"/>
      <c r="P142" s="14" t="str">
        <f t="shared" si="9"/>
        <v/>
      </c>
      <c r="Q142" s="14" t="str">
        <f t="shared" si="10"/>
        <v/>
      </c>
      <c r="S142" s="14" t="str">
        <f t="shared" si="11"/>
        <v/>
      </c>
    </row>
    <row r="143" spans="1:19" x14ac:dyDescent="0.25">
      <c r="A143" s="12"/>
      <c r="B143" s="58"/>
      <c r="C143" s="59"/>
      <c r="D143" s="60"/>
      <c r="E143" s="61"/>
      <c r="F143" s="60"/>
      <c r="G143" s="12"/>
      <c r="H143" s="17" t="str">
        <f t="shared" si="8"/>
        <v/>
      </c>
      <c r="I143" s="12"/>
      <c r="J143" s="20" t="str">
        <f>IF($C143="", "", ROUND(IF($C143=$N$11, $D143, $D143*IFERROR(INDEX('Intro &amp; Setup'!$BB$21:$BB$30, MATCH($C143, 'Intro &amp; Setup'!$T$21:$T$30, 0)), 1)), 2))</f>
        <v/>
      </c>
      <c r="K143" s="25" t="str">
        <f>IF(OR($E143="", $F143=""), "", ROUND(IF($E143=$N$11, $F143, $F143*IFERROR(INDEX('Intro &amp; Setup'!$BB$21:$BB$30, MATCH($E143, 'Intro &amp; Setup'!$T$21:$T$30, 0)), 1)), 2))</f>
        <v/>
      </c>
      <c r="L143" s="12"/>
      <c r="P143" s="14" t="str">
        <f t="shared" si="9"/>
        <v/>
      </c>
      <c r="Q143" s="14" t="str">
        <f t="shared" si="10"/>
        <v/>
      </c>
      <c r="S143" s="14" t="str">
        <f t="shared" si="11"/>
        <v/>
      </c>
    </row>
    <row r="144" spans="1:19" x14ac:dyDescent="0.25">
      <c r="A144" s="12"/>
      <c r="B144" s="58"/>
      <c r="C144" s="59"/>
      <c r="D144" s="60"/>
      <c r="E144" s="61"/>
      <c r="F144" s="60"/>
      <c r="G144" s="12"/>
      <c r="H144" s="17" t="str">
        <f t="shared" si="8"/>
        <v/>
      </c>
      <c r="I144" s="12"/>
      <c r="J144" s="20" t="str">
        <f>IF($C144="", "", ROUND(IF($C144=$N$11, $D144, $D144*IFERROR(INDEX('Intro &amp; Setup'!$BB$21:$BB$30, MATCH($C144, 'Intro &amp; Setup'!$T$21:$T$30, 0)), 1)), 2))</f>
        <v/>
      </c>
      <c r="K144" s="25" t="str">
        <f>IF(OR($E144="", $F144=""), "", ROUND(IF($E144=$N$11, $F144, $F144*IFERROR(INDEX('Intro &amp; Setup'!$BB$21:$BB$30, MATCH($E144, 'Intro &amp; Setup'!$T$21:$T$30, 0)), 1)), 2))</f>
        <v/>
      </c>
      <c r="L144" s="12"/>
      <c r="P144" s="14" t="str">
        <f t="shared" si="9"/>
        <v/>
      </c>
      <c r="Q144" s="14" t="str">
        <f t="shared" si="10"/>
        <v/>
      </c>
      <c r="S144" s="14" t="str">
        <f t="shared" si="11"/>
        <v/>
      </c>
    </row>
    <row r="145" spans="1:19" x14ac:dyDescent="0.25">
      <c r="A145" s="12"/>
      <c r="B145" s="58"/>
      <c r="C145" s="59"/>
      <c r="D145" s="60"/>
      <c r="E145" s="61"/>
      <c r="F145" s="60"/>
      <c r="G145" s="12"/>
      <c r="H145" s="17" t="str">
        <f t="shared" si="8"/>
        <v/>
      </c>
      <c r="I145" s="12"/>
      <c r="J145" s="20" t="str">
        <f>IF($C145="", "", ROUND(IF($C145=$N$11, $D145, $D145*IFERROR(INDEX('Intro &amp; Setup'!$BB$21:$BB$30, MATCH($C145, 'Intro &amp; Setup'!$T$21:$T$30, 0)), 1)), 2))</f>
        <v/>
      </c>
      <c r="K145" s="25" t="str">
        <f>IF(OR($E145="", $F145=""), "", ROUND(IF($E145=$N$11, $F145, $F145*IFERROR(INDEX('Intro &amp; Setup'!$BB$21:$BB$30, MATCH($E145, 'Intro &amp; Setup'!$T$21:$T$30, 0)), 1)), 2))</f>
        <v/>
      </c>
      <c r="L145" s="12"/>
      <c r="P145" s="14" t="str">
        <f t="shared" si="9"/>
        <v/>
      </c>
      <c r="Q145" s="14" t="str">
        <f t="shared" si="10"/>
        <v/>
      </c>
      <c r="S145" s="14" t="str">
        <f t="shared" si="11"/>
        <v/>
      </c>
    </row>
    <row r="146" spans="1:19" x14ac:dyDescent="0.25">
      <c r="A146" s="12"/>
      <c r="B146" s="58"/>
      <c r="C146" s="59"/>
      <c r="D146" s="60"/>
      <c r="E146" s="61"/>
      <c r="F146" s="60"/>
      <c r="G146" s="12"/>
      <c r="H146" s="17" t="str">
        <f t="shared" si="8"/>
        <v/>
      </c>
      <c r="I146" s="12"/>
      <c r="J146" s="20" t="str">
        <f>IF($C146="", "", ROUND(IF($C146=$N$11, $D146, $D146*IFERROR(INDEX('Intro &amp; Setup'!$BB$21:$BB$30, MATCH($C146, 'Intro &amp; Setup'!$T$21:$T$30, 0)), 1)), 2))</f>
        <v/>
      </c>
      <c r="K146" s="25" t="str">
        <f>IF(OR($E146="", $F146=""), "", ROUND(IF($E146=$N$11, $F146, $F146*IFERROR(INDEX('Intro &amp; Setup'!$BB$21:$BB$30, MATCH($E146, 'Intro &amp; Setup'!$T$21:$T$30, 0)), 1)), 2))</f>
        <v/>
      </c>
      <c r="L146" s="12"/>
      <c r="P146" s="14" t="str">
        <f t="shared" si="9"/>
        <v/>
      </c>
      <c r="Q146" s="14" t="str">
        <f t="shared" si="10"/>
        <v/>
      </c>
      <c r="S146" s="14" t="str">
        <f t="shared" si="11"/>
        <v/>
      </c>
    </row>
    <row r="147" spans="1:19" x14ac:dyDescent="0.25">
      <c r="A147" s="12"/>
      <c r="B147" s="58"/>
      <c r="C147" s="59"/>
      <c r="D147" s="60"/>
      <c r="E147" s="61"/>
      <c r="F147" s="60"/>
      <c r="G147" s="12"/>
      <c r="H147" s="17" t="str">
        <f t="shared" si="8"/>
        <v/>
      </c>
      <c r="I147" s="12"/>
      <c r="J147" s="20" t="str">
        <f>IF($C147="", "", ROUND(IF($C147=$N$11, $D147, $D147*IFERROR(INDEX('Intro &amp; Setup'!$BB$21:$BB$30, MATCH($C147, 'Intro &amp; Setup'!$T$21:$T$30, 0)), 1)), 2))</f>
        <v/>
      </c>
      <c r="K147" s="25" t="str">
        <f>IF(OR($E147="", $F147=""), "", ROUND(IF($E147=$N$11, $F147, $F147*IFERROR(INDEX('Intro &amp; Setup'!$BB$21:$BB$30, MATCH($E147, 'Intro &amp; Setup'!$T$21:$T$30, 0)), 1)), 2))</f>
        <v/>
      </c>
      <c r="L147" s="12"/>
      <c r="P147" s="14" t="str">
        <f t="shared" si="9"/>
        <v/>
      </c>
      <c r="Q147" s="14" t="str">
        <f t="shared" si="10"/>
        <v/>
      </c>
      <c r="S147" s="14" t="str">
        <f t="shared" si="11"/>
        <v/>
      </c>
    </row>
    <row r="148" spans="1:19" x14ac:dyDescent="0.25">
      <c r="A148" s="12"/>
      <c r="B148" s="58"/>
      <c r="C148" s="59"/>
      <c r="D148" s="60"/>
      <c r="E148" s="61"/>
      <c r="F148" s="60"/>
      <c r="G148" s="12"/>
      <c r="H148" s="17" t="str">
        <f t="shared" si="8"/>
        <v/>
      </c>
      <c r="I148" s="12"/>
      <c r="J148" s="20" t="str">
        <f>IF($C148="", "", ROUND(IF($C148=$N$11, $D148, $D148*IFERROR(INDEX('Intro &amp; Setup'!$BB$21:$BB$30, MATCH($C148, 'Intro &amp; Setup'!$T$21:$T$30, 0)), 1)), 2))</f>
        <v/>
      </c>
      <c r="K148" s="25" t="str">
        <f>IF(OR($E148="", $F148=""), "", ROUND(IF($E148=$N$11, $F148, $F148*IFERROR(INDEX('Intro &amp; Setup'!$BB$21:$BB$30, MATCH($E148, 'Intro &amp; Setup'!$T$21:$T$30, 0)), 1)), 2))</f>
        <v/>
      </c>
      <c r="L148" s="12"/>
      <c r="P148" s="14" t="str">
        <f t="shared" si="9"/>
        <v/>
      </c>
      <c r="Q148" s="14" t="str">
        <f t="shared" si="10"/>
        <v/>
      </c>
      <c r="S148" s="14" t="str">
        <f t="shared" si="11"/>
        <v/>
      </c>
    </row>
    <row r="149" spans="1:19" x14ac:dyDescent="0.25">
      <c r="A149" s="12"/>
      <c r="B149" s="58"/>
      <c r="C149" s="59"/>
      <c r="D149" s="60"/>
      <c r="E149" s="61"/>
      <c r="F149" s="60"/>
      <c r="G149" s="12"/>
      <c r="H149" s="17" t="str">
        <f t="shared" si="8"/>
        <v/>
      </c>
      <c r="I149" s="12"/>
      <c r="J149" s="20" t="str">
        <f>IF($C149="", "", ROUND(IF($C149=$N$11, $D149, $D149*IFERROR(INDEX('Intro &amp; Setup'!$BB$21:$BB$30, MATCH($C149, 'Intro &amp; Setup'!$T$21:$T$30, 0)), 1)), 2))</f>
        <v/>
      </c>
      <c r="K149" s="25" t="str">
        <f>IF(OR($E149="", $F149=""), "", ROUND(IF($E149=$N$11, $F149, $F149*IFERROR(INDEX('Intro &amp; Setup'!$BB$21:$BB$30, MATCH($E149, 'Intro &amp; Setup'!$T$21:$T$30, 0)), 1)), 2))</f>
        <v/>
      </c>
      <c r="L149" s="12"/>
      <c r="P149" s="14" t="str">
        <f t="shared" si="9"/>
        <v/>
      </c>
      <c r="Q149" s="14" t="str">
        <f t="shared" si="10"/>
        <v/>
      </c>
      <c r="S149" s="14" t="str">
        <f t="shared" si="11"/>
        <v/>
      </c>
    </row>
    <row r="150" spans="1:19" x14ac:dyDescent="0.25">
      <c r="A150" s="12"/>
      <c r="B150" s="58"/>
      <c r="C150" s="59"/>
      <c r="D150" s="60"/>
      <c r="E150" s="61"/>
      <c r="F150" s="60"/>
      <c r="G150" s="12"/>
      <c r="H150" s="17" t="str">
        <f t="shared" si="8"/>
        <v/>
      </c>
      <c r="I150" s="12"/>
      <c r="J150" s="20" t="str">
        <f>IF($C150="", "", ROUND(IF($C150=$N$11, $D150, $D150*IFERROR(INDEX('Intro &amp; Setup'!$BB$21:$BB$30, MATCH($C150, 'Intro &amp; Setup'!$T$21:$T$30, 0)), 1)), 2))</f>
        <v/>
      </c>
      <c r="K150" s="25" t="str">
        <f>IF(OR($E150="", $F150=""), "", ROUND(IF($E150=$N$11, $F150, $F150*IFERROR(INDEX('Intro &amp; Setup'!$BB$21:$BB$30, MATCH($E150, 'Intro &amp; Setup'!$T$21:$T$30, 0)), 1)), 2))</f>
        <v/>
      </c>
      <c r="L150" s="12"/>
      <c r="P150" s="14" t="str">
        <f t="shared" si="9"/>
        <v/>
      </c>
      <c r="Q150" s="14" t="str">
        <f t="shared" si="10"/>
        <v/>
      </c>
      <c r="S150" s="14" t="str">
        <f t="shared" si="11"/>
        <v/>
      </c>
    </row>
    <row r="151" spans="1:19" x14ac:dyDescent="0.25">
      <c r="A151" s="12"/>
      <c r="B151" s="58"/>
      <c r="C151" s="59"/>
      <c r="D151" s="60"/>
      <c r="E151" s="61"/>
      <c r="F151" s="60"/>
      <c r="G151" s="12"/>
      <c r="H151" s="17" t="str">
        <f t="shared" si="8"/>
        <v/>
      </c>
      <c r="I151" s="12"/>
      <c r="J151" s="20" t="str">
        <f>IF($C151="", "", ROUND(IF($C151=$N$11, $D151, $D151*IFERROR(INDEX('Intro &amp; Setup'!$BB$21:$BB$30, MATCH($C151, 'Intro &amp; Setup'!$T$21:$T$30, 0)), 1)), 2))</f>
        <v/>
      </c>
      <c r="K151" s="25" t="str">
        <f>IF(OR($E151="", $F151=""), "", ROUND(IF($E151=$N$11, $F151, $F151*IFERROR(INDEX('Intro &amp; Setup'!$BB$21:$BB$30, MATCH($E151, 'Intro &amp; Setup'!$T$21:$T$30, 0)), 1)), 2))</f>
        <v/>
      </c>
      <c r="L151" s="12"/>
      <c r="P151" s="14" t="str">
        <f t="shared" si="9"/>
        <v/>
      </c>
      <c r="Q151" s="14" t="str">
        <f t="shared" si="10"/>
        <v/>
      </c>
      <c r="S151" s="14" t="str">
        <f t="shared" si="11"/>
        <v/>
      </c>
    </row>
    <row r="152" spans="1:19" x14ac:dyDescent="0.25">
      <c r="A152" s="12"/>
      <c r="B152" s="58"/>
      <c r="C152" s="59"/>
      <c r="D152" s="60"/>
      <c r="E152" s="61"/>
      <c r="F152" s="60"/>
      <c r="G152" s="12"/>
      <c r="H152" s="17" t="str">
        <f t="shared" si="8"/>
        <v/>
      </c>
      <c r="I152" s="12"/>
      <c r="J152" s="20" t="str">
        <f>IF($C152="", "", ROUND(IF($C152=$N$11, $D152, $D152*IFERROR(INDEX('Intro &amp; Setup'!$BB$21:$BB$30, MATCH($C152, 'Intro &amp; Setup'!$T$21:$T$30, 0)), 1)), 2))</f>
        <v/>
      </c>
      <c r="K152" s="25" t="str">
        <f>IF(OR($E152="", $F152=""), "", ROUND(IF($E152=$N$11, $F152, $F152*IFERROR(INDEX('Intro &amp; Setup'!$BB$21:$BB$30, MATCH($E152, 'Intro &amp; Setup'!$T$21:$T$30, 0)), 1)), 2))</f>
        <v/>
      </c>
      <c r="L152" s="12"/>
      <c r="P152" s="14" t="str">
        <f t="shared" si="9"/>
        <v/>
      </c>
      <c r="Q152" s="14" t="str">
        <f t="shared" si="10"/>
        <v/>
      </c>
      <c r="S152" s="14" t="str">
        <f t="shared" si="11"/>
        <v/>
      </c>
    </row>
    <row r="153" spans="1:19" x14ac:dyDescent="0.25">
      <c r="A153" s="12"/>
      <c r="B153" s="58"/>
      <c r="C153" s="59"/>
      <c r="D153" s="60"/>
      <c r="E153" s="61"/>
      <c r="F153" s="60"/>
      <c r="G153" s="12"/>
      <c r="H153" s="17" t="str">
        <f t="shared" si="8"/>
        <v/>
      </c>
      <c r="I153" s="12"/>
      <c r="J153" s="20" t="str">
        <f>IF($C153="", "", ROUND(IF($C153=$N$11, $D153, $D153*IFERROR(INDEX('Intro &amp; Setup'!$BB$21:$BB$30, MATCH($C153, 'Intro &amp; Setup'!$T$21:$T$30, 0)), 1)), 2))</f>
        <v/>
      </c>
      <c r="K153" s="25" t="str">
        <f>IF(OR($E153="", $F153=""), "", ROUND(IF($E153=$N$11, $F153, $F153*IFERROR(INDEX('Intro &amp; Setup'!$BB$21:$BB$30, MATCH($E153, 'Intro &amp; Setup'!$T$21:$T$30, 0)), 1)), 2))</f>
        <v/>
      </c>
      <c r="L153" s="12"/>
      <c r="P153" s="14" t="str">
        <f t="shared" si="9"/>
        <v/>
      </c>
      <c r="Q153" s="14" t="str">
        <f t="shared" si="10"/>
        <v/>
      </c>
      <c r="S153" s="14" t="str">
        <f t="shared" si="11"/>
        <v/>
      </c>
    </row>
    <row r="154" spans="1:19" x14ac:dyDescent="0.25">
      <c r="A154" s="12"/>
      <c r="B154" s="58"/>
      <c r="C154" s="59"/>
      <c r="D154" s="60"/>
      <c r="E154" s="61"/>
      <c r="F154" s="60"/>
      <c r="G154" s="12"/>
      <c r="H154" s="17" t="str">
        <f t="shared" si="8"/>
        <v/>
      </c>
      <c r="I154" s="12"/>
      <c r="J154" s="20" t="str">
        <f>IF($C154="", "", ROUND(IF($C154=$N$11, $D154, $D154*IFERROR(INDEX('Intro &amp; Setup'!$BB$21:$BB$30, MATCH($C154, 'Intro &amp; Setup'!$T$21:$T$30, 0)), 1)), 2))</f>
        <v/>
      </c>
      <c r="K154" s="25" t="str">
        <f>IF(OR($E154="", $F154=""), "", ROUND(IF($E154=$N$11, $F154, $F154*IFERROR(INDEX('Intro &amp; Setup'!$BB$21:$BB$30, MATCH($E154, 'Intro &amp; Setup'!$T$21:$T$30, 0)), 1)), 2))</f>
        <v/>
      </c>
      <c r="L154" s="12"/>
      <c r="P154" s="14" t="str">
        <f t="shared" si="9"/>
        <v/>
      </c>
      <c r="Q154" s="14" t="str">
        <f t="shared" si="10"/>
        <v/>
      </c>
      <c r="S154" s="14" t="str">
        <f t="shared" si="11"/>
        <v/>
      </c>
    </row>
    <row r="155" spans="1:19" x14ac:dyDescent="0.25">
      <c r="A155" s="12"/>
      <c r="B155" s="58"/>
      <c r="C155" s="59"/>
      <c r="D155" s="60"/>
      <c r="E155" s="61"/>
      <c r="F155" s="60"/>
      <c r="G155" s="12"/>
      <c r="H155" s="17" t="str">
        <f t="shared" si="8"/>
        <v/>
      </c>
      <c r="I155" s="12"/>
      <c r="J155" s="20" t="str">
        <f>IF($C155="", "", ROUND(IF($C155=$N$11, $D155, $D155*IFERROR(INDEX('Intro &amp; Setup'!$BB$21:$BB$30, MATCH($C155, 'Intro &amp; Setup'!$T$21:$T$30, 0)), 1)), 2))</f>
        <v/>
      </c>
      <c r="K155" s="25" t="str">
        <f>IF(OR($E155="", $F155=""), "", ROUND(IF($E155=$N$11, $F155, $F155*IFERROR(INDEX('Intro &amp; Setup'!$BB$21:$BB$30, MATCH($E155, 'Intro &amp; Setup'!$T$21:$T$30, 0)), 1)), 2))</f>
        <v/>
      </c>
      <c r="L155" s="12"/>
      <c r="P155" s="14" t="str">
        <f t="shared" si="9"/>
        <v/>
      </c>
      <c r="Q155" s="14" t="str">
        <f t="shared" si="10"/>
        <v/>
      </c>
      <c r="S155" s="14" t="str">
        <f t="shared" si="11"/>
        <v/>
      </c>
    </row>
    <row r="156" spans="1:19" x14ac:dyDescent="0.25">
      <c r="A156" s="12"/>
      <c r="B156" s="58"/>
      <c r="C156" s="59"/>
      <c r="D156" s="60"/>
      <c r="E156" s="61"/>
      <c r="F156" s="60"/>
      <c r="G156" s="12"/>
      <c r="H156" s="17" t="str">
        <f t="shared" si="8"/>
        <v/>
      </c>
      <c r="I156" s="12"/>
      <c r="J156" s="20" t="str">
        <f>IF($C156="", "", ROUND(IF($C156=$N$11, $D156, $D156*IFERROR(INDEX('Intro &amp; Setup'!$BB$21:$BB$30, MATCH($C156, 'Intro &amp; Setup'!$T$21:$T$30, 0)), 1)), 2))</f>
        <v/>
      </c>
      <c r="K156" s="25" t="str">
        <f>IF(OR($E156="", $F156=""), "", ROUND(IF($E156=$N$11, $F156, $F156*IFERROR(INDEX('Intro &amp; Setup'!$BB$21:$BB$30, MATCH($E156, 'Intro &amp; Setup'!$T$21:$T$30, 0)), 1)), 2))</f>
        <v/>
      </c>
      <c r="L156" s="12"/>
      <c r="P156" s="14" t="str">
        <f t="shared" si="9"/>
        <v/>
      </c>
      <c r="Q156" s="14" t="str">
        <f t="shared" si="10"/>
        <v/>
      </c>
      <c r="S156" s="14" t="str">
        <f t="shared" si="11"/>
        <v/>
      </c>
    </row>
    <row r="157" spans="1:19" x14ac:dyDescent="0.25">
      <c r="A157" s="12"/>
      <c r="B157" s="58"/>
      <c r="C157" s="59"/>
      <c r="D157" s="60"/>
      <c r="E157" s="61"/>
      <c r="F157" s="60"/>
      <c r="G157" s="12"/>
      <c r="H157" s="17" t="str">
        <f t="shared" si="8"/>
        <v/>
      </c>
      <c r="I157" s="12"/>
      <c r="J157" s="20" t="str">
        <f>IF($C157="", "", ROUND(IF($C157=$N$11, $D157, $D157*IFERROR(INDEX('Intro &amp; Setup'!$BB$21:$BB$30, MATCH($C157, 'Intro &amp; Setup'!$T$21:$T$30, 0)), 1)), 2))</f>
        <v/>
      </c>
      <c r="K157" s="25" t="str">
        <f>IF(OR($E157="", $F157=""), "", ROUND(IF($E157=$N$11, $F157, $F157*IFERROR(INDEX('Intro &amp; Setup'!$BB$21:$BB$30, MATCH($E157, 'Intro &amp; Setup'!$T$21:$T$30, 0)), 1)), 2))</f>
        <v/>
      </c>
      <c r="L157" s="12"/>
      <c r="P157" s="14" t="str">
        <f t="shared" si="9"/>
        <v/>
      </c>
      <c r="Q157" s="14" t="str">
        <f t="shared" si="10"/>
        <v/>
      </c>
      <c r="S157" s="14" t="str">
        <f t="shared" si="11"/>
        <v/>
      </c>
    </row>
    <row r="158" spans="1:19" x14ac:dyDescent="0.25">
      <c r="A158" s="12"/>
      <c r="B158" s="58"/>
      <c r="C158" s="59"/>
      <c r="D158" s="60"/>
      <c r="E158" s="61"/>
      <c r="F158" s="60"/>
      <c r="G158" s="12"/>
      <c r="H158" s="17" t="str">
        <f t="shared" si="8"/>
        <v/>
      </c>
      <c r="I158" s="12"/>
      <c r="J158" s="20" t="str">
        <f>IF($C158="", "", ROUND(IF($C158=$N$11, $D158, $D158*IFERROR(INDEX('Intro &amp; Setup'!$BB$21:$BB$30, MATCH($C158, 'Intro &amp; Setup'!$T$21:$T$30, 0)), 1)), 2))</f>
        <v/>
      </c>
      <c r="K158" s="25" t="str">
        <f>IF(OR($E158="", $F158=""), "", ROUND(IF($E158=$N$11, $F158, $F158*IFERROR(INDEX('Intro &amp; Setup'!$BB$21:$BB$30, MATCH($E158, 'Intro &amp; Setup'!$T$21:$T$30, 0)), 1)), 2))</f>
        <v/>
      </c>
      <c r="L158" s="12"/>
      <c r="P158" s="14" t="str">
        <f t="shared" si="9"/>
        <v/>
      </c>
      <c r="Q158" s="14" t="str">
        <f t="shared" si="10"/>
        <v/>
      </c>
      <c r="S158" s="14" t="str">
        <f t="shared" si="11"/>
        <v/>
      </c>
    </row>
    <row r="159" spans="1:19" x14ac:dyDescent="0.25">
      <c r="A159" s="12"/>
      <c r="B159" s="58"/>
      <c r="C159" s="59"/>
      <c r="D159" s="60"/>
      <c r="E159" s="61"/>
      <c r="F159" s="60"/>
      <c r="G159" s="12"/>
      <c r="H159" s="17" t="str">
        <f t="shared" si="8"/>
        <v/>
      </c>
      <c r="I159" s="12"/>
      <c r="J159" s="20" t="str">
        <f>IF($C159="", "", ROUND(IF($C159=$N$11, $D159, $D159*IFERROR(INDEX('Intro &amp; Setup'!$BB$21:$BB$30, MATCH($C159, 'Intro &amp; Setup'!$T$21:$T$30, 0)), 1)), 2))</f>
        <v/>
      </c>
      <c r="K159" s="25" t="str">
        <f>IF(OR($E159="", $F159=""), "", ROUND(IF($E159=$N$11, $F159, $F159*IFERROR(INDEX('Intro &amp; Setup'!$BB$21:$BB$30, MATCH($E159, 'Intro &amp; Setup'!$T$21:$T$30, 0)), 1)), 2))</f>
        <v/>
      </c>
      <c r="L159" s="12"/>
      <c r="P159" s="14" t="str">
        <f t="shared" si="9"/>
        <v/>
      </c>
      <c r="Q159" s="14" t="str">
        <f t="shared" si="10"/>
        <v/>
      </c>
      <c r="S159" s="14" t="str">
        <f t="shared" si="11"/>
        <v/>
      </c>
    </row>
    <row r="160" spans="1:19" x14ac:dyDescent="0.25">
      <c r="A160" s="12"/>
      <c r="B160" s="58"/>
      <c r="C160" s="59"/>
      <c r="D160" s="60"/>
      <c r="E160" s="61"/>
      <c r="F160" s="60"/>
      <c r="G160" s="12"/>
      <c r="H160" s="17" t="str">
        <f t="shared" si="8"/>
        <v/>
      </c>
      <c r="I160" s="12"/>
      <c r="J160" s="20" t="str">
        <f>IF($C160="", "", ROUND(IF($C160=$N$11, $D160, $D160*IFERROR(INDEX('Intro &amp; Setup'!$BB$21:$BB$30, MATCH($C160, 'Intro &amp; Setup'!$T$21:$T$30, 0)), 1)), 2))</f>
        <v/>
      </c>
      <c r="K160" s="25" t="str">
        <f>IF(OR($E160="", $F160=""), "", ROUND(IF($E160=$N$11, $F160, $F160*IFERROR(INDEX('Intro &amp; Setup'!$BB$21:$BB$30, MATCH($E160, 'Intro &amp; Setup'!$T$21:$T$30, 0)), 1)), 2))</f>
        <v/>
      </c>
      <c r="L160" s="12"/>
      <c r="P160" s="14" t="str">
        <f t="shared" si="9"/>
        <v/>
      </c>
      <c r="Q160" s="14" t="str">
        <f t="shared" si="10"/>
        <v/>
      </c>
      <c r="S160" s="14" t="str">
        <f t="shared" si="11"/>
        <v/>
      </c>
    </row>
    <row r="161" spans="1:19" x14ac:dyDescent="0.25">
      <c r="A161" s="12"/>
      <c r="B161" s="58"/>
      <c r="C161" s="59"/>
      <c r="D161" s="60"/>
      <c r="E161" s="61"/>
      <c r="F161" s="60"/>
      <c r="G161" s="12"/>
      <c r="H161" s="17" t="str">
        <f t="shared" si="8"/>
        <v/>
      </c>
      <c r="I161" s="12"/>
      <c r="J161" s="20" t="str">
        <f>IF($C161="", "", ROUND(IF($C161=$N$11, $D161, $D161*IFERROR(INDEX('Intro &amp; Setup'!$BB$21:$BB$30, MATCH($C161, 'Intro &amp; Setup'!$T$21:$T$30, 0)), 1)), 2))</f>
        <v/>
      </c>
      <c r="K161" s="25" t="str">
        <f>IF(OR($E161="", $F161=""), "", ROUND(IF($E161=$N$11, $F161, $F161*IFERROR(INDEX('Intro &amp; Setup'!$BB$21:$BB$30, MATCH($E161, 'Intro &amp; Setup'!$T$21:$T$30, 0)), 1)), 2))</f>
        <v/>
      </c>
      <c r="L161" s="12"/>
      <c r="P161" s="14" t="str">
        <f t="shared" si="9"/>
        <v/>
      </c>
      <c r="Q161" s="14" t="str">
        <f t="shared" si="10"/>
        <v/>
      </c>
      <c r="S161" s="14" t="str">
        <f t="shared" si="11"/>
        <v/>
      </c>
    </row>
    <row r="162" spans="1:19" x14ac:dyDescent="0.25">
      <c r="A162" s="12"/>
      <c r="B162" s="58"/>
      <c r="C162" s="59"/>
      <c r="D162" s="60"/>
      <c r="E162" s="61"/>
      <c r="F162" s="60"/>
      <c r="G162" s="12"/>
      <c r="H162" s="17" t="str">
        <f t="shared" si="8"/>
        <v/>
      </c>
      <c r="I162" s="12"/>
      <c r="J162" s="20" t="str">
        <f>IF($C162="", "", ROUND(IF($C162=$N$11, $D162, $D162*IFERROR(INDEX('Intro &amp; Setup'!$BB$21:$BB$30, MATCH($C162, 'Intro &amp; Setup'!$T$21:$T$30, 0)), 1)), 2))</f>
        <v/>
      </c>
      <c r="K162" s="25" t="str">
        <f>IF(OR($E162="", $F162=""), "", ROUND(IF($E162=$N$11, $F162, $F162*IFERROR(INDEX('Intro &amp; Setup'!$BB$21:$BB$30, MATCH($E162, 'Intro &amp; Setup'!$T$21:$T$30, 0)), 1)), 2))</f>
        <v/>
      </c>
      <c r="L162" s="12"/>
      <c r="P162" s="14" t="str">
        <f t="shared" si="9"/>
        <v/>
      </c>
      <c r="Q162" s="14" t="str">
        <f t="shared" si="10"/>
        <v/>
      </c>
      <c r="S162" s="14" t="str">
        <f t="shared" si="11"/>
        <v/>
      </c>
    </row>
    <row r="163" spans="1:19" x14ac:dyDescent="0.25">
      <c r="A163" s="12"/>
      <c r="B163" s="58"/>
      <c r="C163" s="59"/>
      <c r="D163" s="60"/>
      <c r="E163" s="61"/>
      <c r="F163" s="60"/>
      <c r="G163" s="12"/>
      <c r="H163" s="17" t="str">
        <f t="shared" si="8"/>
        <v/>
      </c>
      <c r="I163" s="12"/>
      <c r="J163" s="20" t="str">
        <f>IF($C163="", "", ROUND(IF($C163=$N$11, $D163, $D163*IFERROR(INDEX('Intro &amp; Setup'!$BB$21:$BB$30, MATCH($C163, 'Intro &amp; Setup'!$T$21:$T$30, 0)), 1)), 2))</f>
        <v/>
      </c>
      <c r="K163" s="25" t="str">
        <f>IF(OR($E163="", $F163=""), "", ROUND(IF($E163=$N$11, $F163, $F163*IFERROR(INDEX('Intro &amp; Setup'!$BB$21:$BB$30, MATCH($E163, 'Intro &amp; Setup'!$T$21:$T$30, 0)), 1)), 2))</f>
        <v/>
      </c>
      <c r="L163" s="12"/>
      <c r="P163" s="14" t="str">
        <f t="shared" si="9"/>
        <v/>
      </c>
      <c r="Q163" s="14" t="str">
        <f t="shared" si="10"/>
        <v/>
      </c>
      <c r="S163" s="14" t="str">
        <f t="shared" si="11"/>
        <v/>
      </c>
    </row>
    <row r="164" spans="1:19" x14ac:dyDescent="0.25">
      <c r="A164" s="12"/>
      <c r="B164" s="58"/>
      <c r="C164" s="59"/>
      <c r="D164" s="60"/>
      <c r="E164" s="61"/>
      <c r="F164" s="60"/>
      <c r="G164" s="12"/>
      <c r="H164" s="17" t="str">
        <f t="shared" si="8"/>
        <v/>
      </c>
      <c r="I164" s="12"/>
      <c r="J164" s="20" t="str">
        <f>IF($C164="", "", ROUND(IF($C164=$N$11, $D164, $D164*IFERROR(INDEX('Intro &amp; Setup'!$BB$21:$BB$30, MATCH($C164, 'Intro &amp; Setup'!$T$21:$T$30, 0)), 1)), 2))</f>
        <v/>
      </c>
      <c r="K164" s="25" t="str">
        <f>IF(OR($E164="", $F164=""), "", ROUND(IF($E164=$N$11, $F164, $F164*IFERROR(INDEX('Intro &amp; Setup'!$BB$21:$BB$30, MATCH($E164, 'Intro &amp; Setup'!$T$21:$T$30, 0)), 1)), 2))</f>
        <v/>
      </c>
      <c r="L164" s="12"/>
      <c r="P164" s="14" t="str">
        <f t="shared" si="9"/>
        <v/>
      </c>
      <c r="Q164" s="14" t="str">
        <f t="shared" si="10"/>
        <v/>
      </c>
      <c r="S164" s="14" t="str">
        <f t="shared" si="11"/>
        <v/>
      </c>
    </row>
    <row r="165" spans="1:19" x14ac:dyDescent="0.25">
      <c r="A165" s="12"/>
      <c r="B165" s="58"/>
      <c r="C165" s="59"/>
      <c r="D165" s="60"/>
      <c r="E165" s="61"/>
      <c r="F165" s="60"/>
      <c r="G165" s="12"/>
      <c r="H165" s="17" t="str">
        <f t="shared" si="8"/>
        <v/>
      </c>
      <c r="I165" s="12"/>
      <c r="J165" s="20" t="str">
        <f>IF($C165="", "", ROUND(IF($C165=$N$11, $D165, $D165*IFERROR(INDEX('Intro &amp; Setup'!$BB$21:$BB$30, MATCH($C165, 'Intro &amp; Setup'!$T$21:$T$30, 0)), 1)), 2))</f>
        <v/>
      </c>
      <c r="K165" s="25" t="str">
        <f>IF(OR($E165="", $F165=""), "", ROUND(IF($E165=$N$11, $F165, $F165*IFERROR(INDEX('Intro &amp; Setup'!$BB$21:$BB$30, MATCH($E165, 'Intro &amp; Setup'!$T$21:$T$30, 0)), 1)), 2))</f>
        <v/>
      </c>
      <c r="L165" s="12"/>
      <c r="P165" s="14" t="str">
        <f t="shared" si="9"/>
        <v/>
      </c>
      <c r="Q165" s="14" t="str">
        <f t="shared" si="10"/>
        <v/>
      </c>
      <c r="S165" s="14" t="str">
        <f t="shared" si="11"/>
        <v/>
      </c>
    </row>
    <row r="166" spans="1:19" x14ac:dyDescent="0.25">
      <c r="A166" s="12"/>
      <c r="B166" s="58"/>
      <c r="C166" s="59"/>
      <c r="D166" s="60"/>
      <c r="E166" s="61"/>
      <c r="F166" s="60"/>
      <c r="G166" s="12"/>
      <c r="H166" s="17" t="str">
        <f t="shared" si="8"/>
        <v/>
      </c>
      <c r="I166" s="12"/>
      <c r="J166" s="20" t="str">
        <f>IF($C166="", "", ROUND(IF($C166=$N$11, $D166, $D166*IFERROR(INDEX('Intro &amp; Setup'!$BB$21:$BB$30, MATCH($C166, 'Intro &amp; Setup'!$T$21:$T$30, 0)), 1)), 2))</f>
        <v/>
      </c>
      <c r="K166" s="25" t="str">
        <f>IF(OR($E166="", $F166=""), "", ROUND(IF($E166=$N$11, $F166, $F166*IFERROR(INDEX('Intro &amp; Setup'!$BB$21:$BB$30, MATCH($E166, 'Intro &amp; Setup'!$T$21:$T$30, 0)), 1)), 2))</f>
        <v/>
      </c>
      <c r="L166" s="12"/>
      <c r="P166" s="14" t="str">
        <f t="shared" si="9"/>
        <v/>
      </c>
      <c r="Q166" s="14" t="str">
        <f t="shared" si="10"/>
        <v/>
      </c>
      <c r="S166" s="14" t="str">
        <f t="shared" si="11"/>
        <v/>
      </c>
    </row>
    <row r="167" spans="1:19" x14ac:dyDescent="0.25">
      <c r="A167" s="12"/>
      <c r="B167" s="58"/>
      <c r="C167" s="59"/>
      <c r="D167" s="60"/>
      <c r="E167" s="61"/>
      <c r="F167" s="60"/>
      <c r="G167" s="12"/>
      <c r="H167" s="17" t="str">
        <f t="shared" si="8"/>
        <v/>
      </c>
      <c r="I167" s="12"/>
      <c r="J167" s="20" t="str">
        <f>IF($C167="", "", ROUND(IF($C167=$N$11, $D167, $D167*IFERROR(INDEX('Intro &amp; Setup'!$BB$21:$BB$30, MATCH($C167, 'Intro &amp; Setup'!$T$21:$T$30, 0)), 1)), 2))</f>
        <v/>
      </c>
      <c r="K167" s="25" t="str">
        <f>IF(OR($E167="", $F167=""), "", ROUND(IF($E167=$N$11, $F167, $F167*IFERROR(INDEX('Intro &amp; Setup'!$BB$21:$BB$30, MATCH($E167, 'Intro &amp; Setup'!$T$21:$T$30, 0)), 1)), 2))</f>
        <v/>
      </c>
      <c r="L167" s="12"/>
      <c r="P167" s="14" t="str">
        <f t="shared" si="9"/>
        <v/>
      </c>
      <c r="Q167" s="14" t="str">
        <f t="shared" si="10"/>
        <v/>
      </c>
      <c r="S167" s="14" t="str">
        <f t="shared" si="11"/>
        <v/>
      </c>
    </row>
    <row r="168" spans="1:19" x14ac:dyDescent="0.25">
      <c r="A168" s="12"/>
      <c r="B168" s="58"/>
      <c r="C168" s="59"/>
      <c r="D168" s="60"/>
      <c r="E168" s="61"/>
      <c r="F168" s="60"/>
      <c r="G168" s="12"/>
      <c r="H168" s="17" t="str">
        <f t="shared" si="8"/>
        <v/>
      </c>
      <c r="I168" s="12"/>
      <c r="J168" s="20" t="str">
        <f>IF($C168="", "", ROUND(IF($C168=$N$11, $D168, $D168*IFERROR(INDEX('Intro &amp; Setup'!$BB$21:$BB$30, MATCH($C168, 'Intro &amp; Setup'!$T$21:$T$30, 0)), 1)), 2))</f>
        <v/>
      </c>
      <c r="K168" s="25" t="str">
        <f>IF(OR($E168="", $F168=""), "", ROUND(IF($E168=$N$11, $F168, $F168*IFERROR(INDEX('Intro &amp; Setup'!$BB$21:$BB$30, MATCH($E168, 'Intro &amp; Setup'!$T$21:$T$30, 0)), 1)), 2))</f>
        <v/>
      </c>
      <c r="L168" s="12"/>
      <c r="P168" s="14" t="str">
        <f t="shared" si="9"/>
        <v/>
      </c>
      <c r="Q168" s="14" t="str">
        <f t="shared" si="10"/>
        <v/>
      </c>
      <c r="S168" s="14" t="str">
        <f t="shared" si="11"/>
        <v/>
      </c>
    </row>
    <row r="169" spans="1:19" x14ac:dyDescent="0.25">
      <c r="A169" s="12"/>
      <c r="B169" s="58"/>
      <c r="C169" s="59"/>
      <c r="D169" s="60"/>
      <c r="E169" s="61"/>
      <c r="F169" s="60"/>
      <c r="G169" s="12"/>
      <c r="H169" s="17" t="str">
        <f t="shared" si="8"/>
        <v/>
      </c>
      <c r="I169" s="12"/>
      <c r="J169" s="20" t="str">
        <f>IF($C169="", "", ROUND(IF($C169=$N$11, $D169, $D169*IFERROR(INDEX('Intro &amp; Setup'!$BB$21:$BB$30, MATCH($C169, 'Intro &amp; Setup'!$T$21:$T$30, 0)), 1)), 2))</f>
        <v/>
      </c>
      <c r="K169" s="25" t="str">
        <f>IF(OR($E169="", $F169=""), "", ROUND(IF($E169=$N$11, $F169, $F169*IFERROR(INDEX('Intro &amp; Setup'!$BB$21:$BB$30, MATCH($E169, 'Intro &amp; Setup'!$T$21:$T$30, 0)), 1)), 2))</f>
        <v/>
      </c>
      <c r="L169" s="12"/>
      <c r="P169" s="14" t="str">
        <f t="shared" si="9"/>
        <v/>
      </c>
      <c r="Q169" s="14" t="str">
        <f t="shared" si="10"/>
        <v/>
      </c>
      <c r="S169" s="14" t="str">
        <f t="shared" si="11"/>
        <v/>
      </c>
    </row>
    <row r="170" spans="1:19" x14ac:dyDescent="0.25">
      <c r="A170" s="12"/>
      <c r="B170" s="58"/>
      <c r="C170" s="59"/>
      <c r="D170" s="60"/>
      <c r="E170" s="61"/>
      <c r="F170" s="60"/>
      <c r="G170" s="12"/>
      <c r="H170" s="17" t="str">
        <f t="shared" si="8"/>
        <v/>
      </c>
      <c r="I170" s="12"/>
      <c r="J170" s="20" t="str">
        <f>IF($C170="", "", ROUND(IF($C170=$N$11, $D170, $D170*IFERROR(INDEX('Intro &amp; Setup'!$BB$21:$BB$30, MATCH($C170, 'Intro &amp; Setup'!$T$21:$T$30, 0)), 1)), 2))</f>
        <v/>
      </c>
      <c r="K170" s="25" t="str">
        <f>IF(OR($E170="", $F170=""), "", ROUND(IF($E170=$N$11, $F170, $F170*IFERROR(INDEX('Intro &amp; Setup'!$BB$21:$BB$30, MATCH($E170, 'Intro &amp; Setup'!$T$21:$T$30, 0)), 1)), 2))</f>
        <v/>
      </c>
      <c r="L170" s="12"/>
      <c r="P170" s="14" t="str">
        <f t="shared" si="9"/>
        <v/>
      </c>
      <c r="Q170" s="14" t="str">
        <f t="shared" si="10"/>
        <v/>
      </c>
      <c r="S170" s="14" t="str">
        <f t="shared" si="11"/>
        <v/>
      </c>
    </row>
    <row r="171" spans="1:19" x14ac:dyDescent="0.25">
      <c r="A171" s="12"/>
      <c r="B171" s="58"/>
      <c r="C171" s="59"/>
      <c r="D171" s="60"/>
      <c r="E171" s="61"/>
      <c r="F171" s="60"/>
      <c r="G171" s="12"/>
      <c r="H171" s="17" t="str">
        <f t="shared" si="8"/>
        <v/>
      </c>
      <c r="I171" s="12"/>
      <c r="J171" s="20" t="str">
        <f>IF($C171="", "", ROUND(IF($C171=$N$11, $D171, $D171*IFERROR(INDEX('Intro &amp; Setup'!$BB$21:$BB$30, MATCH($C171, 'Intro &amp; Setup'!$T$21:$T$30, 0)), 1)), 2))</f>
        <v/>
      </c>
      <c r="K171" s="25" t="str">
        <f>IF(OR($E171="", $F171=""), "", ROUND(IF($E171=$N$11, $F171, $F171*IFERROR(INDEX('Intro &amp; Setup'!$BB$21:$BB$30, MATCH($E171, 'Intro &amp; Setup'!$T$21:$T$30, 0)), 1)), 2))</f>
        <v/>
      </c>
      <c r="L171" s="12"/>
      <c r="P171" s="14" t="str">
        <f t="shared" si="9"/>
        <v/>
      </c>
      <c r="Q171" s="14" t="str">
        <f t="shared" si="10"/>
        <v/>
      </c>
      <c r="S171" s="14" t="str">
        <f t="shared" si="11"/>
        <v/>
      </c>
    </row>
    <row r="172" spans="1:19" x14ac:dyDescent="0.25">
      <c r="A172" s="12"/>
      <c r="B172" s="58"/>
      <c r="C172" s="59"/>
      <c r="D172" s="60"/>
      <c r="E172" s="61"/>
      <c r="F172" s="60"/>
      <c r="G172" s="12"/>
      <c r="H172" s="17" t="str">
        <f t="shared" si="8"/>
        <v/>
      </c>
      <c r="I172" s="12"/>
      <c r="J172" s="20" t="str">
        <f>IF($C172="", "", ROUND(IF($C172=$N$11, $D172, $D172*IFERROR(INDEX('Intro &amp; Setup'!$BB$21:$BB$30, MATCH($C172, 'Intro &amp; Setup'!$T$21:$T$30, 0)), 1)), 2))</f>
        <v/>
      </c>
      <c r="K172" s="25" t="str">
        <f>IF(OR($E172="", $F172=""), "", ROUND(IF($E172=$N$11, $F172, $F172*IFERROR(INDEX('Intro &amp; Setup'!$BB$21:$BB$30, MATCH($E172, 'Intro &amp; Setup'!$T$21:$T$30, 0)), 1)), 2))</f>
        <v/>
      </c>
      <c r="L172" s="12"/>
      <c r="P172" s="14" t="str">
        <f t="shared" si="9"/>
        <v/>
      </c>
      <c r="Q172" s="14" t="str">
        <f t="shared" si="10"/>
        <v/>
      </c>
      <c r="S172" s="14" t="str">
        <f t="shared" si="11"/>
        <v/>
      </c>
    </row>
    <row r="173" spans="1:19" x14ac:dyDescent="0.25">
      <c r="A173" s="12"/>
      <c r="B173" s="58"/>
      <c r="C173" s="59"/>
      <c r="D173" s="60"/>
      <c r="E173" s="61"/>
      <c r="F173" s="60"/>
      <c r="G173" s="12"/>
      <c r="H173" s="17" t="str">
        <f t="shared" si="8"/>
        <v/>
      </c>
      <c r="I173" s="12"/>
      <c r="J173" s="20" t="str">
        <f>IF($C173="", "", ROUND(IF($C173=$N$11, $D173, $D173*IFERROR(INDEX('Intro &amp; Setup'!$BB$21:$BB$30, MATCH($C173, 'Intro &amp; Setup'!$T$21:$T$30, 0)), 1)), 2))</f>
        <v/>
      </c>
      <c r="K173" s="25" t="str">
        <f>IF(OR($E173="", $F173=""), "", ROUND(IF($E173=$N$11, $F173, $F173*IFERROR(INDEX('Intro &amp; Setup'!$BB$21:$BB$30, MATCH($E173, 'Intro &amp; Setup'!$T$21:$T$30, 0)), 1)), 2))</f>
        <v/>
      </c>
      <c r="L173" s="12"/>
      <c r="P173" s="14" t="str">
        <f t="shared" si="9"/>
        <v/>
      </c>
      <c r="Q173" s="14" t="str">
        <f t="shared" si="10"/>
        <v/>
      </c>
      <c r="S173" s="14" t="str">
        <f t="shared" si="11"/>
        <v/>
      </c>
    </row>
    <row r="174" spans="1:19" x14ac:dyDescent="0.25">
      <c r="A174" s="12"/>
      <c r="B174" s="58"/>
      <c r="C174" s="59"/>
      <c r="D174" s="60"/>
      <c r="E174" s="61"/>
      <c r="F174" s="60"/>
      <c r="G174" s="12"/>
      <c r="H174" s="17" t="str">
        <f t="shared" si="8"/>
        <v/>
      </c>
      <c r="I174" s="12"/>
      <c r="J174" s="20" t="str">
        <f>IF($C174="", "", ROUND(IF($C174=$N$11, $D174, $D174*IFERROR(INDEX('Intro &amp; Setup'!$BB$21:$BB$30, MATCH($C174, 'Intro &amp; Setup'!$T$21:$T$30, 0)), 1)), 2))</f>
        <v/>
      </c>
      <c r="K174" s="25" t="str">
        <f>IF(OR($E174="", $F174=""), "", ROUND(IF($E174=$N$11, $F174, $F174*IFERROR(INDEX('Intro &amp; Setup'!$BB$21:$BB$30, MATCH($E174, 'Intro &amp; Setup'!$T$21:$T$30, 0)), 1)), 2))</f>
        <v/>
      </c>
      <c r="L174" s="12"/>
      <c r="P174" s="14" t="str">
        <f t="shared" si="9"/>
        <v/>
      </c>
      <c r="Q174" s="14" t="str">
        <f t="shared" si="10"/>
        <v/>
      </c>
      <c r="S174" s="14" t="str">
        <f t="shared" si="11"/>
        <v/>
      </c>
    </row>
    <row r="175" spans="1:19" x14ac:dyDescent="0.25">
      <c r="A175" s="12"/>
      <c r="B175" s="58"/>
      <c r="C175" s="59"/>
      <c r="D175" s="60"/>
      <c r="E175" s="61"/>
      <c r="F175" s="60"/>
      <c r="G175" s="12"/>
      <c r="H175" s="17" t="str">
        <f t="shared" si="8"/>
        <v/>
      </c>
      <c r="I175" s="12"/>
      <c r="J175" s="20" t="str">
        <f>IF($C175="", "", ROUND(IF($C175=$N$11, $D175, $D175*IFERROR(INDEX('Intro &amp; Setup'!$BB$21:$BB$30, MATCH($C175, 'Intro &amp; Setup'!$T$21:$T$30, 0)), 1)), 2))</f>
        <v/>
      </c>
      <c r="K175" s="25" t="str">
        <f>IF(OR($E175="", $F175=""), "", ROUND(IF($E175=$N$11, $F175, $F175*IFERROR(INDEX('Intro &amp; Setup'!$BB$21:$BB$30, MATCH($E175, 'Intro &amp; Setup'!$T$21:$T$30, 0)), 1)), 2))</f>
        <v/>
      </c>
      <c r="L175" s="12"/>
      <c r="P175" s="14" t="str">
        <f t="shared" si="9"/>
        <v/>
      </c>
      <c r="Q175" s="14" t="str">
        <f t="shared" si="10"/>
        <v/>
      </c>
      <c r="S175" s="14" t="str">
        <f t="shared" si="11"/>
        <v/>
      </c>
    </row>
    <row r="176" spans="1:19" x14ac:dyDescent="0.25">
      <c r="A176" s="12"/>
      <c r="B176" s="58"/>
      <c r="C176" s="59"/>
      <c r="D176" s="60"/>
      <c r="E176" s="61"/>
      <c r="F176" s="60"/>
      <c r="G176" s="12"/>
      <c r="H176" s="17" t="str">
        <f t="shared" si="8"/>
        <v/>
      </c>
      <c r="I176" s="12"/>
      <c r="J176" s="20" t="str">
        <f>IF($C176="", "", ROUND(IF($C176=$N$11, $D176, $D176*IFERROR(INDEX('Intro &amp; Setup'!$BB$21:$BB$30, MATCH($C176, 'Intro &amp; Setup'!$T$21:$T$30, 0)), 1)), 2))</f>
        <v/>
      </c>
      <c r="K176" s="25" t="str">
        <f>IF(OR($E176="", $F176=""), "", ROUND(IF($E176=$N$11, $F176, $F176*IFERROR(INDEX('Intro &amp; Setup'!$BB$21:$BB$30, MATCH($E176, 'Intro &amp; Setup'!$T$21:$T$30, 0)), 1)), 2))</f>
        <v/>
      </c>
      <c r="L176" s="12"/>
      <c r="P176" s="14" t="str">
        <f t="shared" si="9"/>
        <v/>
      </c>
      <c r="Q176" s="14" t="str">
        <f t="shared" si="10"/>
        <v/>
      </c>
      <c r="S176" s="14" t="str">
        <f t="shared" si="11"/>
        <v/>
      </c>
    </row>
    <row r="177" spans="1:19" x14ac:dyDescent="0.25">
      <c r="A177" s="12"/>
      <c r="B177" s="58"/>
      <c r="C177" s="59"/>
      <c r="D177" s="60"/>
      <c r="E177" s="61"/>
      <c r="F177" s="60"/>
      <c r="G177" s="12"/>
      <c r="H177" s="17" t="str">
        <f t="shared" si="8"/>
        <v/>
      </c>
      <c r="I177" s="12"/>
      <c r="J177" s="20" t="str">
        <f>IF($C177="", "", ROUND(IF($C177=$N$11, $D177, $D177*IFERROR(INDEX('Intro &amp; Setup'!$BB$21:$BB$30, MATCH($C177, 'Intro &amp; Setup'!$T$21:$T$30, 0)), 1)), 2))</f>
        <v/>
      </c>
      <c r="K177" s="25" t="str">
        <f>IF(OR($E177="", $F177=""), "", ROUND(IF($E177=$N$11, $F177, $F177*IFERROR(INDEX('Intro &amp; Setup'!$BB$21:$BB$30, MATCH($E177, 'Intro &amp; Setup'!$T$21:$T$30, 0)), 1)), 2))</f>
        <v/>
      </c>
      <c r="L177" s="12"/>
      <c r="P177" s="14" t="str">
        <f t="shared" si="9"/>
        <v/>
      </c>
      <c r="Q177" s="14" t="str">
        <f t="shared" si="10"/>
        <v/>
      </c>
      <c r="S177" s="14" t="str">
        <f t="shared" si="11"/>
        <v/>
      </c>
    </row>
    <row r="178" spans="1:19" x14ac:dyDescent="0.25">
      <c r="A178" s="12"/>
      <c r="B178" s="58"/>
      <c r="C178" s="59"/>
      <c r="D178" s="60"/>
      <c r="E178" s="61"/>
      <c r="F178" s="60"/>
      <c r="G178" s="12"/>
      <c r="H178" s="17" t="str">
        <f t="shared" si="8"/>
        <v/>
      </c>
      <c r="I178" s="12"/>
      <c r="J178" s="20" t="str">
        <f>IF($C178="", "", ROUND(IF($C178=$N$11, $D178, $D178*IFERROR(INDEX('Intro &amp; Setup'!$BB$21:$BB$30, MATCH($C178, 'Intro &amp; Setup'!$T$21:$T$30, 0)), 1)), 2))</f>
        <v/>
      </c>
      <c r="K178" s="25" t="str">
        <f>IF(OR($E178="", $F178=""), "", ROUND(IF($E178=$N$11, $F178, $F178*IFERROR(INDEX('Intro &amp; Setup'!$BB$21:$BB$30, MATCH($E178, 'Intro &amp; Setup'!$T$21:$T$30, 0)), 1)), 2))</f>
        <v/>
      </c>
      <c r="L178" s="12"/>
      <c r="P178" s="14" t="str">
        <f t="shared" si="9"/>
        <v/>
      </c>
      <c r="Q178" s="14" t="str">
        <f t="shared" si="10"/>
        <v/>
      </c>
      <c r="S178" s="14" t="str">
        <f t="shared" si="11"/>
        <v/>
      </c>
    </row>
    <row r="179" spans="1:19" x14ac:dyDescent="0.25">
      <c r="A179" s="12"/>
      <c r="B179" s="58"/>
      <c r="C179" s="59"/>
      <c r="D179" s="60"/>
      <c r="E179" s="61"/>
      <c r="F179" s="60"/>
      <c r="G179" s="12"/>
      <c r="H179" s="17" t="str">
        <f t="shared" si="8"/>
        <v/>
      </c>
      <c r="I179" s="12"/>
      <c r="J179" s="20" t="str">
        <f>IF($C179="", "", ROUND(IF($C179=$N$11, $D179, $D179*IFERROR(INDEX('Intro &amp; Setup'!$BB$21:$BB$30, MATCH($C179, 'Intro &amp; Setup'!$T$21:$T$30, 0)), 1)), 2))</f>
        <v/>
      </c>
      <c r="K179" s="25" t="str">
        <f>IF(OR($E179="", $F179=""), "", ROUND(IF($E179=$N$11, $F179, $F179*IFERROR(INDEX('Intro &amp; Setup'!$BB$21:$BB$30, MATCH($E179, 'Intro &amp; Setup'!$T$21:$T$30, 0)), 1)), 2))</f>
        <v/>
      </c>
      <c r="L179" s="12"/>
      <c r="P179" s="14" t="str">
        <f t="shared" si="9"/>
        <v/>
      </c>
      <c r="Q179" s="14" t="str">
        <f t="shared" si="10"/>
        <v/>
      </c>
      <c r="S179" s="14" t="str">
        <f t="shared" si="11"/>
        <v/>
      </c>
    </row>
    <row r="180" spans="1:19" x14ac:dyDescent="0.25">
      <c r="A180" s="12"/>
      <c r="B180" s="58"/>
      <c r="C180" s="59"/>
      <c r="D180" s="60"/>
      <c r="E180" s="61"/>
      <c r="F180" s="60"/>
      <c r="G180" s="12"/>
      <c r="H180" s="17" t="str">
        <f t="shared" si="8"/>
        <v/>
      </c>
      <c r="I180" s="12"/>
      <c r="J180" s="20" t="str">
        <f>IF($C180="", "", ROUND(IF($C180=$N$11, $D180, $D180*IFERROR(INDEX('Intro &amp; Setup'!$BB$21:$BB$30, MATCH($C180, 'Intro &amp; Setup'!$T$21:$T$30, 0)), 1)), 2))</f>
        <v/>
      </c>
      <c r="K180" s="25" t="str">
        <f>IF(OR($E180="", $F180=""), "", ROUND(IF($E180=$N$11, $F180, $F180*IFERROR(INDEX('Intro &amp; Setup'!$BB$21:$BB$30, MATCH($E180, 'Intro &amp; Setup'!$T$21:$T$30, 0)), 1)), 2))</f>
        <v/>
      </c>
      <c r="L180" s="12"/>
      <c r="P180" s="14" t="str">
        <f t="shared" si="9"/>
        <v/>
      </c>
      <c r="Q180" s="14" t="str">
        <f t="shared" si="10"/>
        <v/>
      </c>
      <c r="S180" s="14" t="str">
        <f t="shared" si="11"/>
        <v/>
      </c>
    </row>
    <row r="181" spans="1:19" x14ac:dyDescent="0.25">
      <c r="A181" s="12"/>
      <c r="B181" s="58"/>
      <c r="C181" s="59"/>
      <c r="D181" s="60"/>
      <c r="E181" s="61"/>
      <c r="F181" s="60"/>
      <c r="G181" s="12"/>
      <c r="H181" s="17" t="str">
        <f t="shared" si="8"/>
        <v/>
      </c>
      <c r="I181" s="12"/>
      <c r="J181" s="20" t="str">
        <f>IF($C181="", "", ROUND(IF($C181=$N$11, $D181, $D181*IFERROR(INDEX('Intro &amp; Setup'!$BB$21:$BB$30, MATCH($C181, 'Intro &amp; Setup'!$T$21:$T$30, 0)), 1)), 2))</f>
        <v/>
      </c>
      <c r="K181" s="25" t="str">
        <f>IF(OR($E181="", $F181=""), "", ROUND(IF($E181=$N$11, $F181, $F181*IFERROR(INDEX('Intro &amp; Setup'!$BB$21:$BB$30, MATCH($E181, 'Intro &amp; Setup'!$T$21:$T$30, 0)), 1)), 2))</f>
        <v/>
      </c>
      <c r="L181" s="12"/>
      <c r="P181" s="14" t="str">
        <f t="shared" si="9"/>
        <v/>
      </c>
      <c r="Q181" s="14" t="str">
        <f t="shared" si="10"/>
        <v/>
      </c>
      <c r="S181" s="14" t="str">
        <f t="shared" si="11"/>
        <v/>
      </c>
    </row>
    <row r="182" spans="1:19" x14ac:dyDescent="0.25">
      <c r="A182" s="12"/>
      <c r="B182" s="58"/>
      <c r="C182" s="59"/>
      <c r="D182" s="60"/>
      <c r="E182" s="61"/>
      <c r="F182" s="60"/>
      <c r="G182" s="12"/>
      <c r="H182" s="17" t="str">
        <f t="shared" si="8"/>
        <v/>
      </c>
      <c r="I182" s="12"/>
      <c r="J182" s="20" t="str">
        <f>IF($C182="", "", ROUND(IF($C182=$N$11, $D182, $D182*IFERROR(INDEX('Intro &amp; Setup'!$BB$21:$BB$30, MATCH($C182, 'Intro &amp; Setup'!$T$21:$T$30, 0)), 1)), 2))</f>
        <v/>
      </c>
      <c r="K182" s="25" t="str">
        <f>IF(OR($E182="", $F182=""), "", ROUND(IF($E182=$N$11, $F182, $F182*IFERROR(INDEX('Intro &amp; Setup'!$BB$21:$BB$30, MATCH($E182, 'Intro &amp; Setup'!$T$21:$T$30, 0)), 1)), 2))</f>
        <v/>
      </c>
      <c r="L182" s="12"/>
      <c r="P182" s="14" t="str">
        <f t="shared" si="9"/>
        <v/>
      </c>
      <c r="Q182" s="14" t="str">
        <f t="shared" si="10"/>
        <v/>
      </c>
      <c r="S182" s="14" t="str">
        <f t="shared" si="11"/>
        <v/>
      </c>
    </row>
    <row r="183" spans="1:19" x14ac:dyDescent="0.25">
      <c r="A183" s="12"/>
      <c r="B183" s="58"/>
      <c r="C183" s="59"/>
      <c r="D183" s="60"/>
      <c r="E183" s="61"/>
      <c r="F183" s="60"/>
      <c r="G183" s="12"/>
      <c r="H183" s="17" t="str">
        <f t="shared" si="8"/>
        <v/>
      </c>
      <c r="I183" s="12"/>
      <c r="J183" s="20" t="str">
        <f>IF($C183="", "", ROUND(IF($C183=$N$11, $D183, $D183*IFERROR(INDEX('Intro &amp; Setup'!$BB$21:$BB$30, MATCH($C183, 'Intro &amp; Setup'!$T$21:$T$30, 0)), 1)), 2))</f>
        <v/>
      </c>
      <c r="K183" s="25" t="str">
        <f>IF(OR($E183="", $F183=""), "", ROUND(IF($E183=$N$11, $F183, $F183*IFERROR(INDEX('Intro &amp; Setup'!$BB$21:$BB$30, MATCH($E183, 'Intro &amp; Setup'!$T$21:$T$30, 0)), 1)), 2))</f>
        <v/>
      </c>
      <c r="L183" s="12"/>
      <c r="P183" s="14" t="str">
        <f t="shared" si="9"/>
        <v/>
      </c>
      <c r="Q183" s="14" t="str">
        <f t="shared" si="10"/>
        <v/>
      </c>
      <c r="S183" s="14" t="str">
        <f t="shared" si="11"/>
        <v/>
      </c>
    </row>
    <row r="184" spans="1:19" x14ac:dyDescent="0.25">
      <c r="A184" s="12"/>
      <c r="B184" s="58"/>
      <c r="C184" s="59"/>
      <c r="D184" s="60"/>
      <c r="E184" s="61"/>
      <c r="F184" s="60"/>
      <c r="G184" s="12"/>
      <c r="H184" s="17" t="str">
        <f t="shared" si="8"/>
        <v/>
      </c>
      <c r="I184" s="12"/>
      <c r="J184" s="20" t="str">
        <f>IF($C184="", "", ROUND(IF($C184=$N$11, $D184, $D184*IFERROR(INDEX('Intro &amp; Setup'!$BB$21:$BB$30, MATCH($C184, 'Intro &amp; Setup'!$T$21:$T$30, 0)), 1)), 2))</f>
        <v/>
      </c>
      <c r="K184" s="25" t="str">
        <f>IF(OR($E184="", $F184=""), "", ROUND(IF($E184=$N$11, $F184, $F184*IFERROR(INDEX('Intro &amp; Setup'!$BB$21:$BB$30, MATCH($E184, 'Intro &amp; Setup'!$T$21:$T$30, 0)), 1)), 2))</f>
        <v/>
      </c>
      <c r="L184" s="12"/>
      <c r="P184" s="14" t="str">
        <f t="shared" si="9"/>
        <v/>
      </c>
      <c r="Q184" s="14" t="str">
        <f t="shared" si="10"/>
        <v/>
      </c>
      <c r="S184" s="14" t="str">
        <f t="shared" si="11"/>
        <v/>
      </c>
    </row>
    <row r="185" spans="1:19" x14ac:dyDescent="0.25">
      <c r="A185" s="12"/>
      <c r="B185" s="58"/>
      <c r="C185" s="59"/>
      <c r="D185" s="60"/>
      <c r="E185" s="61"/>
      <c r="F185" s="60"/>
      <c r="G185" s="12"/>
      <c r="H185" s="17" t="str">
        <f t="shared" si="8"/>
        <v/>
      </c>
      <c r="I185" s="12"/>
      <c r="J185" s="20" t="str">
        <f>IF($C185="", "", ROUND(IF($C185=$N$11, $D185, $D185*IFERROR(INDEX('Intro &amp; Setup'!$BB$21:$BB$30, MATCH($C185, 'Intro &amp; Setup'!$T$21:$T$30, 0)), 1)), 2))</f>
        <v/>
      </c>
      <c r="K185" s="25" t="str">
        <f>IF(OR($E185="", $F185=""), "", ROUND(IF($E185=$N$11, $F185, $F185*IFERROR(INDEX('Intro &amp; Setup'!$BB$21:$BB$30, MATCH($E185, 'Intro &amp; Setup'!$T$21:$T$30, 0)), 1)), 2))</f>
        <v/>
      </c>
      <c r="L185" s="12"/>
      <c r="P185" s="14" t="str">
        <f t="shared" si="9"/>
        <v/>
      </c>
      <c r="Q185" s="14" t="str">
        <f t="shared" si="10"/>
        <v/>
      </c>
      <c r="S185" s="14" t="str">
        <f t="shared" si="11"/>
        <v/>
      </c>
    </row>
    <row r="186" spans="1:19" x14ac:dyDescent="0.25">
      <c r="A186" s="12"/>
      <c r="B186" s="58"/>
      <c r="C186" s="59"/>
      <c r="D186" s="60"/>
      <c r="E186" s="61"/>
      <c r="F186" s="60"/>
      <c r="G186" s="12"/>
      <c r="H186" s="17" t="str">
        <f t="shared" si="8"/>
        <v/>
      </c>
      <c r="I186" s="12"/>
      <c r="J186" s="20" t="str">
        <f>IF($C186="", "", ROUND(IF($C186=$N$11, $D186, $D186*IFERROR(INDEX('Intro &amp; Setup'!$BB$21:$BB$30, MATCH($C186, 'Intro &amp; Setup'!$T$21:$T$30, 0)), 1)), 2))</f>
        <v/>
      </c>
      <c r="K186" s="25" t="str">
        <f>IF(OR($E186="", $F186=""), "", ROUND(IF($E186=$N$11, $F186, $F186*IFERROR(INDEX('Intro &amp; Setup'!$BB$21:$BB$30, MATCH($E186, 'Intro &amp; Setup'!$T$21:$T$30, 0)), 1)), 2))</f>
        <v/>
      </c>
      <c r="L186" s="12"/>
      <c r="P186" s="14" t="str">
        <f t="shared" si="9"/>
        <v/>
      </c>
      <c r="Q186" s="14" t="str">
        <f t="shared" si="10"/>
        <v/>
      </c>
      <c r="S186" s="14" t="str">
        <f t="shared" si="11"/>
        <v/>
      </c>
    </row>
    <row r="187" spans="1:19" x14ac:dyDescent="0.25">
      <c r="A187" s="12"/>
      <c r="B187" s="58"/>
      <c r="C187" s="59"/>
      <c r="D187" s="60"/>
      <c r="E187" s="61"/>
      <c r="F187" s="60"/>
      <c r="G187" s="12"/>
      <c r="H187" s="17" t="str">
        <f t="shared" si="8"/>
        <v/>
      </c>
      <c r="I187" s="12"/>
      <c r="J187" s="20" t="str">
        <f>IF($C187="", "", ROUND(IF($C187=$N$11, $D187, $D187*IFERROR(INDEX('Intro &amp; Setup'!$BB$21:$BB$30, MATCH($C187, 'Intro &amp; Setup'!$T$21:$T$30, 0)), 1)), 2))</f>
        <v/>
      </c>
      <c r="K187" s="25" t="str">
        <f>IF(OR($E187="", $F187=""), "", ROUND(IF($E187=$N$11, $F187, $F187*IFERROR(INDEX('Intro &amp; Setup'!$BB$21:$BB$30, MATCH($E187, 'Intro &amp; Setup'!$T$21:$T$30, 0)), 1)), 2))</f>
        <v/>
      </c>
      <c r="L187" s="12"/>
      <c r="P187" s="14" t="str">
        <f t="shared" si="9"/>
        <v/>
      </c>
      <c r="Q187" s="14" t="str">
        <f t="shared" si="10"/>
        <v/>
      </c>
      <c r="S187" s="14" t="str">
        <f t="shared" si="11"/>
        <v/>
      </c>
    </row>
    <row r="188" spans="1:19" x14ac:dyDescent="0.25">
      <c r="A188" s="12"/>
      <c r="B188" s="58"/>
      <c r="C188" s="59"/>
      <c r="D188" s="60"/>
      <c r="E188" s="61"/>
      <c r="F188" s="60"/>
      <c r="G188" s="12"/>
      <c r="H188" s="17" t="str">
        <f t="shared" si="8"/>
        <v/>
      </c>
      <c r="I188" s="12"/>
      <c r="J188" s="20" t="str">
        <f>IF($C188="", "", ROUND(IF($C188=$N$11, $D188, $D188*IFERROR(INDEX('Intro &amp; Setup'!$BB$21:$BB$30, MATCH($C188, 'Intro &amp; Setup'!$T$21:$T$30, 0)), 1)), 2))</f>
        <v/>
      </c>
      <c r="K188" s="25" t="str">
        <f>IF(OR($E188="", $F188=""), "", ROUND(IF($E188=$N$11, $F188, $F188*IFERROR(INDEX('Intro &amp; Setup'!$BB$21:$BB$30, MATCH($E188, 'Intro &amp; Setup'!$T$21:$T$30, 0)), 1)), 2))</f>
        <v/>
      </c>
      <c r="L188" s="12"/>
      <c r="P188" s="14" t="str">
        <f t="shared" si="9"/>
        <v/>
      </c>
      <c r="Q188" s="14" t="str">
        <f t="shared" si="10"/>
        <v/>
      </c>
      <c r="S188" s="14" t="str">
        <f t="shared" si="11"/>
        <v/>
      </c>
    </row>
    <row r="189" spans="1:19" x14ac:dyDescent="0.25">
      <c r="A189" s="12"/>
      <c r="B189" s="58"/>
      <c r="C189" s="59"/>
      <c r="D189" s="60"/>
      <c r="E189" s="61"/>
      <c r="F189" s="60"/>
      <c r="G189" s="12"/>
      <c r="H189" s="17" t="str">
        <f t="shared" si="8"/>
        <v/>
      </c>
      <c r="I189" s="12"/>
      <c r="J189" s="20" t="str">
        <f>IF($C189="", "", ROUND(IF($C189=$N$11, $D189, $D189*IFERROR(INDEX('Intro &amp; Setup'!$BB$21:$BB$30, MATCH($C189, 'Intro &amp; Setup'!$T$21:$T$30, 0)), 1)), 2))</f>
        <v/>
      </c>
      <c r="K189" s="25" t="str">
        <f>IF(OR($E189="", $F189=""), "", ROUND(IF($E189=$N$11, $F189, $F189*IFERROR(INDEX('Intro &amp; Setup'!$BB$21:$BB$30, MATCH($E189, 'Intro &amp; Setup'!$T$21:$T$30, 0)), 1)), 2))</f>
        <v/>
      </c>
      <c r="L189" s="12"/>
      <c r="P189" s="14" t="str">
        <f t="shared" si="9"/>
        <v/>
      </c>
      <c r="Q189" s="14" t="str">
        <f t="shared" si="10"/>
        <v/>
      </c>
      <c r="S189" s="14" t="str">
        <f t="shared" si="11"/>
        <v/>
      </c>
    </row>
    <row r="190" spans="1:19" x14ac:dyDescent="0.25">
      <c r="A190" s="12"/>
      <c r="B190" s="58"/>
      <c r="C190" s="59"/>
      <c r="D190" s="60"/>
      <c r="E190" s="61"/>
      <c r="F190" s="60"/>
      <c r="G190" s="12"/>
      <c r="H190" s="17" t="str">
        <f t="shared" si="8"/>
        <v/>
      </c>
      <c r="I190" s="12"/>
      <c r="J190" s="20" t="str">
        <f>IF($C190="", "", ROUND(IF($C190=$N$11, $D190, $D190*IFERROR(INDEX('Intro &amp; Setup'!$BB$21:$BB$30, MATCH($C190, 'Intro &amp; Setup'!$T$21:$T$30, 0)), 1)), 2))</f>
        <v/>
      </c>
      <c r="K190" s="25" t="str">
        <f>IF(OR($E190="", $F190=""), "", ROUND(IF($E190=$N$11, $F190, $F190*IFERROR(INDEX('Intro &amp; Setup'!$BB$21:$BB$30, MATCH($E190, 'Intro &amp; Setup'!$T$21:$T$30, 0)), 1)), 2))</f>
        <v/>
      </c>
      <c r="L190" s="12"/>
      <c r="P190" s="14" t="str">
        <f t="shared" si="9"/>
        <v/>
      </c>
      <c r="Q190" s="14" t="str">
        <f t="shared" si="10"/>
        <v/>
      </c>
      <c r="S190" s="14" t="str">
        <f t="shared" si="11"/>
        <v/>
      </c>
    </row>
    <row r="191" spans="1:19" x14ac:dyDescent="0.25">
      <c r="A191" s="12"/>
      <c r="B191" s="58"/>
      <c r="C191" s="59"/>
      <c r="D191" s="60"/>
      <c r="E191" s="61"/>
      <c r="F191" s="60"/>
      <c r="G191" s="12"/>
      <c r="H191" s="17" t="str">
        <f t="shared" si="8"/>
        <v/>
      </c>
      <c r="I191" s="12"/>
      <c r="J191" s="20" t="str">
        <f>IF($C191="", "", ROUND(IF($C191=$N$11, $D191, $D191*IFERROR(INDEX('Intro &amp; Setup'!$BB$21:$BB$30, MATCH($C191, 'Intro &amp; Setup'!$T$21:$T$30, 0)), 1)), 2))</f>
        <v/>
      </c>
      <c r="K191" s="25" t="str">
        <f>IF(OR($E191="", $F191=""), "", ROUND(IF($E191=$N$11, $F191, $F191*IFERROR(INDEX('Intro &amp; Setup'!$BB$21:$BB$30, MATCH($E191, 'Intro &amp; Setup'!$T$21:$T$30, 0)), 1)), 2))</f>
        <v/>
      </c>
      <c r="L191" s="12"/>
      <c r="P191" s="14" t="str">
        <f t="shared" si="9"/>
        <v/>
      </c>
      <c r="Q191" s="14" t="str">
        <f t="shared" si="10"/>
        <v/>
      </c>
      <c r="S191" s="14" t="str">
        <f t="shared" si="11"/>
        <v/>
      </c>
    </row>
    <row r="192" spans="1:19" x14ac:dyDescent="0.25">
      <c r="A192" s="12"/>
      <c r="B192" s="58"/>
      <c r="C192" s="59"/>
      <c r="D192" s="60"/>
      <c r="E192" s="61"/>
      <c r="F192" s="60"/>
      <c r="G192" s="12"/>
      <c r="H192" s="17" t="str">
        <f t="shared" si="8"/>
        <v/>
      </c>
      <c r="I192" s="12"/>
      <c r="J192" s="20" t="str">
        <f>IF($C192="", "", ROUND(IF($C192=$N$11, $D192, $D192*IFERROR(INDEX('Intro &amp; Setup'!$BB$21:$BB$30, MATCH($C192, 'Intro &amp; Setup'!$T$21:$T$30, 0)), 1)), 2))</f>
        <v/>
      </c>
      <c r="K192" s="25" t="str">
        <f>IF(OR($E192="", $F192=""), "", ROUND(IF($E192=$N$11, $F192, $F192*IFERROR(INDEX('Intro &amp; Setup'!$BB$21:$BB$30, MATCH($E192, 'Intro &amp; Setup'!$T$21:$T$30, 0)), 1)), 2))</f>
        <v/>
      </c>
      <c r="L192" s="12"/>
      <c r="P192" s="14" t="str">
        <f t="shared" si="9"/>
        <v/>
      </c>
      <c r="Q192" s="14" t="str">
        <f t="shared" si="10"/>
        <v/>
      </c>
      <c r="S192" s="14" t="str">
        <f t="shared" si="11"/>
        <v/>
      </c>
    </row>
    <row r="193" spans="1:19" x14ac:dyDescent="0.25">
      <c r="A193" s="12"/>
      <c r="B193" s="58"/>
      <c r="C193" s="59"/>
      <c r="D193" s="60"/>
      <c r="E193" s="61"/>
      <c r="F193" s="60"/>
      <c r="G193" s="12"/>
      <c r="H193" s="17" t="str">
        <f t="shared" si="8"/>
        <v/>
      </c>
      <c r="I193" s="12"/>
      <c r="J193" s="20" t="str">
        <f>IF($C193="", "", ROUND(IF($C193=$N$11, $D193, $D193*IFERROR(INDEX('Intro &amp; Setup'!$BB$21:$BB$30, MATCH($C193, 'Intro &amp; Setup'!$T$21:$T$30, 0)), 1)), 2))</f>
        <v/>
      </c>
      <c r="K193" s="25" t="str">
        <f>IF(OR($E193="", $F193=""), "", ROUND(IF($E193=$N$11, $F193, $F193*IFERROR(INDEX('Intro &amp; Setup'!$BB$21:$BB$30, MATCH($E193, 'Intro &amp; Setup'!$T$21:$T$30, 0)), 1)), 2))</f>
        <v/>
      </c>
      <c r="L193" s="12"/>
      <c r="P193" s="14" t="str">
        <f t="shared" si="9"/>
        <v/>
      </c>
      <c r="Q193" s="14" t="str">
        <f t="shared" si="10"/>
        <v/>
      </c>
      <c r="S193" s="14" t="str">
        <f t="shared" si="11"/>
        <v/>
      </c>
    </row>
    <row r="194" spans="1:19" x14ac:dyDescent="0.25">
      <c r="A194" s="12"/>
      <c r="B194" s="58"/>
      <c r="C194" s="59"/>
      <c r="D194" s="60"/>
      <c r="E194" s="61"/>
      <c r="F194" s="60"/>
      <c r="G194" s="12"/>
      <c r="H194" s="17" t="str">
        <f t="shared" si="8"/>
        <v/>
      </c>
      <c r="I194" s="12"/>
      <c r="J194" s="20" t="str">
        <f>IF($C194="", "", ROUND(IF($C194=$N$11, $D194, $D194*IFERROR(INDEX('Intro &amp; Setup'!$BB$21:$BB$30, MATCH($C194, 'Intro &amp; Setup'!$T$21:$T$30, 0)), 1)), 2))</f>
        <v/>
      </c>
      <c r="K194" s="25" t="str">
        <f>IF(OR($E194="", $F194=""), "", ROUND(IF($E194=$N$11, $F194, $F194*IFERROR(INDEX('Intro &amp; Setup'!$BB$21:$BB$30, MATCH($E194, 'Intro &amp; Setup'!$T$21:$T$30, 0)), 1)), 2))</f>
        <v/>
      </c>
      <c r="L194" s="12"/>
      <c r="P194" s="14" t="str">
        <f t="shared" si="9"/>
        <v/>
      </c>
      <c r="Q194" s="14" t="str">
        <f t="shared" si="10"/>
        <v/>
      </c>
      <c r="S194" s="14" t="str">
        <f t="shared" si="11"/>
        <v/>
      </c>
    </row>
    <row r="195" spans="1:19" x14ac:dyDescent="0.25">
      <c r="A195" s="12"/>
      <c r="B195" s="58"/>
      <c r="C195" s="59"/>
      <c r="D195" s="60"/>
      <c r="E195" s="61"/>
      <c r="F195" s="60"/>
      <c r="G195" s="12"/>
      <c r="H195" s="17" t="str">
        <f t="shared" si="8"/>
        <v/>
      </c>
      <c r="I195" s="12"/>
      <c r="J195" s="20" t="str">
        <f>IF($C195="", "", ROUND(IF($C195=$N$11, $D195, $D195*IFERROR(INDEX('Intro &amp; Setup'!$BB$21:$BB$30, MATCH($C195, 'Intro &amp; Setup'!$T$21:$T$30, 0)), 1)), 2))</f>
        <v/>
      </c>
      <c r="K195" s="25" t="str">
        <f>IF(OR($E195="", $F195=""), "", ROUND(IF($E195=$N$11, $F195, $F195*IFERROR(INDEX('Intro &amp; Setup'!$BB$21:$BB$30, MATCH($E195, 'Intro &amp; Setup'!$T$21:$T$30, 0)), 1)), 2))</f>
        <v/>
      </c>
      <c r="L195" s="12"/>
      <c r="P195" s="14" t="str">
        <f t="shared" si="9"/>
        <v/>
      </c>
      <c r="Q195" s="14" t="str">
        <f t="shared" si="10"/>
        <v/>
      </c>
      <c r="S195" s="14" t="str">
        <f t="shared" si="11"/>
        <v/>
      </c>
    </row>
    <row r="196" spans="1:19" x14ac:dyDescent="0.25">
      <c r="A196" s="12"/>
      <c r="B196" s="58"/>
      <c r="C196" s="59"/>
      <c r="D196" s="60"/>
      <c r="E196" s="61"/>
      <c r="F196" s="60"/>
      <c r="G196" s="12"/>
      <c r="H196" s="17" t="str">
        <f t="shared" si="8"/>
        <v/>
      </c>
      <c r="I196" s="12"/>
      <c r="J196" s="20" t="str">
        <f>IF($C196="", "", ROUND(IF($C196=$N$11, $D196, $D196*IFERROR(INDEX('Intro &amp; Setup'!$BB$21:$BB$30, MATCH($C196, 'Intro &amp; Setup'!$T$21:$T$30, 0)), 1)), 2))</f>
        <v/>
      </c>
      <c r="K196" s="25" t="str">
        <f>IF(OR($E196="", $F196=""), "", ROUND(IF($E196=$N$11, $F196, $F196*IFERROR(INDEX('Intro &amp; Setup'!$BB$21:$BB$30, MATCH($E196, 'Intro &amp; Setup'!$T$21:$T$30, 0)), 1)), 2))</f>
        <v/>
      </c>
      <c r="L196" s="12"/>
      <c r="P196" s="14" t="str">
        <f t="shared" si="9"/>
        <v/>
      </c>
      <c r="Q196" s="14" t="str">
        <f t="shared" si="10"/>
        <v/>
      </c>
      <c r="S196" s="14" t="str">
        <f t="shared" si="11"/>
        <v/>
      </c>
    </row>
    <row r="197" spans="1:19" x14ac:dyDescent="0.25">
      <c r="A197" s="12"/>
      <c r="B197" s="58"/>
      <c r="C197" s="59"/>
      <c r="D197" s="60"/>
      <c r="E197" s="61"/>
      <c r="F197" s="60"/>
      <c r="G197" s="12"/>
      <c r="H197" s="17" t="str">
        <f t="shared" si="8"/>
        <v/>
      </c>
      <c r="I197" s="12"/>
      <c r="J197" s="20" t="str">
        <f>IF($C197="", "", ROUND(IF($C197=$N$11, $D197, $D197*IFERROR(INDEX('Intro &amp; Setup'!$BB$21:$BB$30, MATCH($C197, 'Intro &amp; Setup'!$T$21:$T$30, 0)), 1)), 2))</f>
        <v/>
      </c>
      <c r="K197" s="25" t="str">
        <f>IF(OR($E197="", $F197=""), "", ROUND(IF($E197=$N$11, $F197, $F197*IFERROR(INDEX('Intro &amp; Setup'!$BB$21:$BB$30, MATCH($E197, 'Intro &amp; Setup'!$T$21:$T$30, 0)), 1)), 2))</f>
        <v/>
      </c>
      <c r="L197" s="12"/>
      <c r="P197" s="14" t="str">
        <f t="shared" si="9"/>
        <v/>
      </c>
      <c r="Q197" s="14" t="str">
        <f t="shared" si="10"/>
        <v/>
      </c>
      <c r="S197" s="14" t="str">
        <f t="shared" si="11"/>
        <v/>
      </c>
    </row>
    <row r="198" spans="1:19" x14ac:dyDescent="0.25">
      <c r="A198" s="12"/>
      <c r="B198" s="58"/>
      <c r="C198" s="59"/>
      <c r="D198" s="60"/>
      <c r="E198" s="61"/>
      <c r="F198" s="60"/>
      <c r="G198" s="12"/>
      <c r="H198" s="17" t="str">
        <f t="shared" si="8"/>
        <v/>
      </c>
      <c r="I198" s="12"/>
      <c r="J198" s="20" t="str">
        <f>IF($C198="", "", ROUND(IF($C198=$N$11, $D198, $D198*IFERROR(INDEX('Intro &amp; Setup'!$BB$21:$BB$30, MATCH($C198, 'Intro &amp; Setup'!$T$21:$T$30, 0)), 1)), 2))</f>
        <v/>
      </c>
      <c r="K198" s="25" t="str">
        <f>IF(OR($E198="", $F198=""), "", ROUND(IF($E198=$N$11, $F198, $F198*IFERROR(INDEX('Intro &amp; Setup'!$BB$21:$BB$30, MATCH($E198, 'Intro &amp; Setup'!$T$21:$T$30, 0)), 1)), 2))</f>
        <v/>
      </c>
      <c r="L198" s="12"/>
      <c r="P198" s="14" t="str">
        <f t="shared" si="9"/>
        <v/>
      </c>
      <c r="Q198" s="14" t="str">
        <f t="shared" si="10"/>
        <v/>
      </c>
      <c r="S198" s="14" t="str">
        <f t="shared" si="11"/>
        <v/>
      </c>
    </row>
    <row r="199" spans="1:19" x14ac:dyDescent="0.25">
      <c r="A199" s="12"/>
      <c r="B199" s="58"/>
      <c r="C199" s="59"/>
      <c r="D199" s="60"/>
      <c r="E199" s="61"/>
      <c r="F199" s="60"/>
      <c r="G199" s="12"/>
      <c r="H199" s="17" t="str">
        <f t="shared" si="8"/>
        <v/>
      </c>
      <c r="I199" s="12"/>
      <c r="J199" s="20" t="str">
        <f>IF($C199="", "", ROUND(IF($C199=$N$11, $D199, $D199*IFERROR(INDEX('Intro &amp; Setup'!$BB$21:$BB$30, MATCH($C199, 'Intro &amp; Setup'!$T$21:$T$30, 0)), 1)), 2))</f>
        <v/>
      </c>
      <c r="K199" s="25" t="str">
        <f>IF(OR($E199="", $F199=""), "", ROUND(IF($E199=$N$11, $F199, $F199*IFERROR(INDEX('Intro &amp; Setup'!$BB$21:$BB$30, MATCH($E199, 'Intro &amp; Setup'!$T$21:$T$30, 0)), 1)), 2))</f>
        <v/>
      </c>
      <c r="L199" s="12"/>
      <c r="P199" s="14" t="str">
        <f t="shared" si="9"/>
        <v/>
      </c>
      <c r="Q199" s="14" t="str">
        <f t="shared" si="10"/>
        <v/>
      </c>
      <c r="S199" s="14" t="str">
        <f t="shared" si="11"/>
        <v/>
      </c>
    </row>
    <row r="200" spans="1:19" x14ac:dyDescent="0.25">
      <c r="A200" s="12"/>
      <c r="B200" s="58"/>
      <c r="C200" s="59"/>
      <c r="D200" s="60"/>
      <c r="E200" s="61"/>
      <c r="F200" s="60"/>
      <c r="G200" s="12"/>
      <c r="H200" s="17" t="str">
        <f t="shared" si="8"/>
        <v/>
      </c>
      <c r="I200" s="12"/>
      <c r="J200" s="20" t="str">
        <f>IF($C200="", "", ROUND(IF($C200=$N$11, $D200, $D200*IFERROR(INDEX('Intro &amp; Setup'!$BB$21:$BB$30, MATCH($C200, 'Intro &amp; Setup'!$T$21:$T$30, 0)), 1)), 2))</f>
        <v/>
      </c>
      <c r="K200" s="25" t="str">
        <f>IF(OR($E200="", $F200=""), "", ROUND(IF($E200=$N$11, $F200, $F200*IFERROR(INDEX('Intro &amp; Setup'!$BB$21:$BB$30, MATCH($E200, 'Intro &amp; Setup'!$T$21:$T$30, 0)), 1)), 2))</f>
        <v/>
      </c>
      <c r="L200" s="12"/>
      <c r="P200" s="14" t="str">
        <f t="shared" si="9"/>
        <v/>
      </c>
      <c r="Q200" s="14" t="str">
        <f t="shared" si="10"/>
        <v/>
      </c>
      <c r="S200" s="14" t="str">
        <f t="shared" si="11"/>
        <v/>
      </c>
    </row>
    <row r="201" spans="1:19" x14ac:dyDescent="0.25">
      <c r="A201" s="12"/>
      <c r="B201" s="58"/>
      <c r="C201" s="59"/>
      <c r="D201" s="60"/>
      <c r="E201" s="61"/>
      <c r="F201" s="60"/>
      <c r="G201" s="12"/>
      <c r="H201" s="17" t="str">
        <f t="shared" si="8"/>
        <v/>
      </c>
      <c r="I201" s="12"/>
      <c r="J201" s="20" t="str">
        <f>IF($C201="", "", ROUND(IF($C201=$N$11, $D201, $D201*IFERROR(INDEX('Intro &amp; Setup'!$BB$21:$BB$30, MATCH($C201, 'Intro &amp; Setup'!$T$21:$T$30, 0)), 1)), 2))</f>
        <v/>
      </c>
      <c r="K201" s="25" t="str">
        <f>IF(OR($E201="", $F201=""), "", ROUND(IF($E201=$N$11, $F201, $F201*IFERROR(INDEX('Intro &amp; Setup'!$BB$21:$BB$30, MATCH($E201, 'Intro &amp; Setup'!$T$21:$T$30, 0)), 1)), 2))</f>
        <v/>
      </c>
      <c r="L201" s="12"/>
      <c r="P201" s="14" t="str">
        <f t="shared" si="9"/>
        <v/>
      </c>
      <c r="Q201" s="14" t="str">
        <f t="shared" si="10"/>
        <v/>
      </c>
      <c r="S201" s="14" t="str">
        <f t="shared" si="11"/>
        <v/>
      </c>
    </row>
    <row r="202" spans="1:19" x14ac:dyDescent="0.25">
      <c r="A202" s="12"/>
      <c r="B202" s="58"/>
      <c r="C202" s="59"/>
      <c r="D202" s="60"/>
      <c r="E202" s="61"/>
      <c r="F202" s="60"/>
      <c r="G202" s="12"/>
      <c r="H202" s="17" t="str">
        <f t="shared" si="8"/>
        <v/>
      </c>
      <c r="I202" s="12"/>
      <c r="J202" s="20" t="str">
        <f>IF($C202="", "", ROUND(IF($C202=$N$11, $D202, $D202*IFERROR(INDEX('Intro &amp; Setup'!$BB$21:$BB$30, MATCH($C202, 'Intro &amp; Setup'!$T$21:$T$30, 0)), 1)), 2))</f>
        <v/>
      </c>
      <c r="K202" s="25" t="str">
        <f>IF(OR($E202="", $F202=""), "", ROUND(IF($E202=$N$11, $F202, $F202*IFERROR(INDEX('Intro &amp; Setup'!$BB$21:$BB$30, MATCH($E202, 'Intro &amp; Setup'!$T$21:$T$30, 0)), 1)), 2))</f>
        <v/>
      </c>
      <c r="L202" s="12"/>
      <c r="P202" s="14" t="str">
        <f t="shared" si="9"/>
        <v/>
      </c>
      <c r="Q202" s="14" t="str">
        <f t="shared" si="10"/>
        <v/>
      </c>
      <c r="S202" s="14" t="str">
        <f t="shared" si="11"/>
        <v/>
      </c>
    </row>
    <row r="203" spans="1:19" x14ac:dyDescent="0.25">
      <c r="A203" s="12"/>
      <c r="B203" s="58"/>
      <c r="C203" s="59"/>
      <c r="D203" s="60"/>
      <c r="E203" s="61"/>
      <c r="F203" s="60"/>
      <c r="G203" s="12"/>
      <c r="H203" s="17" t="str">
        <f t="shared" si="8"/>
        <v/>
      </c>
      <c r="I203" s="12"/>
      <c r="J203" s="20" t="str">
        <f>IF($C203="", "", ROUND(IF($C203=$N$11, $D203, $D203*IFERROR(INDEX('Intro &amp; Setup'!$BB$21:$BB$30, MATCH($C203, 'Intro &amp; Setup'!$T$21:$T$30, 0)), 1)), 2))</f>
        <v/>
      </c>
      <c r="K203" s="25" t="str">
        <f>IF(OR($E203="", $F203=""), "", ROUND(IF($E203=$N$11, $F203, $F203*IFERROR(INDEX('Intro &amp; Setup'!$BB$21:$BB$30, MATCH($E203, 'Intro &amp; Setup'!$T$21:$T$30, 0)), 1)), 2))</f>
        <v/>
      </c>
      <c r="L203" s="12"/>
      <c r="P203" s="14" t="str">
        <f t="shared" si="9"/>
        <v/>
      </c>
      <c r="Q203" s="14" t="str">
        <f t="shared" si="10"/>
        <v/>
      </c>
      <c r="S203" s="14" t="str">
        <f t="shared" si="11"/>
        <v/>
      </c>
    </row>
    <row r="204" spans="1:19" x14ac:dyDescent="0.25">
      <c r="A204" s="12"/>
      <c r="B204" s="58"/>
      <c r="C204" s="59"/>
      <c r="D204" s="60"/>
      <c r="E204" s="61"/>
      <c r="F204" s="60"/>
      <c r="G204" s="12"/>
      <c r="H204" s="17" t="str">
        <f t="shared" ref="H204:H260" si="12">IF(OR($J204="", $K204=""), "", ROUND($K204/$J204, 2))</f>
        <v/>
      </c>
      <c r="I204" s="12"/>
      <c r="J204" s="20" t="str">
        <f>IF($C204="", "", ROUND(IF($C204=$N$11, $D204, $D204*IFERROR(INDEX('Intro &amp; Setup'!$BB$21:$BB$30, MATCH($C204, 'Intro &amp; Setup'!$T$21:$T$30, 0)), 1)), 2))</f>
        <v/>
      </c>
      <c r="K204" s="25" t="str">
        <f>IF(OR($E204="", $F204=""), "", ROUND(IF($E204=$N$11, $F204, $F204*IFERROR(INDEX('Intro &amp; Setup'!$BB$21:$BB$30, MATCH($E204, 'Intro &amp; Setup'!$T$21:$T$30, 0)), 1)), 2))</f>
        <v/>
      </c>
      <c r="L204" s="12"/>
      <c r="P204" s="14" t="str">
        <f t="shared" ref="P204:P260" si="13">IF(COUNTIF($B204:$F204, "")=5, "", "X")</f>
        <v/>
      </c>
      <c r="Q204" s="14" t="str">
        <f t="shared" ref="Q204:Q260" si="14">IF(COUNTIF($E204:$F204, "")=2, "", "X")</f>
        <v/>
      </c>
      <c r="S204" s="14" t="str">
        <f t="shared" ref="S204:S260" si="15">IF(AND($P204="X", $Q204=""), "X", "")</f>
        <v/>
      </c>
    </row>
    <row r="205" spans="1:19" x14ac:dyDescent="0.25">
      <c r="A205" s="12"/>
      <c r="B205" s="58"/>
      <c r="C205" s="59"/>
      <c r="D205" s="60"/>
      <c r="E205" s="61"/>
      <c r="F205" s="60"/>
      <c r="G205" s="12"/>
      <c r="H205" s="17" t="str">
        <f t="shared" si="12"/>
        <v/>
      </c>
      <c r="I205" s="12"/>
      <c r="J205" s="20" t="str">
        <f>IF($C205="", "", ROUND(IF($C205=$N$11, $D205, $D205*IFERROR(INDEX('Intro &amp; Setup'!$BB$21:$BB$30, MATCH($C205, 'Intro &amp; Setup'!$T$21:$T$30, 0)), 1)), 2))</f>
        <v/>
      </c>
      <c r="K205" s="25" t="str">
        <f>IF(OR($E205="", $F205=""), "", ROUND(IF($E205=$N$11, $F205, $F205*IFERROR(INDEX('Intro &amp; Setup'!$BB$21:$BB$30, MATCH($E205, 'Intro &amp; Setup'!$T$21:$T$30, 0)), 1)), 2))</f>
        <v/>
      </c>
      <c r="L205" s="12"/>
      <c r="P205" s="14" t="str">
        <f t="shared" si="13"/>
        <v/>
      </c>
      <c r="Q205" s="14" t="str">
        <f t="shared" si="14"/>
        <v/>
      </c>
      <c r="S205" s="14" t="str">
        <f t="shared" si="15"/>
        <v/>
      </c>
    </row>
    <row r="206" spans="1:19" x14ac:dyDescent="0.25">
      <c r="A206" s="12"/>
      <c r="B206" s="58"/>
      <c r="C206" s="59"/>
      <c r="D206" s="60"/>
      <c r="E206" s="61"/>
      <c r="F206" s="60"/>
      <c r="G206" s="12"/>
      <c r="H206" s="17" t="str">
        <f t="shared" si="12"/>
        <v/>
      </c>
      <c r="I206" s="12"/>
      <c r="J206" s="20" t="str">
        <f>IF($C206="", "", ROUND(IF($C206=$N$11, $D206, $D206*IFERROR(INDEX('Intro &amp; Setup'!$BB$21:$BB$30, MATCH($C206, 'Intro &amp; Setup'!$T$21:$T$30, 0)), 1)), 2))</f>
        <v/>
      </c>
      <c r="K206" s="25" t="str">
        <f>IF(OR($E206="", $F206=""), "", ROUND(IF($E206=$N$11, $F206, $F206*IFERROR(INDEX('Intro &amp; Setup'!$BB$21:$BB$30, MATCH($E206, 'Intro &amp; Setup'!$T$21:$T$30, 0)), 1)), 2))</f>
        <v/>
      </c>
      <c r="L206" s="12"/>
      <c r="P206" s="14" t="str">
        <f t="shared" si="13"/>
        <v/>
      </c>
      <c r="Q206" s="14" t="str">
        <f t="shared" si="14"/>
        <v/>
      </c>
      <c r="S206" s="14" t="str">
        <f t="shared" si="15"/>
        <v/>
      </c>
    </row>
    <row r="207" spans="1:19" x14ac:dyDescent="0.25">
      <c r="A207" s="12"/>
      <c r="B207" s="58"/>
      <c r="C207" s="59"/>
      <c r="D207" s="60"/>
      <c r="E207" s="61"/>
      <c r="F207" s="60"/>
      <c r="G207" s="12"/>
      <c r="H207" s="17" t="str">
        <f t="shared" si="12"/>
        <v/>
      </c>
      <c r="I207" s="12"/>
      <c r="J207" s="20" t="str">
        <f>IF($C207="", "", ROUND(IF($C207=$N$11, $D207, $D207*IFERROR(INDEX('Intro &amp; Setup'!$BB$21:$BB$30, MATCH($C207, 'Intro &amp; Setup'!$T$21:$T$30, 0)), 1)), 2))</f>
        <v/>
      </c>
      <c r="K207" s="25" t="str">
        <f>IF(OR($E207="", $F207=""), "", ROUND(IF($E207=$N$11, $F207, $F207*IFERROR(INDEX('Intro &amp; Setup'!$BB$21:$BB$30, MATCH($E207, 'Intro &amp; Setup'!$T$21:$T$30, 0)), 1)), 2))</f>
        <v/>
      </c>
      <c r="L207" s="12"/>
      <c r="P207" s="14" t="str">
        <f t="shared" si="13"/>
        <v/>
      </c>
      <c r="Q207" s="14" t="str">
        <f t="shared" si="14"/>
        <v/>
      </c>
      <c r="S207" s="14" t="str">
        <f t="shared" si="15"/>
        <v/>
      </c>
    </row>
    <row r="208" spans="1:19" x14ac:dyDescent="0.25">
      <c r="A208" s="12"/>
      <c r="B208" s="58"/>
      <c r="C208" s="59"/>
      <c r="D208" s="60"/>
      <c r="E208" s="61"/>
      <c r="F208" s="60"/>
      <c r="G208" s="12"/>
      <c r="H208" s="17" t="str">
        <f t="shared" si="12"/>
        <v/>
      </c>
      <c r="I208" s="12"/>
      <c r="J208" s="20" t="str">
        <f>IF($C208="", "", ROUND(IF($C208=$N$11, $D208, $D208*IFERROR(INDEX('Intro &amp; Setup'!$BB$21:$BB$30, MATCH($C208, 'Intro &amp; Setup'!$T$21:$T$30, 0)), 1)), 2))</f>
        <v/>
      </c>
      <c r="K208" s="25" t="str">
        <f>IF(OR($E208="", $F208=""), "", ROUND(IF($E208=$N$11, $F208, $F208*IFERROR(INDEX('Intro &amp; Setup'!$BB$21:$BB$30, MATCH($E208, 'Intro &amp; Setup'!$T$21:$T$30, 0)), 1)), 2))</f>
        <v/>
      </c>
      <c r="L208" s="12"/>
      <c r="P208" s="14" t="str">
        <f t="shared" si="13"/>
        <v/>
      </c>
      <c r="Q208" s="14" t="str">
        <f t="shared" si="14"/>
        <v/>
      </c>
      <c r="S208" s="14" t="str">
        <f t="shared" si="15"/>
        <v/>
      </c>
    </row>
    <row r="209" spans="1:19" x14ac:dyDescent="0.25">
      <c r="A209" s="12"/>
      <c r="B209" s="58"/>
      <c r="C209" s="59"/>
      <c r="D209" s="60"/>
      <c r="E209" s="61"/>
      <c r="F209" s="60"/>
      <c r="G209" s="12"/>
      <c r="H209" s="17" t="str">
        <f t="shared" si="12"/>
        <v/>
      </c>
      <c r="I209" s="12"/>
      <c r="J209" s="20" t="str">
        <f>IF($C209="", "", ROUND(IF($C209=$N$11, $D209, $D209*IFERROR(INDEX('Intro &amp; Setup'!$BB$21:$BB$30, MATCH($C209, 'Intro &amp; Setup'!$T$21:$T$30, 0)), 1)), 2))</f>
        <v/>
      </c>
      <c r="K209" s="25" t="str">
        <f>IF(OR($E209="", $F209=""), "", ROUND(IF($E209=$N$11, $F209, $F209*IFERROR(INDEX('Intro &amp; Setup'!$BB$21:$BB$30, MATCH($E209, 'Intro &amp; Setup'!$T$21:$T$30, 0)), 1)), 2))</f>
        <v/>
      </c>
      <c r="L209" s="12"/>
      <c r="P209" s="14" t="str">
        <f t="shared" si="13"/>
        <v/>
      </c>
      <c r="Q209" s="14" t="str">
        <f t="shared" si="14"/>
        <v/>
      </c>
      <c r="S209" s="14" t="str">
        <f t="shared" si="15"/>
        <v/>
      </c>
    </row>
    <row r="210" spans="1:19" x14ac:dyDescent="0.25">
      <c r="A210" s="12"/>
      <c r="B210" s="58"/>
      <c r="C210" s="59"/>
      <c r="D210" s="60"/>
      <c r="E210" s="61"/>
      <c r="F210" s="60"/>
      <c r="G210" s="12"/>
      <c r="H210" s="17" t="str">
        <f t="shared" si="12"/>
        <v/>
      </c>
      <c r="I210" s="12"/>
      <c r="J210" s="20" t="str">
        <f>IF($C210="", "", ROUND(IF($C210=$N$11, $D210, $D210*IFERROR(INDEX('Intro &amp; Setup'!$BB$21:$BB$30, MATCH($C210, 'Intro &amp; Setup'!$T$21:$T$30, 0)), 1)), 2))</f>
        <v/>
      </c>
      <c r="K210" s="25" t="str">
        <f>IF(OR($E210="", $F210=""), "", ROUND(IF($E210=$N$11, $F210, $F210*IFERROR(INDEX('Intro &amp; Setup'!$BB$21:$BB$30, MATCH($E210, 'Intro &amp; Setup'!$T$21:$T$30, 0)), 1)), 2))</f>
        <v/>
      </c>
      <c r="L210" s="12"/>
      <c r="P210" s="14" t="str">
        <f t="shared" si="13"/>
        <v/>
      </c>
      <c r="Q210" s="14" t="str">
        <f t="shared" si="14"/>
        <v/>
      </c>
      <c r="S210" s="14" t="str">
        <f t="shared" si="15"/>
        <v/>
      </c>
    </row>
    <row r="211" spans="1:19" x14ac:dyDescent="0.25">
      <c r="A211" s="12"/>
      <c r="B211" s="58"/>
      <c r="C211" s="59"/>
      <c r="D211" s="60"/>
      <c r="E211" s="61"/>
      <c r="F211" s="60"/>
      <c r="G211" s="12"/>
      <c r="H211" s="17" t="str">
        <f t="shared" si="12"/>
        <v/>
      </c>
      <c r="I211" s="12"/>
      <c r="J211" s="20" t="str">
        <f>IF($C211="", "", ROUND(IF($C211=$N$11, $D211, $D211*IFERROR(INDEX('Intro &amp; Setup'!$BB$21:$BB$30, MATCH($C211, 'Intro &amp; Setup'!$T$21:$T$30, 0)), 1)), 2))</f>
        <v/>
      </c>
      <c r="K211" s="25" t="str">
        <f>IF(OR($E211="", $F211=""), "", ROUND(IF($E211=$N$11, $F211, $F211*IFERROR(INDEX('Intro &amp; Setup'!$BB$21:$BB$30, MATCH($E211, 'Intro &amp; Setup'!$T$21:$T$30, 0)), 1)), 2))</f>
        <v/>
      </c>
      <c r="L211" s="12"/>
      <c r="P211" s="14" t="str">
        <f t="shared" si="13"/>
        <v/>
      </c>
      <c r="Q211" s="14" t="str">
        <f t="shared" si="14"/>
        <v/>
      </c>
      <c r="S211" s="14" t="str">
        <f t="shared" si="15"/>
        <v/>
      </c>
    </row>
    <row r="212" spans="1:19" x14ac:dyDescent="0.25">
      <c r="A212" s="12"/>
      <c r="B212" s="58"/>
      <c r="C212" s="59"/>
      <c r="D212" s="60"/>
      <c r="E212" s="61"/>
      <c r="F212" s="60"/>
      <c r="G212" s="12"/>
      <c r="H212" s="17" t="str">
        <f t="shared" si="12"/>
        <v/>
      </c>
      <c r="I212" s="12"/>
      <c r="J212" s="20" t="str">
        <f>IF($C212="", "", ROUND(IF($C212=$N$11, $D212, $D212*IFERROR(INDEX('Intro &amp; Setup'!$BB$21:$BB$30, MATCH($C212, 'Intro &amp; Setup'!$T$21:$T$30, 0)), 1)), 2))</f>
        <v/>
      </c>
      <c r="K212" s="25" t="str">
        <f>IF(OR($E212="", $F212=""), "", ROUND(IF($E212=$N$11, $F212, $F212*IFERROR(INDEX('Intro &amp; Setup'!$BB$21:$BB$30, MATCH($E212, 'Intro &amp; Setup'!$T$21:$T$30, 0)), 1)), 2))</f>
        <v/>
      </c>
      <c r="L212" s="12"/>
      <c r="P212" s="14" t="str">
        <f t="shared" si="13"/>
        <v/>
      </c>
      <c r="Q212" s="14" t="str">
        <f t="shared" si="14"/>
        <v/>
      </c>
      <c r="S212" s="14" t="str">
        <f t="shared" si="15"/>
        <v/>
      </c>
    </row>
    <row r="213" spans="1:19" x14ac:dyDescent="0.25">
      <c r="A213" s="12"/>
      <c r="B213" s="58"/>
      <c r="C213" s="59"/>
      <c r="D213" s="60"/>
      <c r="E213" s="61"/>
      <c r="F213" s="60"/>
      <c r="G213" s="12"/>
      <c r="H213" s="17" t="str">
        <f t="shared" si="12"/>
        <v/>
      </c>
      <c r="I213" s="12"/>
      <c r="J213" s="20" t="str">
        <f>IF($C213="", "", ROUND(IF($C213=$N$11, $D213, $D213*IFERROR(INDEX('Intro &amp; Setup'!$BB$21:$BB$30, MATCH($C213, 'Intro &amp; Setup'!$T$21:$T$30, 0)), 1)), 2))</f>
        <v/>
      </c>
      <c r="K213" s="25" t="str">
        <f>IF(OR($E213="", $F213=""), "", ROUND(IF($E213=$N$11, $F213, $F213*IFERROR(INDEX('Intro &amp; Setup'!$BB$21:$BB$30, MATCH($E213, 'Intro &amp; Setup'!$T$21:$T$30, 0)), 1)), 2))</f>
        <v/>
      </c>
      <c r="L213" s="12"/>
      <c r="P213" s="14" t="str">
        <f t="shared" si="13"/>
        <v/>
      </c>
      <c r="Q213" s="14" t="str">
        <f t="shared" si="14"/>
        <v/>
      </c>
      <c r="S213" s="14" t="str">
        <f t="shared" si="15"/>
        <v/>
      </c>
    </row>
    <row r="214" spans="1:19" x14ac:dyDescent="0.25">
      <c r="A214" s="12"/>
      <c r="B214" s="58"/>
      <c r="C214" s="59"/>
      <c r="D214" s="60"/>
      <c r="E214" s="61"/>
      <c r="F214" s="60"/>
      <c r="G214" s="12"/>
      <c r="H214" s="17" t="str">
        <f t="shared" si="12"/>
        <v/>
      </c>
      <c r="I214" s="12"/>
      <c r="J214" s="20" t="str">
        <f>IF($C214="", "", ROUND(IF($C214=$N$11, $D214, $D214*IFERROR(INDEX('Intro &amp; Setup'!$BB$21:$BB$30, MATCH($C214, 'Intro &amp; Setup'!$T$21:$T$30, 0)), 1)), 2))</f>
        <v/>
      </c>
      <c r="K214" s="25" t="str">
        <f>IF(OR($E214="", $F214=""), "", ROUND(IF($E214=$N$11, $F214, $F214*IFERROR(INDEX('Intro &amp; Setup'!$BB$21:$BB$30, MATCH($E214, 'Intro &amp; Setup'!$T$21:$T$30, 0)), 1)), 2))</f>
        <v/>
      </c>
      <c r="L214" s="12"/>
      <c r="P214" s="14" t="str">
        <f t="shared" si="13"/>
        <v/>
      </c>
      <c r="Q214" s="14" t="str">
        <f t="shared" si="14"/>
        <v/>
      </c>
      <c r="S214" s="14" t="str">
        <f t="shared" si="15"/>
        <v/>
      </c>
    </row>
    <row r="215" spans="1:19" x14ac:dyDescent="0.25">
      <c r="A215" s="12"/>
      <c r="B215" s="58"/>
      <c r="C215" s="59"/>
      <c r="D215" s="60"/>
      <c r="E215" s="61"/>
      <c r="F215" s="60"/>
      <c r="G215" s="12"/>
      <c r="H215" s="17" t="str">
        <f t="shared" si="12"/>
        <v/>
      </c>
      <c r="I215" s="12"/>
      <c r="J215" s="20" t="str">
        <f>IF($C215="", "", ROUND(IF($C215=$N$11, $D215, $D215*IFERROR(INDEX('Intro &amp; Setup'!$BB$21:$BB$30, MATCH($C215, 'Intro &amp; Setup'!$T$21:$T$30, 0)), 1)), 2))</f>
        <v/>
      </c>
      <c r="K215" s="25" t="str">
        <f>IF(OR($E215="", $F215=""), "", ROUND(IF($E215=$N$11, $F215, $F215*IFERROR(INDEX('Intro &amp; Setup'!$BB$21:$BB$30, MATCH($E215, 'Intro &amp; Setup'!$T$21:$T$30, 0)), 1)), 2))</f>
        <v/>
      </c>
      <c r="L215" s="12"/>
      <c r="P215" s="14" t="str">
        <f t="shared" si="13"/>
        <v/>
      </c>
      <c r="Q215" s="14" t="str">
        <f t="shared" si="14"/>
        <v/>
      </c>
      <c r="S215" s="14" t="str">
        <f t="shared" si="15"/>
        <v/>
      </c>
    </row>
    <row r="216" spans="1:19" x14ac:dyDescent="0.25">
      <c r="A216" s="12"/>
      <c r="B216" s="58"/>
      <c r="C216" s="59"/>
      <c r="D216" s="60"/>
      <c r="E216" s="61"/>
      <c r="F216" s="60"/>
      <c r="G216" s="12"/>
      <c r="H216" s="17" t="str">
        <f t="shared" si="12"/>
        <v/>
      </c>
      <c r="I216" s="12"/>
      <c r="J216" s="20" t="str">
        <f>IF($C216="", "", ROUND(IF($C216=$N$11, $D216, $D216*IFERROR(INDEX('Intro &amp; Setup'!$BB$21:$BB$30, MATCH($C216, 'Intro &amp; Setup'!$T$21:$T$30, 0)), 1)), 2))</f>
        <v/>
      </c>
      <c r="K216" s="25" t="str">
        <f>IF(OR($E216="", $F216=""), "", ROUND(IF($E216=$N$11, $F216, $F216*IFERROR(INDEX('Intro &amp; Setup'!$BB$21:$BB$30, MATCH($E216, 'Intro &amp; Setup'!$T$21:$T$30, 0)), 1)), 2))</f>
        <v/>
      </c>
      <c r="L216" s="12"/>
      <c r="P216" s="14" t="str">
        <f t="shared" si="13"/>
        <v/>
      </c>
      <c r="Q216" s="14" t="str">
        <f t="shared" si="14"/>
        <v/>
      </c>
      <c r="S216" s="14" t="str">
        <f t="shared" si="15"/>
        <v/>
      </c>
    </row>
    <row r="217" spans="1:19" x14ac:dyDescent="0.25">
      <c r="A217" s="12"/>
      <c r="B217" s="58"/>
      <c r="C217" s="59"/>
      <c r="D217" s="60"/>
      <c r="E217" s="61"/>
      <c r="F217" s="60"/>
      <c r="G217" s="12"/>
      <c r="H217" s="17" t="str">
        <f t="shared" si="12"/>
        <v/>
      </c>
      <c r="I217" s="12"/>
      <c r="J217" s="20" t="str">
        <f>IF($C217="", "", ROUND(IF($C217=$N$11, $D217, $D217*IFERROR(INDEX('Intro &amp; Setup'!$BB$21:$BB$30, MATCH($C217, 'Intro &amp; Setup'!$T$21:$T$30, 0)), 1)), 2))</f>
        <v/>
      </c>
      <c r="K217" s="25" t="str">
        <f>IF(OR($E217="", $F217=""), "", ROUND(IF($E217=$N$11, $F217, $F217*IFERROR(INDEX('Intro &amp; Setup'!$BB$21:$BB$30, MATCH($E217, 'Intro &amp; Setup'!$T$21:$T$30, 0)), 1)), 2))</f>
        <v/>
      </c>
      <c r="L217" s="12"/>
      <c r="P217" s="14" t="str">
        <f t="shared" si="13"/>
        <v/>
      </c>
      <c r="Q217" s="14" t="str">
        <f t="shared" si="14"/>
        <v/>
      </c>
      <c r="S217" s="14" t="str">
        <f t="shared" si="15"/>
        <v/>
      </c>
    </row>
    <row r="218" spans="1:19" x14ac:dyDescent="0.25">
      <c r="A218" s="12"/>
      <c r="B218" s="58"/>
      <c r="C218" s="59"/>
      <c r="D218" s="60"/>
      <c r="E218" s="61"/>
      <c r="F218" s="60"/>
      <c r="G218" s="12"/>
      <c r="H218" s="17" t="str">
        <f t="shared" si="12"/>
        <v/>
      </c>
      <c r="I218" s="12"/>
      <c r="J218" s="20" t="str">
        <f>IF($C218="", "", ROUND(IF($C218=$N$11, $D218, $D218*IFERROR(INDEX('Intro &amp; Setup'!$BB$21:$BB$30, MATCH($C218, 'Intro &amp; Setup'!$T$21:$T$30, 0)), 1)), 2))</f>
        <v/>
      </c>
      <c r="K218" s="25" t="str">
        <f>IF(OR($E218="", $F218=""), "", ROUND(IF($E218=$N$11, $F218, $F218*IFERROR(INDEX('Intro &amp; Setup'!$BB$21:$BB$30, MATCH($E218, 'Intro &amp; Setup'!$T$21:$T$30, 0)), 1)), 2))</f>
        <v/>
      </c>
      <c r="L218" s="12"/>
      <c r="P218" s="14" t="str">
        <f t="shared" si="13"/>
        <v/>
      </c>
      <c r="Q218" s="14" t="str">
        <f t="shared" si="14"/>
        <v/>
      </c>
      <c r="S218" s="14" t="str">
        <f t="shared" si="15"/>
        <v/>
      </c>
    </row>
    <row r="219" spans="1:19" x14ac:dyDescent="0.25">
      <c r="A219" s="12"/>
      <c r="B219" s="58"/>
      <c r="C219" s="59"/>
      <c r="D219" s="60"/>
      <c r="E219" s="61"/>
      <c r="F219" s="60"/>
      <c r="G219" s="12"/>
      <c r="H219" s="17" t="str">
        <f t="shared" si="12"/>
        <v/>
      </c>
      <c r="I219" s="12"/>
      <c r="J219" s="20" t="str">
        <f>IF($C219="", "", ROUND(IF($C219=$N$11, $D219, $D219*IFERROR(INDEX('Intro &amp; Setup'!$BB$21:$BB$30, MATCH($C219, 'Intro &amp; Setup'!$T$21:$T$30, 0)), 1)), 2))</f>
        <v/>
      </c>
      <c r="K219" s="25" t="str">
        <f>IF(OR($E219="", $F219=""), "", ROUND(IF($E219=$N$11, $F219, $F219*IFERROR(INDEX('Intro &amp; Setup'!$BB$21:$BB$30, MATCH($E219, 'Intro &amp; Setup'!$T$21:$T$30, 0)), 1)), 2))</f>
        <v/>
      </c>
      <c r="L219" s="12"/>
      <c r="P219" s="14" t="str">
        <f t="shared" si="13"/>
        <v/>
      </c>
      <c r="Q219" s="14" t="str">
        <f t="shared" si="14"/>
        <v/>
      </c>
      <c r="S219" s="14" t="str">
        <f t="shared" si="15"/>
        <v/>
      </c>
    </row>
    <row r="220" spans="1:19" x14ac:dyDescent="0.25">
      <c r="A220" s="12"/>
      <c r="B220" s="58"/>
      <c r="C220" s="59"/>
      <c r="D220" s="60"/>
      <c r="E220" s="61"/>
      <c r="F220" s="60"/>
      <c r="G220" s="12"/>
      <c r="H220" s="17" t="str">
        <f t="shared" si="12"/>
        <v/>
      </c>
      <c r="I220" s="12"/>
      <c r="J220" s="20" t="str">
        <f>IF($C220="", "", ROUND(IF($C220=$N$11, $D220, $D220*IFERROR(INDEX('Intro &amp; Setup'!$BB$21:$BB$30, MATCH($C220, 'Intro &amp; Setup'!$T$21:$T$30, 0)), 1)), 2))</f>
        <v/>
      </c>
      <c r="K220" s="25" t="str">
        <f>IF(OR($E220="", $F220=""), "", ROUND(IF($E220=$N$11, $F220, $F220*IFERROR(INDEX('Intro &amp; Setup'!$BB$21:$BB$30, MATCH($E220, 'Intro &amp; Setup'!$T$21:$T$30, 0)), 1)), 2))</f>
        <v/>
      </c>
      <c r="L220" s="12"/>
      <c r="P220" s="14" t="str">
        <f t="shared" si="13"/>
        <v/>
      </c>
      <c r="Q220" s="14" t="str">
        <f t="shared" si="14"/>
        <v/>
      </c>
      <c r="S220" s="14" t="str">
        <f t="shared" si="15"/>
        <v/>
      </c>
    </row>
    <row r="221" spans="1:19" x14ac:dyDescent="0.25">
      <c r="A221" s="12"/>
      <c r="B221" s="58"/>
      <c r="C221" s="59"/>
      <c r="D221" s="60"/>
      <c r="E221" s="61"/>
      <c r="F221" s="60"/>
      <c r="G221" s="12"/>
      <c r="H221" s="17" t="str">
        <f t="shared" si="12"/>
        <v/>
      </c>
      <c r="I221" s="12"/>
      <c r="J221" s="20" t="str">
        <f>IF($C221="", "", ROUND(IF($C221=$N$11, $D221, $D221*IFERROR(INDEX('Intro &amp; Setup'!$BB$21:$BB$30, MATCH($C221, 'Intro &amp; Setup'!$T$21:$T$30, 0)), 1)), 2))</f>
        <v/>
      </c>
      <c r="K221" s="25" t="str">
        <f>IF(OR($E221="", $F221=""), "", ROUND(IF($E221=$N$11, $F221, $F221*IFERROR(INDEX('Intro &amp; Setup'!$BB$21:$BB$30, MATCH($E221, 'Intro &amp; Setup'!$T$21:$T$30, 0)), 1)), 2))</f>
        <v/>
      </c>
      <c r="L221" s="12"/>
      <c r="P221" s="14" t="str">
        <f t="shared" si="13"/>
        <v/>
      </c>
      <c r="Q221" s="14" t="str">
        <f t="shared" si="14"/>
        <v/>
      </c>
      <c r="S221" s="14" t="str">
        <f t="shared" si="15"/>
        <v/>
      </c>
    </row>
    <row r="222" spans="1:19" x14ac:dyDescent="0.25">
      <c r="A222" s="12"/>
      <c r="B222" s="58"/>
      <c r="C222" s="59"/>
      <c r="D222" s="60"/>
      <c r="E222" s="61"/>
      <c r="F222" s="60"/>
      <c r="G222" s="12"/>
      <c r="H222" s="17" t="str">
        <f t="shared" si="12"/>
        <v/>
      </c>
      <c r="I222" s="12"/>
      <c r="J222" s="20" t="str">
        <f>IF($C222="", "", ROUND(IF($C222=$N$11, $D222, $D222*IFERROR(INDEX('Intro &amp; Setup'!$BB$21:$BB$30, MATCH($C222, 'Intro &amp; Setup'!$T$21:$T$30, 0)), 1)), 2))</f>
        <v/>
      </c>
      <c r="K222" s="25" t="str">
        <f>IF(OR($E222="", $F222=""), "", ROUND(IF($E222=$N$11, $F222, $F222*IFERROR(INDEX('Intro &amp; Setup'!$BB$21:$BB$30, MATCH($E222, 'Intro &amp; Setup'!$T$21:$T$30, 0)), 1)), 2))</f>
        <v/>
      </c>
      <c r="L222" s="12"/>
      <c r="P222" s="14" t="str">
        <f t="shared" si="13"/>
        <v/>
      </c>
      <c r="Q222" s="14" t="str">
        <f t="shared" si="14"/>
        <v/>
      </c>
      <c r="S222" s="14" t="str">
        <f t="shared" si="15"/>
        <v/>
      </c>
    </row>
    <row r="223" spans="1:19" x14ac:dyDescent="0.25">
      <c r="A223" s="12"/>
      <c r="B223" s="58"/>
      <c r="C223" s="59"/>
      <c r="D223" s="60"/>
      <c r="E223" s="61"/>
      <c r="F223" s="60"/>
      <c r="G223" s="12"/>
      <c r="H223" s="17" t="str">
        <f t="shared" si="12"/>
        <v/>
      </c>
      <c r="I223" s="12"/>
      <c r="J223" s="20" t="str">
        <f>IF($C223="", "", ROUND(IF($C223=$N$11, $D223, $D223*IFERROR(INDEX('Intro &amp; Setup'!$BB$21:$BB$30, MATCH($C223, 'Intro &amp; Setup'!$T$21:$T$30, 0)), 1)), 2))</f>
        <v/>
      </c>
      <c r="K223" s="25" t="str">
        <f>IF(OR($E223="", $F223=""), "", ROUND(IF($E223=$N$11, $F223, $F223*IFERROR(INDEX('Intro &amp; Setup'!$BB$21:$BB$30, MATCH($E223, 'Intro &amp; Setup'!$T$21:$T$30, 0)), 1)), 2))</f>
        <v/>
      </c>
      <c r="L223" s="12"/>
      <c r="P223" s="14" t="str">
        <f t="shared" si="13"/>
        <v/>
      </c>
      <c r="Q223" s="14" t="str">
        <f t="shared" si="14"/>
        <v/>
      </c>
      <c r="S223" s="14" t="str">
        <f t="shared" si="15"/>
        <v/>
      </c>
    </row>
    <row r="224" spans="1:19" x14ac:dyDescent="0.25">
      <c r="A224" s="12"/>
      <c r="B224" s="58"/>
      <c r="C224" s="59"/>
      <c r="D224" s="60"/>
      <c r="E224" s="61"/>
      <c r="F224" s="60"/>
      <c r="G224" s="12"/>
      <c r="H224" s="17" t="str">
        <f t="shared" si="12"/>
        <v/>
      </c>
      <c r="I224" s="12"/>
      <c r="J224" s="20" t="str">
        <f>IF($C224="", "", ROUND(IF($C224=$N$11, $D224, $D224*IFERROR(INDEX('Intro &amp; Setup'!$BB$21:$BB$30, MATCH($C224, 'Intro &amp; Setup'!$T$21:$T$30, 0)), 1)), 2))</f>
        <v/>
      </c>
      <c r="K224" s="25" t="str">
        <f>IF(OR($E224="", $F224=""), "", ROUND(IF($E224=$N$11, $F224, $F224*IFERROR(INDEX('Intro &amp; Setup'!$BB$21:$BB$30, MATCH($E224, 'Intro &amp; Setup'!$T$21:$T$30, 0)), 1)), 2))</f>
        <v/>
      </c>
      <c r="L224" s="12"/>
      <c r="P224" s="14" t="str">
        <f t="shared" si="13"/>
        <v/>
      </c>
      <c r="Q224" s="14" t="str">
        <f t="shared" si="14"/>
        <v/>
      </c>
      <c r="S224" s="14" t="str">
        <f t="shared" si="15"/>
        <v/>
      </c>
    </row>
    <row r="225" spans="1:19" x14ac:dyDescent="0.25">
      <c r="A225" s="12"/>
      <c r="B225" s="58"/>
      <c r="C225" s="59"/>
      <c r="D225" s="60"/>
      <c r="E225" s="61"/>
      <c r="F225" s="60"/>
      <c r="G225" s="12"/>
      <c r="H225" s="17" t="str">
        <f t="shared" si="12"/>
        <v/>
      </c>
      <c r="I225" s="12"/>
      <c r="J225" s="20" t="str">
        <f>IF($C225="", "", ROUND(IF($C225=$N$11, $D225, $D225*IFERROR(INDEX('Intro &amp; Setup'!$BB$21:$BB$30, MATCH($C225, 'Intro &amp; Setup'!$T$21:$T$30, 0)), 1)), 2))</f>
        <v/>
      </c>
      <c r="K225" s="25" t="str">
        <f>IF(OR($E225="", $F225=""), "", ROUND(IF($E225=$N$11, $F225, $F225*IFERROR(INDEX('Intro &amp; Setup'!$BB$21:$BB$30, MATCH($E225, 'Intro &amp; Setup'!$T$21:$T$30, 0)), 1)), 2))</f>
        <v/>
      </c>
      <c r="L225" s="12"/>
      <c r="P225" s="14" t="str">
        <f t="shared" si="13"/>
        <v/>
      </c>
      <c r="Q225" s="14" t="str">
        <f t="shared" si="14"/>
        <v/>
      </c>
      <c r="S225" s="14" t="str">
        <f t="shared" si="15"/>
        <v/>
      </c>
    </row>
    <row r="226" spans="1:19" x14ac:dyDescent="0.25">
      <c r="A226" s="12"/>
      <c r="B226" s="58"/>
      <c r="C226" s="59"/>
      <c r="D226" s="60"/>
      <c r="E226" s="61"/>
      <c r="F226" s="60"/>
      <c r="G226" s="12"/>
      <c r="H226" s="17" t="str">
        <f t="shared" si="12"/>
        <v/>
      </c>
      <c r="I226" s="12"/>
      <c r="J226" s="20" t="str">
        <f>IF($C226="", "", ROUND(IF($C226=$N$11, $D226, $D226*IFERROR(INDEX('Intro &amp; Setup'!$BB$21:$BB$30, MATCH($C226, 'Intro &amp; Setup'!$T$21:$T$30, 0)), 1)), 2))</f>
        <v/>
      </c>
      <c r="K226" s="25" t="str">
        <f>IF(OR($E226="", $F226=""), "", ROUND(IF($E226=$N$11, $F226, $F226*IFERROR(INDEX('Intro &amp; Setup'!$BB$21:$BB$30, MATCH($E226, 'Intro &amp; Setup'!$T$21:$T$30, 0)), 1)), 2))</f>
        <v/>
      </c>
      <c r="L226" s="12"/>
      <c r="P226" s="14" t="str">
        <f t="shared" si="13"/>
        <v/>
      </c>
      <c r="Q226" s="14" t="str">
        <f t="shared" si="14"/>
        <v/>
      </c>
      <c r="S226" s="14" t="str">
        <f t="shared" si="15"/>
        <v/>
      </c>
    </row>
    <row r="227" spans="1:19" x14ac:dyDescent="0.25">
      <c r="A227" s="12"/>
      <c r="B227" s="58"/>
      <c r="C227" s="59"/>
      <c r="D227" s="60"/>
      <c r="E227" s="61"/>
      <c r="F227" s="60"/>
      <c r="G227" s="12"/>
      <c r="H227" s="17" t="str">
        <f t="shared" si="12"/>
        <v/>
      </c>
      <c r="I227" s="12"/>
      <c r="J227" s="20" t="str">
        <f>IF($C227="", "", ROUND(IF($C227=$N$11, $D227, $D227*IFERROR(INDEX('Intro &amp; Setup'!$BB$21:$BB$30, MATCH($C227, 'Intro &amp; Setup'!$T$21:$T$30, 0)), 1)), 2))</f>
        <v/>
      </c>
      <c r="K227" s="25" t="str">
        <f>IF(OR($E227="", $F227=""), "", ROUND(IF($E227=$N$11, $F227, $F227*IFERROR(INDEX('Intro &amp; Setup'!$BB$21:$BB$30, MATCH($E227, 'Intro &amp; Setup'!$T$21:$T$30, 0)), 1)), 2))</f>
        <v/>
      </c>
      <c r="L227" s="12"/>
      <c r="P227" s="14" t="str">
        <f t="shared" si="13"/>
        <v/>
      </c>
      <c r="Q227" s="14" t="str">
        <f t="shared" si="14"/>
        <v/>
      </c>
      <c r="S227" s="14" t="str">
        <f t="shared" si="15"/>
        <v/>
      </c>
    </row>
    <row r="228" spans="1:19" x14ac:dyDescent="0.25">
      <c r="A228" s="12"/>
      <c r="B228" s="58"/>
      <c r="C228" s="59"/>
      <c r="D228" s="60"/>
      <c r="E228" s="61"/>
      <c r="F228" s="60"/>
      <c r="G228" s="12"/>
      <c r="H228" s="17" t="str">
        <f t="shared" si="12"/>
        <v/>
      </c>
      <c r="I228" s="12"/>
      <c r="J228" s="20" t="str">
        <f>IF($C228="", "", ROUND(IF($C228=$N$11, $D228, $D228*IFERROR(INDEX('Intro &amp; Setup'!$BB$21:$BB$30, MATCH($C228, 'Intro &amp; Setup'!$T$21:$T$30, 0)), 1)), 2))</f>
        <v/>
      </c>
      <c r="K228" s="25" t="str">
        <f>IF(OR($E228="", $F228=""), "", ROUND(IF($E228=$N$11, $F228, $F228*IFERROR(INDEX('Intro &amp; Setup'!$BB$21:$BB$30, MATCH($E228, 'Intro &amp; Setup'!$T$21:$T$30, 0)), 1)), 2))</f>
        <v/>
      </c>
      <c r="L228" s="12"/>
      <c r="P228" s="14" t="str">
        <f t="shared" si="13"/>
        <v/>
      </c>
      <c r="Q228" s="14" t="str">
        <f t="shared" si="14"/>
        <v/>
      </c>
      <c r="S228" s="14" t="str">
        <f t="shared" si="15"/>
        <v/>
      </c>
    </row>
    <row r="229" spans="1:19" x14ac:dyDescent="0.25">
      <c r="A229" s="12"/>
      <c r="B229" s="58"/>
      <c r="C229" s="59"/>
      <c r="D229" s="60"/>
      <c r="E229" s="61"/>
      <c r="F229" s="60"/>
      <c r="G229" s="12"/>
      <c r="H229" s="17" t="str">
        <f t="shared" si="12"/>
        <v/>
      </c>
      <c r="I229" s="12"/>
      <c r="J229" s="20" t="str">
        <f>IF($C229="", "", ROUND(IF($C229=$N$11, $D229, $D229*IFERROR(INDEX('Intro &amp; Setup'!$BB$21:$BB$30, MATCH($C229, 'Intro &amp; Setup'!$T$21:$T$30, 0)), 1)), 2))</f>
        <v/>
      </c>
      <c r="K229" s="25" t="str">
        <f>IF(OR($E229="", $F229=""), "", ROUND(IF($E229=$N$11, $F229, $F229*IFERROR(INDEX('Intro &amp; Setup'!$BB$21:$BB$30, MATCH($E229, 'Intro &amp; Setup'!$T$21:$T$30, 0)), 1)), 2))</f>
        <v/>
      </c>
      <c r="L229" s="12"/>
      <c r="P229" s="14" t="str">
        <f t="shared" si="13"/>
        <v/>
      </c>
      <c r="Q229" s="14" t="str">
        <f t="shared" si="14"/>
        <v/>
      </c>
      <c r="S229" s="14" t="str">
        <f t="shared" si="15"/>
        <v/>
      </c>
    </row>
    <row r="230" spans="1:19" x14ac:dyDescent="0.25">
      <c r="A230" s="12"/>
      <c r="B230" s="58"/>
      <c r="C230" s="59"/>
      <c r="D230" s="60"/>
      <c r="E230" s="61"/>
      <c r="F230" s="60"/>
      <c r="G230" s="12"/>
      <c r="H230" s="17" t="str">
        <f t="shared" si="12"/>
        <v/>
      </c>
      <c r="I230" s="12"/>
      <c r="J230" s="20" t="str">
        <f>IF($C230="", "", ROUND(IF($C230=$N$11, $D230, $D230*IFERROR(INDEX('Intro &amp; Setup'!$BB$21:$BB$30, MATCH($C230, 'Intro &amp; Setup'!$T$21:$T$30, 0)), 1)), 2))</f>
        <v/>
      </c>
      <c r="K230" s="25" t="str">
        <f>IF(OR($E230="", $F230=""), "", ROUND(IF($E230=$N$11, $F230, $F230*IFERROR(INDEX('Intro &amp; Setup'!$BB$21:$BB$30, MATCH($E230, 'Intro &amp; Setup'!$T$21:$T$30, 0)), 1)), 2))</f>
        <v/>
      </c>
      <c r="L230" s="12"/>
      <c r="P230" s="14" t="str">
        <f t="shared" si="13"/>
        <v/>
      </c>
      <c r="Q230" s="14" t="str">
        <f t="shared" si="14"/>
        <v/>
      </c>
      <c r="S230" s="14" t="str">
        <f t="shared" si="15"/>
        <v/>
      </c>
    </row>
    <row r="231" spans="1:19" x14ac:dyDescent="0.25">
      <c r="A231" s="12"/>
      <c r="B231" s="58"/>
      <c r="C231" s="59"/>
      <c r="D231" s="60"/>
      <c r="E231" s="61"/>
      <c r="F231" s="60"/>
      <c r="G231" s="12"/>
      <c r="H231" s="17" t="str">
        <f t="shared" si="12"/>
        <v/>
      </c>
      <c r="I231" s="12"/>
      <c r="J231" s="20" t="str">
        <f>IF($C231="", "", ROUND(IF($C231=$N$11, $D231, $D231*IFERROR(INDEX('Intro &amp; Setup'!$BB$21:$BB$30, MATCH($C231, 'Intro &amp; Setup'!$T$21:$T$30, 0)), 1)), 2))</f>
        <v/>
      </c>
      <c r="K231" s="25" t="str">
        <f>IF(OR($E231="", $F231=""), "", ROUND(IF($E231=$N$11, $F231, $F231*IFERROR(INDEX('Intro &amp; Setup'!$BB$21:$BB$30, MATCH($E231, 'Intro &amp; Setup'!$T$21:$T$30, 0)), 1)), 2))</f>
        <v/>
      </c>
      <c r="L231" s="12"/>
      <c r="P231" s="14" t="str">
        <f t="shared" si="13"/>
        <v/>
      </c>
      <c r="Q231" s="14" t="str">
        <f t="shared" si="14"/>
        <v/>
      </c>
      <c r="S231" s="14" t="str">
        <f t="shared" si="15"/>
        <v/>
      </c>
    </row>
    <row r="232" spans="1:19" x14ac:dyDescent="0.25">
      <c r="A232" s="12"/>
      <c r="B232" s="58"/>
      <c r="C232" s="59"/>
      <c r="D232" s="60"/>
      <c r="E232" s="61"/>
      <c r="F232" s="60"/>
      <c r="G232" s="12"/>
      <c r="H232" s="17" t="str">
        <f t="shared" si="12"/>
        <v/>
      </c>
      <c r="I232" s="12"/>
      <c r="J232" s="20" t="str">
        <f>IF($C232="", "", ROUND(IF($C232=$N$11, $D232, $D232*IFERROR(INDEX('Intro &amp; Setup'!$BB$21:$BB$30, MATCH($C232, 'Intro &amp; Setup'!$T$21:$T$30, 0)), 1)), 2))</f>
        <v/>
      </c>
      <c r="K232" s="25" t="str">
        <f>IF(OR($E232="", $F232=""), "", ROUND(IF($E232=$N$11, $F232, $F232*IFERROR(INDEX('Intro &amp; Setup'!$BB$21:$BB$30, MATCH($E232, 'Intro &amp; Setup'!$T$21:$T$30, 0)), 1)), 2))</f>
        <v/>
      </c>
      <c r="L232" s="12"/>
      <c r="P232" s="14" t="str">
        <f t="shared" si="13"/>
        <v/>
      </c>
      <c r="Q232" s="14" t="str">
        <f t="shared" si="14"/>
        <v/>
      </c>
      <c r="S232" s="14" t="str">
        <f t="shared" si="15"/>
        <v/>
      </c>
    </row>
    <row r="233" spans="1:19" x14ac:dyDescent="0.25">
      <c r="A233" s="12"/>
      <c r="B233" s="58"/>
      <c r="C233" s="59"/>
      <c r="D233" s="60"/>
      <c r="E233" s="61"/>
      <c r="F233" s="60"/>
      <c r="G233" s="12"/>
      <c r="H233" s="17" t="str">
        <f t="shared" si="12"/>
        <v/>
      </c>
      <c r="I233" s="12"/>
      <c r="J233" s="20" t="str">
        <f>IF($C233="", "", ROUND(IF($C233=$N$11, $D233, $D233*IFERROR(INDEX('Intro &amp; Setup'!$BB$21:$BB$30, MATCH($C233, 'Intro &amp; Setup'!$T$21:$T$30, 0)), 1)), 2))</f>
        <v/>
      </c>
      <c r="K233" s="25" t="str">
        <f>IF(OR($E233="", $F233=""), "", ROUND(IF($E233=$N$11, $F233, $F233*IFERROR(INDEX('Intro &amp; Setup'!$BB$21:$BB$30, MATCH($E233, 'Intro &amp; Setup'!$T$21:$T$30, 0)), 1)), 2))</f>
        <v/>
      </c>
      <c r="L233" s="12"/>
      <c r="P233" s="14" t="str">
        <f t="shared" si="13"/>
        <v/>
      </c>
      <c r="Q233" s="14" t="str">
        <f t="shared" si="14"/>
        <v/>
      </c>
      <c r="S233" s="14" t="str">
        <f t="shared" si="15"/>
        <v/>
      </c>
    </row>
    <row r="234" spans="1:19" x14ac:dyDescent="0.25">
      <c r="A234" s="12"/>
      <c r="B234" s="58"/>
      <c r="C234" s="59"/>
      <c r="D234" s="60"/>
      <c r="E234" s="61"/>
      <c r="F234" s="60"/>
      <c r="G234" s="12"/>
      <c r="H234" s="17" t="str">
        <f t="shared" si="12"/>
        <v/>
      </c>
      <c r="I234" s="12"/>
      <c r="J234" s="20" t="str">
        <f>IF($C234="", "", ROUND(IF($C234=$N$11, $D234, $D234*IFERROR(INDEX('Intro &amp; Setup'!$BB$21:$BB$30, MATCH($C234, 'Intro &amp; Setup'!$T$21:$T$30, 0)), 1)), 2))</f>
        <v/>
      </c>
      <c r="K234" s="25" t="str">
        <f>IF(OR($E234="", $F234=""), "", ROUND(IF($E234=$N$11, $F234, $F234*IFERROR(INDEX('Intro &amp; Setup'!$BB$21:$BB$30, MATCH($E234, 'Intro &amp; Setup'!$T$21:$T$30, 0)), 1)), 2))</f>
        <v/>
      </c>
      <c r="L234" s="12"/>
      <c r="P234" s="14" t="str">
        <f t="shared" si="13"/>
        <v/>
      </c>
      <c r="Q234" s="14" t="str">
        <f t="shared" si="14"/>
        <v/>
      </c>
      <c r="S234" s="14" t="str">
        <f t="shared" si="15"/>
        <v/>
      </c>
    </row>
    <row r="235" spans="1:19" x14ac:dyDescent="0.25">
      <c r="A235" s="12"/>
      <c r="B235" s="58"/>
      <c r="C235" s="59"/>
      <c r="D235" s="60"/>
      <c r="E235" s="61"/>
      <c r="F235" s="60"/>
      <c r="G235" s="12"/>
      <c r="H235" s="17" t="str">
        <f t="shared" si="12"/>
        <v/>
      </c>
      <c r="I235" s="12"/>
      <c r="J235" s="20" t="str">
        <f>IF($C235="", "", ROUND(IF($C235=$N$11, $D235, $D235*IFERROR(INDEX('Intro &amp; Setup'!$BB$21:$BB$30, MATCH($C235, 'Intro &amp; Setup'!$T$21:$T$30, 0)), 1)), 2))</f>
        <v/>
      </c>
      <c r="K235" s="25" t="str">
        <f>IF(OR($E235="", $F235=""), "", ROUND(IF($E235=$N$11, $F235, $F235*IFERROR(INDEX('Intro &amp; Setup'!$BB$21:$BB$30, MATCH($E235, 'Intro &amp; Setup'!$T$21:$T$30, 0)), 1)), 2))</f>
        <v/>
      </c>
      <c r="L235" s="12"/>
      <c r="P235" s="14" t="str">
        <f t="shared" si="13"/>
        <v/>
      </c>
      <c r="Q235" s="14" t="str">
        <f t="shared" si="14"/>
        <v/>
      </c>
      <c r="S235" s="14" t="str">
        <f t="shared" si="15"/>
        <v/>
      </c>
    </row>
    <row r="236" spans="1:19" x14ac:dyDescent="0.25">
      <c r="A236" s="12"/>
      <c r="B236" s="58"/>
      <c r="C236" s="59"/>
      <c r="D236" s="60"/>
      <c r="E236" s="61"/>
      <c r="F236" s="60"/>
      <c r="G236" s="12"/>
      <c r="H236" s="17" t="str">
        <f t="shared" si="12"/>
        <v/>
      </c>
      <c r="I236" s="12"/>
      <c r="J236" s="20" t="str">
        <f>IF($C236="", "", ROUND(IF($C236=$N$11, $D236, $D236*IFERROR(INDEX('Intro &amp; Setup'!$BB$21:$BB$30, MATCH($C236, 'Intro &amp; Setup'!$T$21:$T$30, 0)), 1)), 2))</f>
        <v/>
      </c>
      <c r="K236" s="25" t="str">
        <f>IF(OR($E236="", $F236=""), "", ROUND(IF($E236=$N$11, $F236, $F236*IFERROR(INDEX('Intro &amp; Setup'!$BB$21:$BB$30, MATCH($E236, 'Intro &amp; Setup'!$T$21:$T$30, 0)), 1)), 2))</f>
        <v/>
      </c>
      <c r="L236" s="12"/>
      <c r="P236" s="14" t="str">
        <f t="shared" si="13"/>
        <v/>
      </c>
      <c r="Q236" s="14" t="str">
        <f t="shared" si="14"/>
        <v/>
      </c>
      <c r="S236" s="14" t="str">
        <f t="shared" si="15"/>
        <v/>
      </c>
    </row>
    <row r="237" spans="1:19" x14ac:dyDescent="0.25">
      <c r="A237" s="12"/>
      <c r="B237" s="58"/>
      <c r="C237" s="59"/>
      <c r="D237" s="60"/>
      <c r="E237" s="61"/>
      <c r="F237" s="60"/>
      <c r="G237" s="12"/>
      <c r="H237" s="17" t="str">
        <f t="shared" si="12"/>
        <v/>
      </c>
      <c r="I237" s="12"/>
      <c r="J237" s="20" t="str">
        <f>IF($C237="", "", ROUND(IF($C237=$N$11, $D237, $D237*IFERROR(INDEX('Intro &amp; Setup'!$BB$21:$BB$30, MATCH($C237, 'Intro &amp; Setup'!$T$21:$T$30, 0)), 1)), 2))</f>
        <v/>
      </c>
      <c r="K237" s="25" t="str">
        <f>IF(OR($E237="", $F237=""), "", ROUND(IF($E237=$N$11, $F237, $F237*IFERROR(INDEX('Intro &amp; Setup'!$BB$21:$BB$30, MATCH($E237, 'Intro &amp; Setup'!$T$21:$T$30, 0)), 1)), 2))</f>
        <v/>
      </c>
      <c r="L237" s="12"/>
      <c r="P237" s="14" t="str">
        <f t="shared" si="13"/>
        <v/>
      </c>
      <c r="Q237" s="14" t="str">
        <f t="shared" si="14"/>
        <v/>
      </c>
      <c r="S237" s="14" t="str">
        <f t="shared" si="15"/>
        <v/>
      </c>
    </row>
    <row r="238" spans="1:19" x14ac:dyDescent="0.25">
      <c r="A238" s="12"/>
      <c r="B238" s="58"/>
      <c r="C238" s="59"/>
      <c r="D238" s="60"/>
      <c r="E238" s="61"/>
      <c r="F238" s="60"/>
      <c r="G238" s="12"/>
      <c r="H238" s="17" t="str">
        <f t="shared" si="12"/>
        <v/>
      </c>
      <c r="I238" s="12"/>
      <c r="J238" s="20" t="str">
        <f>IF($C238="", "", ROUND(IF($C238=$N$11, $D238, $D238*IFERROR(INDEX('Intro &amp; Setup'!$BB$21:$BB$30, MATCH($C238, 'Intro &amp; Setup'!$T$21:$T$30, 0)), 1)), 2))</f>
        <v/>
      </c>
      <c r="K238" s="25" t="str">
        <f>IF(OR($E238="", $F238=""), "", ROUND(IF($E238=$N$11, $F238, $F238*IFERROR(INDEX('Intro &amp; Setup'!$BB$21:$BB$30, MATCH($E238, 'Intro &amp; Setup'!$T$21:$T$30, 0)), 1)), 2))</f>
        <v/>
      </c>
      <c r="L238" s="12"/>
      <c r="P238" s="14" t="str">
        <f t="shared" si="13"/>
        <v/>
      </c>
      <c r="Q238" s="14" t="str">
        <f t="shared" si="14"/>
        <v/>
      </c>
      <c r="S238" s="14" t="str">
        <f t="shared" si="15"/>
        <v/>
      </c>
    </row>
    <row r="239" spans="1:19" x14ac:dyDescent="0.25">
      <c r="A239" s="12"/>
      <c r="B239" s="58"/>
      <c r="C239" s="59"/>
      <c r="D239" s="60"/>
      <c r="E239" s="61"/>
      <c r="F239" s="60"/>
      <c r="G239" s="12"/>
      <c r="H239" s="17" t="str">
        <f t="shared" si="12"/>
        <v/>
      </c>
      <c r="I239" s="12"/>
      <c r="J239" s="20" t="str">
        <f>IF($C239="", "", ROUND(IF($C239=$N$11, $D239, $D239*IFERROR(INDEX('Intro &amp; Setup'!$BB$21:$BB$30, MATCH($C239, 'Intro &amp; Setup'!$T$21:$T$30, 0)), 1)), 2))</f>
        <v/>
      </c>
      <c r="K239" s="25" t="str">
        <f>IF(OR($E239="", $F239=""), "", ROUND(IF($E239=$N$11, $F239, $F239*IFERROR(INDEX('Intro &amp; Setup'!$BB$21:$BB$30, MATCH($E239, 'Intro &amp; Setup'!$T$21:$T$30, 0)), 1)), 2))</f>
        <v/>
      </c>
      <c r="L239" s="12"/>
      <c r="P239" s="14" t="str">
        <f t="shared" si="13"/>
        <v/>
      </c>
      <c r="Q239" s="14" t="str">
        <f t="shared" si="14"/>
        <v/>
      </c>
      <c r="S239" s="14" t="str">
        <f t="shared" si="15"/>
        <v/>
      </c>
    </row>
    <row r="240" spans="1:19" x14ac:dyDescent="0.25">
      <c r="A240" s="12"/>
      <c r="B240" s="58"/>
      <c r="C240" s="59"/>
      <c r="D240" s="60"/>
      <c r="E240" s="61"/>
      <c r="F240" s="60"/>
      <c r="G240" s="12"/>
      <c r="H240" s="17" t="str">
        <f t="shared" si="12"/>
        <v/>
      </c>
      <c r="I240" s="12"/>
      <c r="J240" s="20" t="str">
        <f>IF($C240="", "", ROUND(IF($C240=$N$11, $D240, $D240*IFERROR(INDEX('Intro &amp; Setup'!$BB$21:$BB$30, MATCH($C240, 'Intro &amp; Setup'!$T$21:$T$30, 0)), 1)), 2))</f>
        <v/>
      </c>
      <c r="K240" s="25" t="str">
        <f>IF(OR($E240="", $F240=""), "", ROUND(IF($E240=$N$11, $F240, $F240*IFERROR(INDEX('Intro &amp; Setup'!$BB$21:$BB$30, MATCH($E240, 'Intro &amp; Setup'!$T$21:$T$30, 0)), 1)), 2))</f>
        <v/>
      </c>
      <c r="L240" s="12"/>
      <c r="P240" s="14" t="str">
        <f t="shared" si="13"/>
        <v/>
      </c>
      <c r="Q240" s="14" t="str">
        <f t="shared" si="14"/>
        <v/>
      </c>
      <c r="S240" s="14" t="str">
        <f t="shared" si="15"/>
        <v/>
      </c>
    </row>
    <row r="241" spans="1:19" x14ac:dyDescent="0.25">
      <c r="A241" s="12"/>
      <c r="B241" s="58"/>
      <c r="C241" s="59"/>
      <c r="D241" s="60"/>
      <c r="E241" s="61"/>
      <c r="F241" s="60"/>
      <c r="G241" s="12"/>
      <c r="H241" s="17" t="str">
        <f t="shared" si="12"/>
        <v/>
      </c>
      <c r="I241" s="12"/>
      <c r="J241" s="20" t="str">
        <f>IF($C241="", "", ROUND(IF($C241=$N$11, $D241, $D241*IFERROR(INDEX('Intro &amp; Setup'!$BB$21:$BB$30, MATCH($C241, 'Intro &amp; Setup'!$T$21:$T$30, 0)), 1)), 2))</f>
        <v/>
      </c>
      <c r="K241" s="25" t="str">
        <f>IF(OR($E241="", $F241=""), "", ROUND(IF($E241=$N$11, $F241, $F241*IFERROR(INDEX('Intro &amp; Setup'!$BB$21:$BB$30, MATCH($E241, 'Intro &amp; Setup'!$T$21:$T$30, 0)), 1)), 2))</f>
        <v/>
      </c>
      <c r="L241" s="12"/>
      <c r="P241" s="14" t="str">
        <f t="shared" si="13"/>
        <v/>
      </c>
      <c r="Q241" s="14" t="str">
        <f t="shared" si="14"/>
        <v/>
      </c>
      <c r="S241" s="14" t="str">
        <f t="shared" si="15"/>
        <v/>
      </c>
    </row>
    <row r="242" spans="1:19" x14ac:dyDescent="0.25">
      <c r="A242" s="12"/>
      <c r="B242" s="58"/>
      <c r="C242" s="59"/>
      <c r="D242" s="60"/>
      <c r="E242" s="61"/>
      <c r="F242" s="60"/>
      <c r="G242" s="12"/>
      <c r="H242" s="17" t="str">
        <f t="shared" si="12"/>
        <v/>
      </c>
      <c r="I242" s="12"/>
      <c r="J242" s="20" t="str">
        <f>IF($C242="", "", ROUND(IF($C242=$N$11, $D242, $D242*IFERROR(INDEX('Intro &amp; Setup'!$BB$21:$BB$30, MATCH($C242, 'Intro &amp; Setup'!$T$21:$T$30, 0)), 1)), 2))</f>
        <v/>
      </c>
      <c r="K242" s="25" t="str">
        <f>IF(OR($E242="", $F242=""), "", ROUND(IF($E242=$N$11, $F242, $F242*IFERROR(INDEX('Intro &amp; Setup'!$BB$21:$BB$30, MATCH($E242, 'Intro &amp; Setup'!$T$21:$T$30, 0)), 1)), 2))</f>
        <v/>
      </c>
      <c r="L242" s="12"/>
      <c r="P242" s="14" t="str">
        <f t="shared" si="13"/>
        <v/>
      </c>
      <c r="Q242" s="14" t="str">
        <f t="shared" si="14"/>
        <v/>
      </c>
      <c r="S242" s="14" t="str">
        <f t="shared" si="15"/>
        <v/>
      </c>
    </row>
    <row r="243" spans="1:19" x14ac:dyDescent="0.25">
      <c r="A243" s="12"/>
      <c r="B243" s="58"/>
      <c r="C243" s="59"/>
      <c r="D243" s="60"/>
      <c r="E243" s="61"/>
      <c r="F243" s="60"/>
      <c r="G243" s="12"/>
      <c r="H243" s="17" t="str">
        <f t="shared" si="12"/>
        <v/>
      </c>
      <c r="I243" s="12"/>
      <c r="J243" s="20" t="str">
        <f>IF($C243="", "", ROUND(IF($C243=$N$11, $D243, $D243*IFERROR(INDEX('Intro &amp; Setup'!$BB$21:$BB$30, MATCH($C243, 'Intro &amp; Setup'!$T$21:$T$30, 0)), 1)), 2))</f>
        <v/>
      </c>
      <c r="K243" s="25" t="str">
        <f>IF(OR($E243="", $F243=""), "", ROUND(IF($E243=$N$11, $F243, $F243*IFERROR(INDEX('Intro &amp; Setup'!$BB$21:$BB$30, MATCH($E243, 'Intro &amp; Setup'!$T$21:$T$30, 0)), 1)), 2))</f>
        <v/>
      </c>
      <c r="L243" s="12"/>
      <c r="P243" s="14" t="str">
        <f t="shared" si="13"/>
        <v/>
      </c>
      <c r="Q243" s="14" t="str">
        <f t="shared" si="14"/>
        <v/>
      </c>
      <c r="S243" s="14" t="str">
        <f t="shared" si="15"/>
        <v/>
      </c>
    </row>
    <row r="244" spans="1:19" x14ac:dyDescent="0.25">
      <c r="A244" s="12"/>
      <c r="B244" s="58"/>
      <c r="C244" s="59"/>
      <c r="D244" s="60"/>
      <c r="E244" s="61"/>
      <c r="F244" s="60"/>
      <c r="G244" s="12"/>
      <c r="H244" s="17" t="str">
        <f t="shared" si="12"/>
        <v/>
      </c>
      <c r="I244" s="12"/>
      <c r="J244" s="20" t="str">
        <f>IF($C244="", "", ROUND(IF($C244=$N$11, $D244, $D244*IFERROR(INDEX('Intro &amp; Setup'!$BB$21:$BB$30, MATCH($C244, 'Intro &amp; Setup'!$T$21:$T$30, 0)), 1)), 2))</f>
        <v/>
      </c>
      <c r="K244" s="25" t="str">
        <f>IF(OR($E244="", $F244=""), "", ROUND(IF($E244=$N$11, $F244, $F244*IFERROR(INDEX('Intro &amp; Setup'!$BB$21:$BB$30, MATCH($E244, 'Intro &amp; Setup'!$T$21:$T$30, 0)), 1)), 2))</f>
        <v/>
      </c>
      <c r="L244" s="12"/>
      <c r="P244" s="14" t="str">
        <f t="shared" si="13"/>
        <v/>
      </c>
      <c r="Q244" s="14" t="str">
        <f t="shared" si="14"/>
        <v/>
      </c>
      <c r="S244" s="14" t="str">
        <f t="shared" si="15"/>
        <v/>
      </c>
    </row>
    <row r="245" spans="1:19" x14ac:dyDescent="0.25">
      <c r="A245" s="12"/>
      <c r="B245" s="58"/>
      <c r="C245" s="59"/>
      <c r="D245" s="60"/>
      <c r="E245" s="61"/>
      <c r="F245" s="60"/>
      <c r="G245" s="12"/>
      <c r="H245" s="17" t="str">
        <f t="shared" si="12"/>
        <v/>
      </c>
      <c r="I245" s="12"/>
      <c r="J245" s="20" t="str">
        <f>IF($C245="", "", ROUND(IF($C245=$N$11, $D245, $D245*IFERROR(INDEX('Intro &amp; Setup'!$BB$21:$BB$30, MATCH($C245, 'Intro &amp; Setup'!$T$21:$T$30, 0)), 1)), 2))</f>
        <v/>
      </c>
      <c r="K245" s="25" t="str">
        <f>IF(OR($E245="", $F245=""), "", ROUND(IF($E245=$N$11, $F245, $F245*IFERROR(INDEX('Intro &amp; Setup'!$BB$21:$BB$30, MATCH($E245, 'Intro &amp; Setup'!$T$21:$T$30, 0)), 1)), 2))</f>
        <v/>
      </c>
      <c r="L245" s="12"/>
      <c r="P245" s="14" t="str">
        <f t="shared" si="13"/>
        <v/>
      </c>
      <c r="Q245" s="14" t="str">
        <f t="shared" si="14"/>
        <v/>
      </c>
      <c r="S245" s="14" t="str">
        <f t="shared" si="15"/>
        <v/>
      </c>
    </row>
    <row r="246" spans="1:19" x14ac:dyDescent="0.25">
      <c r="A246" s="12"/>
      <c r="B246" s="58"/>
      <c r="C246" s="59"/>
      <c r="D246" s="60"/>
      <c r="E246" s="61"/>
      <c r="F246" s="60"/>
      <c r="G246" s="12"/>
      <c r="H246" s="17" t="str">
        <f t="shared" si="12"/>
        <v/>
      </c>
      <c r="I246" s="12"/>
      <c r="J246" s="20" t="str">
        <f>IF($C246="", "", ROUND(IF($C246=$N$11, $D246, $D246*IFERROR(INDEX('Intro &amp; Setup'!$BB$21:$BB$30, MATCH($C246, 'Intro &amp; Setup'!$T$21:$T$30, 0)), 1)), 2))</f>
        <v/>
      </c>
      <c r="K246" s="25" t="str">
        <f>IF(OR($E246="", $F246=""), "", ROUND(IF($E246=$N$11, $F246, $F246*IFERROR(INDEX('Intro &amp; Setup'!$BB$21:$BB$30, MATCH($E246, 'Intro &amp; Setup'!$T$21:$T$30, 0)), 1)), 2))</f>
        <v/>
      </c>
      <c r="L246" s="12"/>
      <c r="P246" s="14" t="str">
        <f t="shared" si="13"/>
        <v/>
      </c>
      <c r="Q246" s="14" t="str">
        <f t="shared" si="14"/>
        <v/>
      </c>
      <c r="S246" s="14" t="str">
        <f t="shared" si="15"/>
        <v/>
      </c>
    </row>
    <row r="247" spans="1:19" x14ac:dyDescent="0.25">
      <c r="A247" s="12"/>
      <c r="B247" s="58"/>
      <c r="C247" s="59"/>
      <c r="D247" s="60"/>
      <c r="E247" s="61"/>
      <c r="F247" s="60"/>
      <c r="G247" s="12"/>
      <c r="H247" s="17" t="str">
        <f t="shared" si="12"/>
        <v/>
      </c>
      <c r="I247" s="12"/>
      <c r="J247" s="20" t="str">
        <f>IF($C247="", "", ROUND(IF($C247=$N$11, $D247, $D247*IFERROR(INDEX('Intro &amp; Setup'!$BB$21:$BB$30, MATCH($C247, 'Intro &amp; Setup'!$T$21:$T$30, 0)), 1)), 2))</f>
        <v/>
      </c>
      <c r="K247" s="25" t="str">
        <f>IF(OR($E247="", $F247=""), "", ROUND(IF($E247=$N$11, $F247, $F247*IFERROR(INDEX('Intro &amp; Setup'!$BB$21:$BB$30, MATCH($E247, 'Intro &amp; Setup'!$T$21:$T$30, 0)), 1)), 2))</f>
        <v/>
      </c>
      <c r="L247" s="12"/>
      <c r="P247" s="14" t="str">
        <f t="shared" si="13"/>
        <v/>
      </c>
      <c r="Q247" s="14" t="str">
        <f t="shared" si="14"/>
        <v/>
      </c>
      <c r="S247" s="14" t="str">
        <f t="shared" si="15"/>
        <v/>
      </c>
    </row>
    <row r="248" spans="1:19" x14ac:dyDescent="0.25">
      <c r="A248" s="12"/>
      <c r="B248" s="58"/>
      <c r="C248" s="59"/>
      <c r="D248" s="60"/>
      <c r="E248" s="61"/>
      <c r="F248" s="60"/>
      <c r="G248" s="12"/>
      <c r="H248" s="17" t="str">
        <f t="shared" si="12"/>
        <v/>
      </c>
      <c r="I248" s="12"/>
      <c r="J248" s="20" t="str">
        <f>IF($C248="", "", ROUND(IF($C248=$N$11, $D248, $D248*IFERROR(INDEX('Intro &amp; Setup'!$BB$21:$BB$30, MATCH($C248, 'Intro &amp; Setup'!$T$21:$T$30, 0)), 1)), 2))</f>
        <v/>
      </c>
      <c r="K248" s="25" t="str">
        <f>IF(OR($E248="", $F248=""), "", ROUND(IF($E248=$N$11, $F248, $F248*IFERROR(INDEX('Intro &amp; Setup'!$BB$21:$BB$30, MATCH($E248, 'Intro &amp; Setup'!$T$21:$T$30, 0)), 1)), 2))</f>
        <v/>
      </c>
      <c r="L248" s="12"/>
      <c r="P248" s="14" t="str">
        <f t="shared" si="13"/>
        <v/>
      </c>
      <c r="Q248" s="14" t="str">
        <f t="shared" si="14"/>
        <v/>
      </c>
      <c r="S248" s="14" t="str">
        <f t="shared" si="15"/>
        <v/>
      </c>
    </row>
    <row r="249" spans="1:19" x14ac:dyDescent="0.25">
      <c r="A249" s="12"/>
      <c r="B249" s="58"/>
      <c r="C249" s="59"/>
      <c r="D249" s="60"/>
      <c r="E249" s="61"/>
      <c r="F249" s="60"/>
      <c r="G249" s="12"/>
      <c r="H249" s="17" t="str">
        <f t="shared" si="12"/>
        <v/>
      </c>
      <c r="I249" s="12"/>
      <c r="J249" s="20" t="str">
        <f>IF($C249="", "", ROUND(IF($C249=$N$11, $D249, $D249*IFERROR(INDEX('Intro &amp; Setup'!$BB$21:$BB$30, MATCH($C249, 'Intro &amp; Setup'!$T$21:$T$30, 0)), 1)), 2))</f>
        <v/>
      </c>
      <c r="K249" s="25" t="str">
        <f>IF(OR($E249="", $F249=""), "", ROUND(IF($E249=$N$11, $F249, $F249*IFERROR(INDEX('Intro &amp; Setup'!$BB$21:$BB$30, MATCH($E249, 'Intro &amp; Setup'!$T$21:$T$30, 0)), 1)), 2))</f>
        <v/>
      </c>
      <c r="L249" s="12"/>
      <c r="P249" s="14" t="str">
        <f t="shared" si="13"/>
        <v/>
      </c>
      <c r="Q249" s="14" t="str">
        <f t="shared" si="14"/>
        <v/>
      </c>
      <c r="S249" s="14" t="str">
        <f t="shared" si="15"/>
        <v/>
      </c>
    </row>
    <row r="250" spans="1:19" x14ac:dyDescent="0.25">
      <c r="A250" s="12"/>
      <c r="B250" s="58"/>
      <c r="C250" s="59"/>
      <c r="D250" s="60"/>
      <c r="E250" s="61"/>
      <c r="F250" s="60"/>
      <c r="G250" s="12"/>
      <c r="H250" s="17" t="str">
        <f t="shared" si="12"/>
        <v/>
      </c>
      <c r="I250" s="12"/>
      <c r="J250" s="20" t="str">
        <f>IF($C250="", "", ROUND(IF($C250=$N$11, $D250, $D250*IFERROR(INDEX('Intro &amp; Setup'!$BB$21:$BB$30, MATCH($C250, 'Intro &amp; Setup'!$T$21:$T$30, 0)), 1)), 2))</f>
        <v/>
      </c>
      <c r="K250" s="25" t="str">
        <f>IF(OR($E250="", $F250=""), "", ROUND(IF($E250=$N$11, $F250, $F250*IFERROR(INDEX('Intro &amp; Setup'!$BB$21:$BB$30, MATCH($E250, 'Intro &amp; Setup'!$T$21:$T$30, 0)), 1)), 2))</f>
        <v/>
      </c>
      <c r="L250" s="12"/>
      <c r="P250" s="14" t="str">
        <f t="shared" si="13"/>
        <v/>
      </c>
      <c r="Q250" s="14" t="str">
        <f t="shared" si="14"/>
        <v/>
      </c>
      <c r="S250" s="14" t="str">
        <f t="shared" si="15"/>
        <v/>
      </c>
    </row>
    <row r="251" spans="1:19" x14ac:dyDescent="0.25">
      <c r="A251" s="12"/>
      <c r="B251" s="58"/>
      <c r="C251" s="59"/>
      <c r="D251" s="60"/>
      <c r="E251" s="61"/>
      <c r="F251" s="60"/>
      <c r="G251" s="12"/>
      <c r="H251" s="17" t="str">
        <f t="shared" si="12"/>
        <v/>
      </c>
      <c r="I251" s="12"/>
      <c r="J251" s="20" t="str">
        <f>IF($C251="", "", ROUND(IF($C251=$N$11, $D251, $D251*IFERROR(INDEX('Intro &amp; Setup'!$BB$21:$BB$30, MATCH($C251, 'Intro &amp; Setup'!$T$21:$T$30, 0)), 1)), 2))</f>
        <v/>
      </c>
      <c r="K251" s="25" t="str">
        <f>IF(OR($E251="", $F251=""), "", ROUND(IF($E251=$N$11, $F251, $F251*IFERROR(INDEX('Intro &amp; Setup'!$BB$21:$BB$30, MATCH($E251, 'Intro &amp; Setup'!$T$21:$T$30, 0)), 1)), 2))</f>
        <v/>
      </c>
      <c r="L251" s="12"/>
      <c r="P251" s="14" t="str">
        <f t="shared" si="13"/>
        <v/>
      </c>
      <c r="Q251" s="14" t="str">
        <f t="shared" si="14"/>
        <v/>
      </c>
      <c r="S251" s="14" t="str">
        <f t="shared" si="15"/>
        <v/>
      </c>
    </row>
    <row r="252" spans="1:19" x14ac:dyDescent="0.25">
      <c r="A252" s="12"/>
      <c r="B252" s="58"/>
      <c r="C252" s="59"/>
      <c r="D252" s="60"/>
      <c r="E252" s="61"/>
      <c r="F252" s="60"/>
      <c r="G252" s="12"/>
      <c r="H252" s="17" t="str">
        <f t="shared" si="12"/>
        <v/>
      </c>
      <c r="I252" s="12"/>
      <c r="J252" s="20" t="str">
        <f>IF($C252="", "", ROUND(IF($C252=$N$11, $D252, $D252*IFERROR(INDEX('Intro &amp; Setup'!$BB$21:$BB$30, MATCH($C252, 'Intro &amp; Setup'!$T$21:$T$30, 0)), 1)), 2))</f>
        <v/>
      </c>
      <c r="K252" s="25" t="str">
        <f>IF(OR($E252="", $F252=""), "", ROUND(IF($E252=$N$11, $F252, $F252*IFERROR(INDEX('Intro &amp; Setup'!$BB$21:$BB$30, MATCH($E252, 'Intro &amp; Setup'!$T$21:$T$30, 0)), 1)), 2))</f>
        <v/>
      </c>
      <c r="L252" s="12"/>
      <c r="P252" s="14" t="str">
        <f t="shared" si="13"/>
        <v/>
      </c>
      <c r="Q252" s="14" t="str">
        <f t="shared" si="14"/>
        <v/>
      </c>
      <c r="S252" s="14" t="str">
        <f t="shared" si="15"/>
        <v/>
      </c>
    </row>
    <row r="253" spans="1:19" x14ac:dyDescent="0.25">
      <c r="A253" s="12"/>
      <c r="B253" s="58"/>
      <c r="C253" s="59"/>
      <c r="D253" s="60"/>
      <c r="E253" s="61"/>
      <c r="F253" s="60"/>
      <c r="G253" s="12"/>
      <c r="H253" s="17" t="str">
        <f t="shared" si="12"/>
        <v/>
      </c>
      <c r="I253" s="12"/>
      <c r="J253" s="20" t="str">
        <f>IF($C253="", "", ROUND(IF($C253=$N$11, $D253, $D253*IFERROR(INDEX('Intro &amp; Setup'!$BB$21:$BB$30, MATCH($C253, 'Intro &amp; Setup'!$T$21:$T$30, 0)), 1)), 2))</f>
        <v/>
      </c>
      <c r="K253" s="25" t="str">
        <f>IF(OR($E253="", $F253=""), "", ROUND(IF($E253=$N$11, $F253, $F253*IFERROR(INDEX('Intro &amp; Setup'!$BB$21:$BB$30, MATCH($E253, 'Intro &amp; Setup'!$T$21:$T$30, 0)), 1)), 2))</f>
        <v/>
      </c>
      <c r="L253" s="12"/>
      <c r="P253" s="14" t="str">
        <f t="shared" si="13"/>
        <v/>
      </c>
      <c r="Q253" s="14" t="str">
        <f t="shared" si="14"/>
        <v/>
      </c>
      <c r="S253" s="14" t="str">
        <f t="shared" si="15"/>
        <v/>
      </c>
    </row>
    <row r="254" spans="1:19" x14ac:dyDescent="0.25">
      <c r="A254" s="12"/>
      <c r="B254" s="58"/>
      <c r="C254" s="59"/>
      <c r="D254" s="60"/>
      <c r="E254" s="61"/>
      <c r="F254" s="60"/>
      <c r="G254" s="12"/>
      <c r="H254" s="17" t="str">
        <f t="shared" si="12"/>
        <v/>
      </c>
      <c r="I254" s="12"/>
      <c r="J254" s="20" t="str">
        <f>IF($C254="", "", ROUND(IF($C254=$N$11, $D254, $D254*IFERROR(INDEX('Intro &amp; Setup'!$BB$21:$BB$30, MATCH($C254, 'Intro &amp; Setup'!$T$21:$T$30, 0)), 1)), 2))</f>
        <v/>
      </c>
      <c r="K254" s="25" t="str">
        <f>IF(OR($E254="", $F254=""), "", ROUND(IF($E254=$N$11, $F254, $F254*IFERROR(INDEX('Intro &amp; Setup'!$BB$21:$BB$30, MATCH($E254, 'Intro &amp; Setup'!$T$21:$T$30, 0)), 1)), 2))</f>
        <v/>
      </c>
      <c r="L254" s="12"/>
      <c r="P254" s="14" t="str">
        <f t="shared" si="13"/>
        <v/>
      </c>
      <c r="Q254" s="14" t="str">
        <f t="shared" si="14"/>
        <v/>
      </c>
      <c r="S254" s="14" t="str">
        <f t="shared" si="15"/>
        <v/>
      </c>
    </row>
    <row r="255" spans="1:19" x14ac:dyDescent="0.25">
      <c r="A255" s="12"/>
      <c r="B255" s="58"/>
      <c r="C255" s="59"/>
      <c r="D255" s="60"/>
      <c r="E255" s="61"/>
      <c r="F255" s="60"/>
      <c r="G255" s="12"/>
      <c r="H255" s="17" t="str">
        <f t="shared" si="12"/>
        <v/>
      </c>
      <c r="I255" s="12"/>
      <c r="J255" s="20" t="str">
        <f>IF($C255="", "", ROUND(IF($C255=$N$11, $D255, $D255*IFERROR(INDEX('Intro &amp; Setup'!$BB$21:$BB$30, MATCH($C255, 'Intro &amp; Setup'!$T$21:$T$30, 0)), 1)), 2))</f>
        <v/>
      </c>
      <c r="K255" s="25" t="str">
        <f>IF(OR($E255="", $F255=""), "", ROUND(IF($E255=$N$11, $F255, $F255*IFERROR(INDEX('Intro &amp; Setup'!$BB$21:$BB$30, MATCH($E255, 'Intro &amp; Setup'!$T$21:$T$30, 0)), 1)), 2))</f>
        <v/>
      </c>
      <c r="L255" s="12"/>
      <c r="P255" s="14" t="str">
        <f t="shared" si="13"/>
        <v/>
      </c>
      <c r="Q255" s="14" t="str">
        <f t="shared" si="14"/>
        <v/>
      </c>
      <c r="S255" s="14" t="str">
        <f t="shared" si="15"/>
        <v/>
      </c>
    </row>
    <row r="256" spans="1:19" x14ac:dyDescent="0.25">
      <c r="A256" s="12"/>
      <c r="B256" s="58"/>
      <c r="C256" s="59"/>
      <c r="D256" s="60"/>
      <c r="E256" s="61"/>
      <c r="F256" s="60"/>
      <c r="G256" s="12"/>
      <c r="H256" s="17" t="str">
        <f t="shared" si="12"/>
        <v/>
      </c>
      <c r="I256" s="12"/>
      <c r="J256" s="20" t="str">
        <f>IF($C256="", "", ROUND(IF($C256=$N$11, $D256, $D256*IFERROR(INDEX('Intro &amp; Setup'!$BB$21:$BB$30, MATCH($C256, 'Intro &amp; Setup'!$T$21:$T$30, 0)), 1)), 2))</f>
        <v/>
      </c>
      <c r="K256" s="25" t="str">
        <f>IF(OR($E256="", $F256=""), "", ROUND(IF($E256=$N$11, $F256, $F256*IFERROR(INDEX('Intro &amp; Setup'!$BB$21:$BB$30, MATCH($E256, 'Intro &amp; Setup'!$T$21:$T$30, 0)), 1)), 2))</f>
        <v/>
      </c>
      <c r="L256" s="12"/>
      <c r="P256" s="14" t="str">
        <f t="shared" si="13"/>
        <v/>
      </c>
      <c r="Q256" s="14" t="str">
        <f t="shared" si="14"/>
        <v/>
      </c>
      <c r="S256" s="14" t="str">
        <f t="shared" si="15"/>
        <v/>
      </c>
    </row>
    <row r="257" spans="1:19" x14ac:dyDescent="0.25">
      <c r="A257" s="12"/>
      <c r="B257" s="58"/>
      <c r="C257" s="59"/>
      <c r="D257" s="60"/>
      <c r="E257" s="61"/>
      <c r="F257" s="60"/>
      <c r="G257" s="12"/>
      <c r="H257" s="17" t="str">
        <f t="shared" si="12"/>
        <v/>
      </c>
      <c r="I257" s="12"/>
      <c r="J257" s="20" t="str">
        <f>IF($C257="", "", ROUND(IF($C257=$N$11, $D257, $D257*IFERROR(INDEX('Intro &amp; Setup'!$BB$21:$BB$30, MATCH($C257, 'Intro &amp; Setup'!$T$21:$T$30, 0)), 1)), 2))</f>
        <v/>
      </c>
      <c r="K257" s="25" t="str">
        <f>IF(OR($E257="", $F257=""), "", ROUND(IF($E257=$N$11, $F257, $F257*IFERROR(INDEX('Intro &amp; Setup'!$BB$21:$BB$30, MATCH($E257, 'Intro &amp; Setup'!$T$21:$T$30, 0)), 1)), 2))</f>
        <v/>
      </c>
      <c r="L257" s="12"/>
      <c r="P257" s="14" t="str">
        <f t="shared" si="13"/>
        <v/>
      </c>
      <c r="Q257" s="14" t="str">
        <f t="shared" si="14"/>
        <v/>
      </c>
      <c r="S257" s="14" t="str">
        <f t="shared" si="15"/>
        <v/>
      </c>
    </row>
    <row r="258" spans="1:19" x14ac:dyDescent="0.25">
      <c r="A258" s="12"/>
      <c r="B258" s="58"/>
      <c r="C258" s="59"/>
      <c r="D258" s="60"/>
      <c r="E258" s="61"/>
      <c r="F258" s="60"/>
      <c r="G258" s="12"/>
      <c r="H258" s="17" t="str">
        <f t="shared" si="12"/>
        <v/>
      </c>
      <c r="I258" s="12"/>
      <c r="J258" s="20" t="str">
        <f>IF($C258="", "", ROUND(IF($C258=$N$11, $D258, $D258*IFERROR(INDEX('Intro &amp; Setup'!$BB$21:$BB$30, MATCH($C258, 'Intro &amp; Setup'!$T$21:$T$30, 0)), 1)), 2))</f>
        <v/>
      </c>
      <c r="K258" s="25" t="str">
        <f>IF(OR($E258="", $F258=""), "", ROUND(IF($E258=$N$11, $F258, $F258*IFERROR(INDEX('Intro &amp; Setup'!$BB$21:$BB$30, MATCH($E258, 'Intro &amp; Setup'!$T$21:$T$30, 0)), 1)), 2))</f>
        <v/>
      </c>
      <c r="L258" s="12"/>
      <c r="P258" s="14" t="str">
        <f t="shared" si="13"/>
        <v/>
      </c>
      <c r="Q258" s="14" t="str">
        <f t="shared" si="14"/>
        <v/>
      </c>
      <c r="S258" s="14" t="str">
        <f t="shared" si="15"/>
        <v/>
      </c>
    </row>
    <row r="259" spans="1:19" x14ac:dyDescent="0.25">
      <c r="A259" s="12"/>
      <c r="B259" s="58"/>
      <c r="C259" s="59"/>
      <c r="D259" s="60"/>
      <c r="E259" s="61"/>
      <c r="F259" s="60"/>
      <c r="G259" s="12"/>
      <c r="H259" s="17" t="str">
        <f t="shared" si="12"/>
        <v/>
      </c>
      <c r="I259" s="12"/>
      <c r="J259" s="20" t="str">
        <f>IF($C259="", "", ROUND(IF($C259=$N$11, $D259, $D259*IFERROR(INDEX('Intro &amp; Setup'!$BB$21:$BB$30, MATCH($C259, 'Intro &amp; Setup'!$T$21:$T$30, 0)), 1)), 2))</f>
        <v/>
      </c>
      <c r="K259" s="25" t="str">
        <f>IF(OR($E259="", $F259=""), "", ROUND(IF($E259=$N$11, $F259, $F259*IFERROR(INDEX('Intro &amp; Setup'!$BB$21:$BB$30, MATCH($E259, 'Intro &amp; Setup'!$T$21:$T$30, 0)), 1)), 2))</f>
        <v/>
      </c>
      <c r="L259" s="12"/>
      <c r="P259" s="14" t="str">
        <f t="shared" si="13"/>
        <v/>
      </c>
      <c r="Q259" s="14" t="str">
        <f t="shared" si="14"/>
        <v/>
      </c>
      <c r="S259" s="14" t="str">
        <f t="shared" si="15"/>
        <v/>
      </c>
    </row>
    <row r="260" spans="1:19" x14ac:dyDescent="0.25">
      <c r="A260" s="12"/>
      <c r="B260" s="62"/>
      <c r="C260" s="63"/>
      <c r="D260" s="64"/>
      <c r="E260" s="65"/>
      <c r="F260" s="64"/>
      <c r="G260" s="12"/>
      <c r="H260" s="18" t="str">
        <f t="shared" si="12"/>
        <v/>
      </c>
      <c r="I260" s="12"/>
      <c r="J260" s="22" t="str">
        <f>IF($C260="", "", ROUND(IF($C260=$N$11, $D260, $D260*IFERROR(INDEX('Intro &amp; Setup'!$BB$21:$BB$30, MATCH($C260, 'Intro &amp; Setup'!$T$21:$T$30, 0)), 1)), 2))</f>
        <v/>
      </c>
      <c r="K260" s="26" t="str">
        <f>IF(OR($E260="", $F260=""), "", ROUND(IF($E260=$N$11, $F260, $F260*IFERROR(INDEX('Intro &amp; Setup'!$BB$21:$BB$30, MATCH($E260, 'Intro &amp; Setup'!$T$21:$T$30, 0)), 1)), 2))</f>
        <v/>
      </c>
      <c r="L260" s="12"/>
      <c r="P260" s="15" t="str">
        <f t="shared" si="13"/>
        <v/>
      </c>
      <c r="Q260" s="15" t="str">
        <f t="shared" si="14"/>
        <v/>
      </c>
      <c r="S260" s="15" t="str">
        <f t="shared" si="15"/>
        <v/>
      </c>
    </row>
    <row r="261" spans="1:19" x14ac:dyDescent="0.25">
      <c r="A261" s="12"/>
      <c r="B261" s="12"/>
      <c r="C261" s="12"/>
      <c r="D261" s="12"/>
      <c r="E261" s="12"/>
      <c r="F261" s="12"/>
      <c r="G261" s="12"/>
      <c r="H261" s="12"/>
      <c r="I261" s="12"/>
      <c r="J261" s="12"/>
      <c r="K261" s="12"/>
      <c r="L261" s="12"/>
    </row>
  </sheetData>
  <sheetProtection algorithmName="SHA-512" hashValue="p5AMjBdTQD9ZzMGLEZ0lOQOtQ+CNyv5JyFFQo1G5khT8MCF2LLgbuhnsLh4hA9DGQrizz5H+xjMCXCMnAJTy8g==" saltValue="aPI3e97D7BAaoDhTKQyFjg==" spinCount="100000" sheet="1" objects="1" scenarios="1" sort="0" autoFilter="0"/>
  <autoFilter ref="B10:F20" xr:uid="{44578AD1-7326-49A4-96CD-CBDE07882F1F}"/>
  <mergeCells count="5">
    <mergeCell ref="C8:D8"/>
    <mergeCell ref="E8:F8"/>
    <mergeCell ref="B2:B3"/>
    <mergeCell ref="B5:F6"/>
    <mergeCell ref="H7:I7"/>
  </mergeCells>
  <conditionalFormatting sqref="H11:H260">
    <cfRule type="expression" dxfId="7" priority="4">
      <formula>AND(NOT($H11=""), $H11&gt;1)</formula>
    </cfRule>
    <cfRule type="expression" dxfId="6" priority="5">
      <formula>AND(NOT($H11=""), $H11&lt;=1)</formula>
    </cfRule>
  </conditionalFormatting>
  <conditionalFormatting sqref="B11:D260">
    <cfRule type="expression" dxfId="5" priority="2">
      <formula>AND($P11="X", B11="")</formula>
    </cfRule>
  </conditionalFormatting>
  <conditionalFormatting sqref="E11:F260">
    <cfRule type="expression" dxfId="4" priority="1">
      <formula>AND($Q11="X", E11="")</formula>
    </cfRule>
  </conditionalFormatting>
  <dataValidations count="1">
    <dataValidation type="list" allowBlank="1" showInputMessage="1" showErrorMessage="1" sqref="C11:C260 E11:E260" xr:uid="{48B256CF-20B4-4B1D-8BC7-A2649EE75F48}">
      <formula1>$N$10:$N$21</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B1A34-C390-42DB-8521-357CCC4C8BE2}">
  <sheetPr>
    <tabColor rgb="FF002060"/>
  </sheetPr>
  <dimension ref="A1:BC66"/>
  <sheetViews>
    <sheetView zoomScaleNormal="100" workbookViewId="0"/>
  </sheetViews>
  <sheetFormatPr defaultColWidth="0" defaultRowHeight="15" zeroHeight="1" x14ac:dyDescent="0.25"/>
  <cols>
    <col min="1" max="46" width="2.85546875" style="1" customWidth="1"/>
    <col min="47" max="52" width="2.85546875" style="1" hidden="1" customWidth="1"/>
    <col min="53" max="55" width="14.28515625" style="1" hidden="1" customWidth="1"/>
    <col min="56" max="16384" width="2.85546875" style="1" hidden="1"/>
  </cols>
  <sheetData>
    <row r="1" spans="1:46"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46" x14ac:dyDescent="0.25">
      <c r="A2" s="12"/>
      <c r="B2" s="119" t="str">
        <f>_xlfn.CONCAT("International Trip Budget Report for ", 'Intro &amp; Setup'!$H$16)</f>
        <v>International Trip Budget Report for Your Business</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1"/>
      <c r="AT2" s="12"/>
    </row>
    <row r="3" spans="1:46" x14ac:dyDescent="0.25">
      <c r="A3" s="12"/>
      <c r="B3" s="122"/>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4"/>
      <c r="AT3" s="12"/>
    </row>
    <row r="4" spans="1:46" x14ac:dyDescent="0.2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x14ac:dyDescent="0.25">
      <c r="A5" s="12"/>
      <c r="B5" s="91" t="s">
        <v>36</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3"/>
      <c r="AT5" s="12"/>
    </row>
    <row r="6" spans="1:46" x14ac:dyDescent="0.25">
      <c r="A6" s="12"/>
      <c r="B6" s="258" t="s">
        <v>44</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12"/>
    </row>
    <row r="7" spans="1:46"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row>
    <row r="8" spans="1:46" x14ac:dyDescent="0.25">
      <c r="A8" s="12"/>
      <c r="B8" s="12"/>
      <c r="C8" s="12"/>
      <c r="D8" s="12"/>
      <c r="E8" s="12"/>
      <c r="F8" s="12"/>
      <c r="G8" s="12"/>
      <c r="H8" s="12"/>
      <c r="I8" s="12"/>
      <c r="J8" s="12"/>
      <c r="K8" s="91" t="s">
        <v>34</v>
      </c>
      <c r="L8" s="92"/>
      <c r="M8" s="92"/>
      <c r="N8" s="92"/>
      <c r="O8" s="93"/>
      <c r="P8" s="12"/>
      <c r="Q8" s="12"/>
      <c r="R8" s="12"/>
      <c r="S8" s="12"/>
      <c r="T8" s="12"/>
      <c r="U8" s="12"/>
      <c r="V8" s="12"/>
      <c r="W8" s="12"/>
      <c r="X8" s="12"/>
      <c r="Y8" s="12"/>
      <c r="Z8" s="91" t="s">
        <v>34</v>
      </c>
      <c r="AA8" s="92"/>
      <c r="AB8" s="92"/>
      <c r="AC8" s="92"/>
      <c r="AD8" s="93"/>
      <c r="AE8" s="12"/>
      <c r="AF8" s="12"/>
      <c r="AG8" s="12"/>
      <c r="AH8" s="12"/>
      <c r="AI8" s="12"/>
      <c r="AJ8" s="12"/>
      <c r="AK8" s="12"/>
      <c r="AL8" s="12"/>
      <c r="AM8" s="12"/>
      <c r="AN8" s="12"/>
      <c r="AO8" s="91" t="s">
        <v>34</v>
      </c>
      <c r="AP8" s="92"/>
      <c r="AQ8" s="92"/>
      <c r="AR8" s="92"/>
      <c r="AS8" s="93"/>
      <c r="AT8" s="12"/>
    </row>
    <row r="9" spans="1:46" x14ac:dyDescent="0.25">
      <c r="A9" s="12"/>
      <c r="B9" s="194" t="s">
        <v>34</v>
      </c>
      <c r="C9" s="195"/>
      <c r="D9" s="196"/>
      <c r="E9" s="200">
        <f>IF(B9="", "", SUMIF(Budget!$C$11:$C$260, B9, Budget!$D$11:$D$260))</f>
        <v>450</v>
      </c>
      <c r="F9" s="200"/>
      <c r="G9" s="200"/>
      <c r="H9" s="200"/>
      <c r="I9" s="201"/>
      <c r="J9" s="12"/>
      <c r="K9" s="188">
        <f>E9</f>
        <v>450</v>
      </c>
      <c r="L9" s="189"/>
      <c r="M9" s="189"/>
      <c r="N9" s="189"/>
      <c r="O9" s="190"/>
      <c r="P9" s="12"/>
      <c r="Q9" s="210" t="str">
        <f>IF('Intro &amp; Setup'!$T$24="", "", 'Intro &amp; Setup'!$T$24)</f>
        <v/>
      </c>
      <c r="R9" s="211"/>
      <c r="S9" s="212"/>
      <c r="T9" s="184" t="str">
        <f>IF(Q9="", "", SUMIF(Budget!$C$11:$C$260, Q9, Budget!$D$11:$D$260))</f>
        <v/>
      </c>
      <c r="U9" s="184"/>
      <c r="V9" s="184"/>
      <c r="W9" s="184"/>
      <c r="X9" s="185"/>
      <c r="Y9" s="12"/>
      <c r="Z9" s="188" t="str">
        <f>IF(T9="", "", IFERROR(ROUND(T9*INDEX('Intro &amp; Setup'!$BB$21:$BB$30, MATCH(Q9, 'Intro &amp; Setup'!$T$21:$T$30, 0)), 2), "ERROR"))</f>
        <v/>
      </c>
      <c r="AA9" s="189"/>
      <c r="AB9" s="189"/>
      <c r="AC9" s="189"/>
      <c r="AD9" s="190"/>
      <c r="AE9" s="12"/>
      <c r="AF9" s="234" t="str">
        <f>IF('Intro &amp; Setup'!$T$28="", "", 'Intro &amp; Setup'!$T$28)</f>
        <v/>
      </c>
      <c r="AG9" s="235"/>
      <c r="AH9" s="236"/>
      <c r="AI9" s="184" t="str">
        <f>IF(AF9="", "", SUMIF(Budget!$C$11:$C$260, AF9, Budget!$D$11:$D$260))</f>
        <v/>
      </c>
      <c r="AJ9" s="184"/>
      <c r="AK9" s="184"/>
      <c r="AL9" s="184"/>
      <c r="AM9" s="185"/>
      <c r="AN9" s="12"/>
      <c r="AO9" s="188" t="str">
        <f>IF(AI9="", "", IFERROR(ROUND(AI9*INDEX('Intro &amp; Setup'!$BB$21:$BB$30, MATCH(AF9, 'Intro &amp; Setup'!$T$21:$T$30, 0)), 2), "ERROR"))</f>
        <v/>
      </c>
      <c r="AP9" s="189"/>
      <c r="AQ9" s="189"/>
      <c r="AR9" s="189"/>
      <c r="AS9" s="190"/>
      <c r="AT9" s="12"/>
    </row>
    <row r="10" spans="1:46" x14ac:dyDescent="0.25">
      <c r="A10" s="12"/>
      <c r="B10" s="197"/>
      <c r="C10" s="198"/>
      <c r="D10" s="199"/>
      <c r="E10" s="202"/>
      <c r="F10" s="202"/>
      <c r="G10" s="202"/>
      <c r="H10" s="202"/>
      <c r="I10" s="203"/>
      <c r="J10" s="12"/>
      <c r="K10" s="191"/>
      <c r="L10" s="192"/>
      <c r="M10" s="192"/>
      <c r="N10" s="192"/>
      <c r="O10" s="193"/>
      <c r="P10" s="12"/>
      <c r="Q10" s="213"/>
      <c r="R10" s="214"/>
      <c r="S10" s="215"/>
      <c r="T10" s="186"/>
      <c r="U10" s="186"/>
      <c r="V10" s="186"/>
      <c r="W10" s="186"/>
      <c r="X10" s="187"/>
      <c r="Y10" s="12"/>
      <c r="Z10" s="191"/>
      <c r="AA10" s="192"/>
      <c r="AB10" s="192"/>
      <c r="AC10" s="192"/>
      <c r="AD10" s="193"/>
      <c r="AE10" s="12"/>
      <c r="AF10" s="237"/>
      <c r="AG10" s="238"/>
      <c r="AH10" s="239"/>
      <c r="AI10" s="186"/>
      <c r="AJ10" s="186"/>
      <c r="AK10" s="186"/>
      <c r="AL10" s="186"/>
      <c r="AM10" s="187"/>
      <c r="AN10" s="12"/>
      <c r="AO10" s="191"/>
      <c r="AP10" s="192"/>
      <c r="AQ10" s="192"/>
      <c r="AR10" s="192"/>
      <c r="AS10" s="193"/>
      <c r="AT10" s="12"/>
    </row>
    <row r="11" spans="1:46" x14ac:dyDescent="0.2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row>
    <row r="12" spans="1:46" x14ac:dyDescent="0.25">
      <c r="A12" s="12"/>
      <c r="B12" s="12"/>
      <c r="C12" s="12"/>
      <c r="D12" s="12"/>
      <c r="E12" s="12"/>
      <c r="F12" s="12"/>
      <c r="G12" s="12"/>
      <c r="H12" s="12"/>
      <c r="I12" s="12"/>
      <c r="J12" s="12"/>
      <c r="K12" s="91" t="s">
        <v>34</v>
      </c>
      <c r="L12" s="92"/>
      <c r="M12" s="92"/>
      <c r="N12" s="92"/>
      <c r="O12" s="93"/>
      <c r="P12" s="12"/>
      <c r="Q12" s="12"/>
      <c r="R12" s="12"/>
      <c r="S12" s="12"/>
      <c r="T12" s="12"/>
      <c r="U12" s="12"/>
      <c r="V12" s="12"/>
      <c r="W12" s="12"/>
      <c r="X12" s="12"/>
      <c r="Y12" s="12"/>
      <c r="Z12" s="91" t="s">
        <v>34</v>
      </c>
      <c r="AA12" s="92"/>
      <c r="AB12" s="92"/>
      <c r="AC12" s="92"/>
      <c r="AD12" s="93"/>
      <c r="AE12" s="12"/>
      <c r="AF12" s="12"/>
      <c r="AG12" s="12"/>
      <c r="AH12" s="12"/>
      <c r="AI12" s="12"/>
      <c r="AJ12" s="12"/>
      <c r="AK12" s="12"/>
      <c r="AL12" s="12"/>
      <c r="AM12" s="12"/>
      <c r="AN12" s="12"/>
      <c r="AO12" s="91" t="s">
        <v>34</v>
      </c>
      <c r="AP12" s="92"/>
      <c r="AQ12" s="92"/>
      <c r="AR12" s="92"/>
      <c r="AS12" s="93"/>
      <c r="AT12" s="12"/>
    </row>
    <row r="13" spans="1:46" x14ac:dyDescent="0.25">
      <c r="A13" s="12"/>
      <c r="B13" s="204" t="str">
        <f>IF('Intro &amp; Setup'!$T$21="", "", 'Intro &amp; Setup'!$T$21)</f>
        <v>ZAR</v>
      </c>
      <c r="C13" s="205"/>
      <c r="D13" s="206"/>
      <c r="E13" s="200">
        <f>IF(B13="", "", SUMIF(Budget!$C$11:$C$260, B13, Budget!$D$11:$D$260))</f>
        <v>5200</v>
      </c>
      <c r="F13" s="200"/>
      <c r="G13" s="200"/>
      <c r="H13" s="200"/>
      <c r="I13" s="201"/>
      <c r="J13" s="12"/>
      <c r="K13" s="188">
        <f>IF(E13="", "", IFERROR(ROUND(E13*INDEX('Intro &amp; Setup'!$BB$21:$BB$30, MATCH(B13, 'Intro &amp; Setup'!$T$21:$T$30, 0)), 2), "ERROR"))</f>
        <v>260</v>
      </c>
      <c r="L13" s="189"/>
      <c r="M13" s="189"/>
      <c r="N13" s="189"/>
      <c r="O13" s="190"/>
      <c r="P13" s="12"/>
      <c r="Q13" s="228" t="str">
        <f>IF('Intro &amp; Setup'!$T$25="", "", 'Intro &amp; Setup'!$T$25)</f>
        <v/>
      </c>
      <c r="R13" s="229"/>
      <c r="S13" s="230"/>
      <c r="T13" s="184" t="str">
        <f>IF(Q13="", "", SUMIF(Budget!$C$11:$C$260, Q13, Budget!$D$11:$D$260))</f>
        <v/>
      </c>
      <c r="U13" s="184"/>
      <c r="V13" s="184"/>
      <c r="W13" s="184"/>
      <c r="X13" s="185"/>
      <c r="Y13" s="12"/>
      <c r="Z13" s="188" t="str">
        <f>IF(T13="", "", IFERROR(ROUND(T13*INDEX('Intro &amp; Setup'!$BB$21:$BB$30, MATCH(Q13, 'Intro &amp; Setup'!$T$21:$T$30, 0)), 2), "ERROR"))</f>
        <v/>
      </c>
      <c r="AA13" s="189"/>
      <c r="AB13" s="189"/>
      <c r="AC13" s="189"/>
      <c r="AD13" s="190"/>
      <c r="AE13" s="12"/>
      <c r="AF13" s="216" t="str">
        <f>IF('Intro &amp; Setup'!$T$29="", "", 'Intro &amp; Setup'!$T$29)</f>
        <v/>
      </c>
      <c r="AG13" s="217"/>
      <c r="AH13" s="218"/>
      <c r="AI13" s="184" t="str">
        <f>IF(AF13="", "", SUMIF(Budget!$C$11:$C$260, AF13, Budget!$D$11:$D$260))</f>
        <v/>
      </c>
      <c r="AJ13" s="184"/>
      <c r="AK13" s="184"/>
      <c r="AL13" s="184"/>
      <c r="AM13" s="185"/>
      <c r="AN13" s="12"/>
      <c r="AO13" s="188" t="str">
        <f>IF(AI13="", "", IFERROR(ROUND(AI13*INDEX('Intro &amp; Setup'!$BB$21:$BB$30, MATCH(AF13, 'Intro &amp; Setup'!$T$21:$T$30, 0)), 2), "ERROR"))</f>
        <v/>
      </c>
      <c r="AP13" s="189"/>
      <c r="AQ13" s="189"/>
      <c r="AR13" s="189"/>
      <c r="AS13" s="190"/>
      <c r="AT13" s="12"/>
    </row>
    <row r="14" spans="1:46" x14ac:dyDescent="0.25">
      <c r="A14" s="12"/>
      <c r="B14" s="207"/>
      <c r="C14" s="208"/>
      <c r="D14" s="209"/>
      <c r="E14" s="202"/>
      <c r="F14" s="202"/>
      <c r="G14" s="202"/>
      <c r="H14" s="202"/>
      <c r="I14" s="203"/>
      <c r="J14" s="12"/>
      <c r="K14" s="191"/>
      <c r="L14" s="192"/>
      <c r="M14" s="192"/>
      <c r="N14" s="192"/>
      <c r="O14" s="193"/>
      <c r="P14" s="12"/>
      <c r="Q14" s="231"/>
      <c r="R14" s="232"/>
      <c r="S14" s="233"/>
      <c r="T14" s="186"/>
      <c r="U14" s="186"/>
      <c r="V14" s="186"/>
      <c r="W14" s="186"/>
      <c r="X14" s="187"/>
      <c r="Y14" s="12"/>
      <c r="Z14" s="191"/>
      <c r="AA14" s="192"/>
      <c r="AB14" s="192"/>
      <c r="AC14" s="192"/>
      <c r="AD14" s="193"/>
      <c r="AE14" s="12"/>
      <c r="AF14" s="219"/>
      <c r="AG14" s="220"/>
      <c r="AH14" s="221"/>
      <c r="AI14" s="186"/>
      <c r="AJ14" s="186"/>
      <c r="AK14" s="186"/>
      <c r="AL14" s="186"/>
      <c r="AM14" s="187"/>
      <c r="AN14" s="12"/>
      <c r="AO14" s="191"/>
      <c r="AP14" s="192"/>
      <c r="AQ14" s="192"/>
      <c r="AR14" s="192"/>
      <c r="AS14" s="193"/>
      <c r="AT14" s="12"/>
    </row>
    <row r="15" spans="1:46"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row>
    <row r="16" spans="1:46" x14ac:dyDescent="0.25">
      <c r="A16" s="12"/>
      <c r="B16" s="12"/>
      <c r="C16" s="12"/>
      <c r="D16" s="12"/>
      <c r="E16" s="12"/>
      <c r="F16" s="12"/>
      <c r="G16" s="12"/>
      <c r="H16" s="12"/>
      <c r="I16" s="12"/>
      <c r="J16" s="12"/>
      <c r="K16" s="91" t="s">
        <v>34</v>
      </c>
      <c r="L16" s="92"/>
      <c r="M16" s="92"/>
      <c r="N16" s="92"/>
      <c r="O16" s="93"/>
      <c r="P16" s="12"/>
      <c r="Q16" s="12"/>
      <c r="R16" s="12"/>
      <c r="S16" s="12"/>
      <c r="T16" s="12"/>
      <c r="U16" s="12"/>
      <c r="V16" s="12"/>
      <c r="W16" s="12"/>
      <c r="X16" s="12"/>
      <c r="Y16" s="12"/>
      <c r="Z16" s="91" t="s">
        <v>34</v>
      </c>
      <c r="AA16" s="92"/>
      <c r="AB16" s="92"/>
      <c r="AC16" s="92"/>
      <c r="AD16" s="93"/>
      <c r="AE16" s="12"/>
      <c r="AF16" s="12"/>
      <c r="AG16" s="12"/>
      <c r="AH16" s="12"/>
      <c r="AI16" s="12"/>
      <c r="AJ16" s="12"/>
      <c r="AK16" s="12"/>
      <c r="AL16" s="12"/>
      <c r="AM16" s="12"/>
      <c r="AN16" s="12"/>
      <c r="AO16" s="91" t="s">
        <v>34</v>
      </c>
      <c r="AP16" s="92"/>
      <c r="AQ16" s="92"/>
      <c r="AR16" s="92"/>
      <c r="AS16" s="93"/>
      <c r="AT16" s="12"/>
    </row>
    <row r="17" spans="1:46" x14ac:dyDescent="0.25">
      <c r="A17" s="12"/>
      <c r="B17" s="178" t="str">
        <f>IF('Intro &amp; Setup'!$T$22="", "", 'Intro &amp; Setup'!$T$22)</f>
        <v>USD</v>
      </c>
      <c r="C17" s="179"/>
      <c r="D17" s="180"/>
      <c r="E17" s="200">
        <f>IF(B17="", "", SUMIF(Budget!$C$11:$C$260, B17, Budget!$D$11:$D$260))</f>
        <v>900</v>
      </c>
      <c r="F17" s="200"/>
      <c r="G17" s="200"/>
      <c r="H17" s="200"/>
      <c r="I17" s="201"/>
      <c r="J17" s="12"/>
      <c r="K17" s="188">
        <f>IF(E17="", "", IFERROR(ROUND(E17*INDEX('Intro &amp; Setup'!$BB$21:$BB$30, MATCH(B17, 'Intro &amp; Setup'!$T$21:$T$30, 0)), 2), "ERROR"))</f>
        <v>600</v>
      </c>
      <c r="L17" s="189"/>
      <c r="M17" s="189"/>
      <c r="N17" s="189"/>
      <c r="O17" s="190"/>
      <c r="P17" s="12"/>
      <c r="Q17" s="222" t="str">
        <f>IF('Intro &amp; Setup'!$T$26="", "", 'Intro &amp; Setup'!$T$26)</f>
        <v/>
      </c>
      <c r="R17" s="223"/>
      <c r="S17" s="224"/>
      <c r="T17" s="184" t="str">
        <f>IF(Q17="", "", SUMIF(Budget!$C$11:$C$260, Q17, Budget!$D$11:$D$260))</f>
        <v/>
      </c>
      <c r="U17" s="184"/>
      <c r="V17" s="184"/>
      <c r="W17" s="184"/>
      <c r="X17" s="185"/>
      <c r="Y17" s="12"/>
      <c r="Z17" s="188" t="str">
        <f>IF(T17="", "", IFERROR(ROUND(T17*INDEX('Intro &amp; Setup'!$BB$21:$BB$30, MATCH(Q17, 'Intro &amp; Setup'!$T$21:$T$30, 0)), 2), "ERROR"))</f>
        <v/>
      </c>
      <c r="AA17" s="189"/>
      <c r="AB17" s="189"/>
      <c r="AC17" s="189"/>
      <c r="AD17" s="190"/>
      <c r="AE17" s="12"/>
      <c r="AF17" s="240" t="str">
        <f>IF('Intro &amp; Setup'!$T$30="", "", 'Intro &amp; Setup'!$T$30)</f>
        <v/>
      </c>
      <c r="AG17" s="241"/>
      <c r="AH17" s="242"/>
      <c r="AI17" s="184" t="str">
        <f>IF(AF17="", "", SUMIF(Budget!$C$11:$C$260, AF17, Budget!$D$11:$D$260))</f>
        <v/>
      </c>
      <c r="AJ17" s="184"/>
      <c r="AK17" s="184"/>
      <c r="AL17" s="184"/>
      <c r="AM17" s="185"/>
      <c r="AN17" s="12"/>
      <c r="AO17" s="188" t="str">
        <f>IF(AI17="", "", IFERROR(ROUND(AI17*INDEX('Intro &amp; Setup'!$BB$21:$BB$30, MATCH(AF17, 'Intro &amp; Setup'!$T$21:$T$30, 0)), 2), "ERROR"))</f>
        <v/>
      </c>
      <c r="AP17" s="189"/>
      <c r="AQ17" s="189"/>
      <c r="AR17" s="189"/>
      <c r="AS17" s="190"/>
      <c r="AT17" s="12"/>
    </row>
    <row r="18" spans="1:46" x14ac:dyDescent="0.25">
      <c r="A18" s="12"/>
      <c r="B18" s="181"/>
      <c r="C18" s="182"/>
      <c r="D18" s="183"/>
      <c r="E18" s="202"/>
      <c r="F18" s="202"/>
      <c r="G18" s="202"/>
      <c r="H18" s="202"/>
      <c r="I18" s="203"/>
      <c r="J18" s="12"/>
      <c r="K18" s="191"/>
      <c r="L18" s="192"/>
      <c r="M18" s="192"/>
      <c r="N18" s="192"/>
      <c r="O18" s="193"/>
      <c r="P18" s="12"/>
      <c r="Q18" s="225"/>
      <c r="R18" s="226"/>
      <c r="S18" s="227"/>
      <c r="T18" s="186"/>
      <c r="U18" s="186"/>
      <c r="V18" s="186"/>
      <c r="W18" s="186"/>
      <c r="X18" s="187"/>
      <c r="Y18" s="12"/>
      <c r="Z18" s="191"/>
      <c r="AA18" s="192"/>
      <c r="AB18" s="192"/>
      <c r="AC18" s="192"/>
      <c r="AD18" s="193"/>
      <c r="AE18" s="12"/>
      <c r="AF18" s="243"/>
      <c r="AG18" s="244"/>
      <c r="AH18" s="245"/>
      <c r="AI18" s="186"/>
      <c r="AJ18" s="186"/>
      <c r="AK18" s="186"/>
      <c r="AL18" s="186"/>
      <c r="AM18" s="187"/>
      <c r="AN18" s="12"/>
      <c r="AO18" s="191"/>
      <c r="AP18" s="192"/>
      <c r="AQ18" s="192"/>
      <c r="AR18" s="192"/>
      <c r="AS18" s="193"/>
      <c r="AT18" s="12"/>
    </row>
    <row r="19" spans="1:4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row>
    <row r="20" spans="1:46" x14ac:dyDescent="0.25">
      <c r="A20" s="12"/>
      <c r="B20" s="12"/>
      <c r="C20" s="12"/>
      <c r="D20" s="12"/>
      <c r="E20" s="12"/>
      <c r="F20" s="12"/>
      <c r="G20" s="12"/>
      <c r="H20" s="12"/>
      <c r="I20" s="12"/>
      <c r="J20" s="12"/>
      <c r="K20" s="91" t="s">
        <v>34</v>
      </c>
      <c r="L20" s="92"/>
      <c r="M20" s="92"/>
      <c r="N20" s="92"/>
      <c r="O20" s="93"/>
      <c r="P20" s="12"/>
      <c r="Q20" s="12"/>
      <c r="R20" s="12"/>
      <c r="S20" s="12"/>
      <c r="T20" s="12"/>
      <c r="U20" s="12"/>
      <c r="V20" s="12"/>
      <c r="W20" s="12"/>
      <c r="X20" s="12"/>
      <c r="Y20" s="12"/>
      <c r="Z20" s="91" t="s">
        <v>34</v>
      </c>
      <c r="AA20" s="92"/>
      <c r="AB20" s="92"/>
      <c r="AC20" s="92"/>
      <c r="AD20" s="93"/>
      <c r="AE20" s="12"/>
      <c r="AF20" s="91" t="s">
        <v>38</v>
      </c>
      <c r="AG20" s="92"/>
      <c r="AH20" s="92"/>
      <c r="AI20" s="92"/>
      <c r="AJ20" s="92"/>
      <c r="AK20" s="92"/>
      <c r="AL20" s="92"/>
      <c r="AM20" s="92"/>
      <c r="AN20" s="92"/>
      <c r="AO20" s="92"/>
      <c r="AP20" s="92"/>
      <c r="AQ20" s="92"/>
      <c r="AR20" s="92"/>
      <c r="AS20" s="93"/>
      <c r="AT20" s="12"/>
    </row>
    <row r="21" spans="1:46" ht="15" customHeight="1" x14ac:dyDescent="0.25">
      <c r="A21" s="12"/>
      <c r="B21" s="252" t="str">
        <f>IF('Intro &amp; Setup'!$T$23="", "", 'Intro &amp; Setup'!$T$23)</f>
        <v>CAD</v>
      </c>
      <c r="C21" s="253"/>
      <c r="D21" s="254"/>
      <c r="E21" s="200">
        <f>IF(B21="", "", SUMIF(Budget!$C$11:$C$260, B21, Budget!$D$11:$D$260))</f>
        <v>0</v>
      </c>
      <c r="F21" s="200"/>
      <c r="G21" s="200"/>
      <c r="H21" s="200"/>
      <c r="I21" s="201"/>
      <c r="J21" s="12"/>
      <c r="K21" s="188">
        <f>IF(E21="", "", IFERROR(ROUND(E21*INDEX('Intro &amp; Setup'!$BB$21:$BB$30, MATCH(B21, 'Intro &amp; Setup'!$T$21:$T$30, 0)), 2), "ERROR"))</f>
        <v>0</v>
      </c>
      <c r="L21" s="189"/>
      <c r="M21" s="189"/>
      <c r="N21" s="189"/>
      <c r="O21" s="190"/>
      <c r="P21" s="12"/>
      <c r="Q21" s="246" t="str">
        <f>IF('Intro &amp; Setup'!$T$27="", "", 'Intro &amp; Setup'!$T$27)</f>
        <v/>
      </c>
      <c r="R21" s="247"/>
      <c r="S21" s="248"/>
      <c r="T21" s="184" t="str">
        <f>IF(Q21="", "", SUMIF(Budget!$C$11:$C$260, Q21, Budget!$D$11:$D$260))</f>
        <v/>
      </c>
      <c r="U21" s="184"/>
      <c r="V21" s="184"/>
      <c r="W21" s="184"/>
      <c r="X21" s="185"/>
      <c r="Y21" s="12"/>
      <c r="Z21" s="188" t="str">
        <f>IF(T21="", "", IFERROR(ROUND(T21*INDEX('Intro &amp; Setup'!$BB$21:$BB$30, MATCH(Q21, 'Intro &amp; Setup'!$T$21:$T$30, 0)), 2), "ERROR"))</f>
        <v/>
      </c>
      <c r="AA21" s="189"/>
      <c r="AB21" s="189"/>
      <c r="AC21" s="189"/>
      <c r="AD21" s="190"/>
      <c r="AE21" s="12"/>
      <c r="AF21" s="277">
        <f>SUM(Budget!$J$11:$J$260)</f>
        <v>1310</v>
      </c>
      <c r="AG21" s="278"/>
      <c r="AH21" s="278"/>
      <c r="AI21" s="278"/>
      <c r="AJ21" s="278"/>
      <c r="AK21" s="278"/>
      <c r="AL21" s="278"/>
      <c r="AM21" s="278"/>
      <c r="AN21" s="278"/>
      <c r="AO21" s="278"/>
      <c r="AP21" s="278"/>
      <c r="AQ21" s="278"/>
      <c r="AR21" s="278"/>
      <c r="AS21" s="279"/>
      <c r="AT21" s="12"/>
    </row>
    <row r="22" spans="1:46" ht="15" customHeight="1" x14ac:dyDescent="0.25">
      <c r="A22" s="12"/>
      <c r="B22" s="255"/>
      <c r="C22" s="256"/>
      <c r="D22" s="257"/>
      <c r="E22" s="202"/>
      <c r="F22" s="202"/>
      <c r="G22" s="202"/>
      <c r="H22" s="202"/>
      <c r="I22" s="203"/>
      <c r="J22" s="12"/>
      <c r="K22" s="191"/>
      <c r="L22" s="192"/>
      <c r="M22" s="192"/>
      <c r="N22" s="192"/>
      <c r="O22" s="193"/>
      <c r="P22" s="12"/>
      <c r="Q22" s="249"/>
      <c r="R22" s="250"/>
      <c r="S22" s="251"/>
      <c r="T22" s="186"/>
      <c r="U22" s="186"/>
      <c r="V22" s="186"/>
      <c r="W22" s="186"/>
      <c r="X22" s="187"/>
      <c r="Y22" s="12"/>
      <c r="Z22" s="191"/>
      <c r="AA22" s="192"/>
      <c r="AB22" s="192"/>
      <c r="AC22" s="192"/>
      <c r="AD22" s="193"/>
      <c r="AE22" s="12"/>
      <c r="AF22" s="280"/>
      <c r="AG22" s="281"/>
      <c r="AH22" s="281"/>
      <c r="AI22" s="281"/>
      <c r="AJ22" s="281"/>
      <c r="AK22" s="281"/>
      <c r="AL22" s="281"/>
      <c r="AM22" s="281"/>
      <c r="AN22" s="281"/>
      <c r="AO22" s="281"/>
      <c r="AP22" s="281"/>
      <c r="AQ22" s="281"/>
      <c r="AR22" s="281"/>
      <c r="AS22" s="282"/>
      <c r="AT22" s="12"/>
    </row>
    <row r="23" spans="1:46"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row>
    <row r="24" spans="1:46" x14ac:dyDescent="0.25">
      <c r="A24" s="12"/>
      <c r="B24" s="91" t="s">
        <v>45</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3"/>
      <c r="AT24" s="12"/>
    </row>
    <row r="25" spans="1:46"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row>
    <row r="26" spans="1:46"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row>
    <row r="27" spans="1:46" x14ac:dyDescent="0.25">
      <c r="A27" s="12"/>
      <c r="B27" s="35"/>
      <c r="C27" s="36"/>
      <c r="D27" s="36"/>
      <c r="E27" s="36"/>
      <c r="F27" s="36"/>
      <c r="G27" s="36"/>
      <c r="H27" s="36"/>
      <c r="I27" s="36"/>
      <c r="J27" s="36"/>
      <c r="K27" s="36"/>
      <c r="L27" s="36"/>
      <c r="M27" s="36"/>
      <c r="N27" s="36"/>
      <c r="O27" s="36"/>
      <c r="P27" s="36"/>
      <c r="Q27" s="36"/>
      <c r="R27" s="36"/>
      <c r="S27" s="36"/>
      <c r="T27" s="36"/>
      <c r="U27" s="36"/>
      <c r="V27" s="12"/>
      <c r="W27" s="36"/>
      <c r="X27" s="36"/>
      <c r="Y27" s="36"/>
      <c r="Z27" s="36"/>
      <c r="AA27" s="36"/>
      <c r="AB27" s="36"/>
      <c r="AC27" s="36"/>
      <c r="AD27" s="36"/>
      <c r="AE27" s="36"/>
      <c r="AF27" s="36"/>
      <c r="AG27" s="36"/>
      <c r="AH27" s="36"/>
      <c r="AI27" s="36"/>
      <c r="AJ27" s="36"/>
      <c r="AK27" s="36"/>
      <c r="AL27" s="36"/>
      <c r="AM27" s="36"/>
      <c r="AN27" s="36"/>
      <c r="AO27" s="36"/>
      <c r="AP27" s="36"/>
      <c r="AQ27" s="36"/>
      <c r="AR27" s="36"/>
      <c r="AS27" s="37"/>
      <c r="AT27" s="12"/>
    </row>
    <row r="28" spans="1:46" x14ac:dyDescent="0.25">
      <c r="A28" s="12"/>
      <c r="B28" s="38"/>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39"/>
      <c r="AT28" s="12"/>
    </row>
    <row r="29" spans="1:46" x14ac:dyDescent="0.25">
      <c r="A29" s="12"/>
      <c r="B29" s="38"/>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39"/>
      <c r="AT29" s="12"/>
    </row>
    <row r="30" spans="1:46" x14ac:dyDescent="0.25">
      <c r="A30" s="12"/>
      <c r="B30" s="38"/>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39"/>
      <c r="AT30" s="12"/>
    </row>
    <row r="31" spans="1:46" x14ac:dyDescent="0.25">
      <c r="A31" s="12"/>
      <c r="B31" s="38"/>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39"/>
      <c r="AT31" s="12"/>
    </row>
    <row r="32" spans="1:46" x14ac:dyDescent="0.25">
      <c r="A32" s="12"/>
      <c r="B32" s="40"/>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2"/>
      <c r="AT32" s="12"/>
    </row>
    <row r="33" spans="1:55"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row>
    <row r="34" spans="1:55"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row>
    <row r="35" spans="1:55" x14ac:dyDescent="0.25">
      <c r="A35" s="12"/>
      <c r="B35" s="91" t="s">
        <v>39</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3"/>
      <c r="AT35" s="12"/>
    </row>
    <row r="36" spans="1:55"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BB36" s="29" t="s">
        <v>3</v>
      </c>
      <c r="BC36" s="29" t="s">
        <v>4</v>
      </c>
    </row>
    <row r="37" spans="1:55"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271" t="str">
        <f>IF(Budget!$S$9=0, "All actual amounts seem to be completed", "There seem to be actual amounts missing")</f>
        <v>All actual amounts seem to be completed</v>
      </c>
      <c r="AJ37" s="272"/>
      <c r="AK37" s="272"/>
      <c r="AL37" s="272"/>
      <c r="AM37" s="272"/>
      <c r="AN37" s="272"/>
      <c r="AO37" s="272"/>
      <c r="AP37" s="272"/>
      <c r="AQ37" s="272"/>
      <c r="AR37" s="272"/>
      <c r="AS37" s="273"/>
      <c r="AT37" s="12"/>
      <c r="BA37" s="13" t="str">
        <f>Budget!$N11</f>
        <v>GBP</v>
      </c>
      <c r="BB37" s="24">
        <f>IF($BA37="", "", SUMIF(Budget!$C$11:$C$260, $BA37, Budget!$J$11:$J$260))</f>
        <v>450</v>
      </c>
      <c r="BC37" s="24">
        <f>IF($BA37="", "", SUMIF(Budget!$E$11:$E$260, $BA37, Budget!$K$11:$K$260))</f>
        <v>450</v>
      </c>
    </row>
    <row r="38" spans="1:55"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274"/>
      <c r="AJ38" s="275"/>
      <c r="AK38" s="275"/>
      <c r="AL38" s="275"/>
      <c r="AM38" s="275"/>
      <c r="AN38" s="275"/>
      <c r="AO38" s="275"/>
      <c r="AP38" s="275"/>
      <c r="AQ38" s="275"/>
      <c r="AR38" s="275"/>
      <c r="AS38" s="276"/>
      <c r="AT38" s="12"/>
      <c r="BA38" s="14" t="str">
        <f>Budget!$N12</f>
        <v>ZAR</v>
      </c>
      <c r="BB38" s="25">
        <f>IF($BA38="", "", SUMIF(Budget!$C$11:$C$260, $BA38, Budget!$J$11:$J$260))</f>
        <v>260</v>
      </c>
      <c r="BC38" s="21">
        <f>IF($BA38="", "", SUMIF(Budget!$E$11:$E$260, $BA38, Budget!$K$11:$K$260))</f>
        <v>54</v>
      </c>
    </row>
    <row r="39" spans="1:5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BA39" s="14" t="str">
        <f>Budget!$N13</f>
        <v>USD</v>
      </c>
      <c r="BB39" s="25">
        <f>IF($BA39="", "", SUMIF(Budget!$C$11:$C$260, $BA39, Budget!$J$11:$J$260))</f>
        <v>600</v>
      </c>
      <c r="BC39" s="21">
        <f>IF($BA39="", "", SUMIF(Budget!$E$11:$E$260, $BA39, Budget!$K$11:$K$260))</f>
        <v>680</v>
      </c>
    </row>
    <row r="40" spans="1:5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91" t="s">
        <v>41</v>
      </c>
      <c r="AJ40" s="92"/>
      <c r="AK40" s="92"/>
      <c r="AL40" s="92"/>
      <c r="AM40" s="92"/>
      <c r="AN40" s="92"/>
      <c r="AO40" s="92"/>
      <c r="AP40" s="92"/>
      <c r="AQ40" s="92"/>
      <c r="AR40" s="92"/>
      <c r="AS40" s="93"/>
      <c r="AT40" s="12"/>
      <c r="BA40" s="14" t="str">
        <f>Budget!$N14</f>
        <v>CAD</v>
      </c>
      <c r="BB40" s="25">
        <f>IF($BA40="", "", SUMIF(Budget!$C$11:$C$260, $BA40, Budget!$J$11:$J$260))</f>
        <v>0</v>
      </c>
      <c r="BC40" s="21">
        <f>IF($BA40="", "", SUMIF(Budget!$E$11:$E$260, $BA40, Budget!$K$11:$K$260))</f>
        <v>0</v>
      </c>
    </row>
    <row r="41" spans="1:5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259">
        <f>Budget!$J$7</f>
        <v>1310</v>
      </c>
      <c r="AJ41" s="260"/>
      <c r="AK41" s="260"/>
      <c r="AL41" s="260"/>
      <c r="AM41" s="260"/>
      <c r="AN41" s="260"/>
      <c r="AO41" s="260"/>
      <c r="AP41" s="260"/>
      <c r="AQ41" s="260"/>
      <c r="AR41" s="260"/>
      <c r="AS41" s="261"/>
      <c r="AT41" s="12"/>
      <c r="BA41" s="14" t="str">
        <f>Budget!$N15</f>
        <v/>
      </c>
      <c r="BB41" s="25" t="str">
        <f>IF($BA41="", "", SUMIF(Budget!$C$11:$C$260, $BA41, Budget!$J$11:$J$260))</f>
        <v/>
      </c>
      <c r="BC41" s="21" t="str">
        <f>IF($BA41="", "", SUMIF(Budget!$E$11:$E$260, $BA41, Budget!$K$11:$K$260))</f>
        <v/>
      </c>
    </row>
    <row r="42" spans="1:5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262"/>
      <c r="AJ42" s="263"/>
      <c r="AK42" s="263"/>
      <c r="AL42" s="263"/>
      <c r="AM42" s="263"/>
      <c r="AN42" s="263"/>
      <c r="AO42" s="263"/>
      <c r="AP42" s="263"/>
      <c r="AQ42" s="263"/>
      <c r="AR42" s="263"/>
      <c r="AS42" s="264"/>
      <c r="AT42" s="12"/>
      <c r="BA42" s="14" t="str">
        <f>Budget!$N16</f>
        <v/>
      </c>
      <c r="BB42" s="25" t="str">
        <f>IF($BA42="", "", SUMIF(Budget!$C$11:$C$260, $BA42, Budget!$J$11:$J$260))</f>
        <v/>
      </c>
      <c r="BC42" s="21" t="str">
        <f>IF($BA42="", "", SUMIF(Budget!$E$11:$E$260, $BA42, Budget!$K$11:$K$260))</f>
        <v/>
      </c>
    </row>
    <row r="43" spans="1:5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BA43" s="14" t="str">
        <f>Budget!$N17</f>
        <v/>
      </c>
      <c r="BB43" s="25" t="str">
        <f>IF($BA43="", "", SUMIF(Budget!$C$11:$C$260, $BA43, Budget!$J$11:$J$260))</f>
        <v/>
      </c>
      <c r="BC43" s="21" t="str">
        <f>IF($BA43="", "", SUMIF(Budget!$E$11:$E$260, $BA43, Budget!$K$11:$K$260))</f>
        <v/>
      </c>
    </row>
    <row r="44" spans="1:55"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91" t="s">
        <v>42</v>
      </c>
      <c r="AJ44" s="92"/>
      <c r="AK44" s="92"/>
      <c r="AL44" s="92"/>
      <c r="AM44" s="92"/>
      <c r="AN44" s="92"/>
      <c r="AO44" s="92"/>
      <c r="AP44" s="92"/>
      <c r="AQ44" s="92"/>
      <c r="AR44" s="92"/>
      <c r="AS44" s="93"/>
      <c r="AT44" s="12"/>
      <c r="BA44" s="14" t="str">
        <f>Budget!$N18</f>
        <v/>
      </c>
      <c r="BB44" s="25" t="str">
        <f>IF($BA44="", "", SUMIF(Budget!$C$11:$C$260, $BA44, Budget!$J$11:$J$260))</f>
        <v/>
      </c>
      <c r="BC44" s="21" t="str">
        <f>IF($BA44="", "", SUMIF(Budget!$E$11:$E$260, $BA44, Budget!$K$11:$K$260))</f>
        <v/>
      </c>
    </row>
    <row r="45" spans="1:55"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259">
        <f>Budget!$K$7</f>
        <v>1184</v>
      </c>
      <c r="AJ45" s="260"/>
      <c r="AK45" s="260"/>
      <c r="AL45" s="260"/>
      <c r="AM45" s="260"/>
      <c r="AN45" s="260"/>
      <c r="AO45" s="260"/>
      <c r="AP45" s="260"/>
      <c r="AQ45" s="260"/>
      <c r="AR45" s="260"/>
      <c r="AS45" s="261"/>
      <c r="AT45" s="12"/>
      <c r="BA45" s="14" t="str">
        <f>Budget!$N19</f>
        <v/>
      </c>
      <c r="BB45" s="25" t="str">
        <f>IF($BA45="", "", SUMIF(Budget!$C$11:$C$260, $BA45, Budget!$J$11:$J$260))</f>
        <v/>
      </c>
      <c r="BC45" s="21" t="str">
        <f>IF($BA45="", "", SUMIF(Budget!$E$11:$E$260, $BA45, Budget!$K$11:$K$260))</f>
        <v/>
      </c>
    </row>
    <row r="46" spans="1:55"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262"/>
      <c r="AJ46" s="263"/>
      <c r="AK46" s="263"/>
      <c r="AL46" s="263"/>
      <c r="AM46" s="263"/>
      <c r="AN46" s="263"/>
      <c r="AO46" s="263"/>
      <c r="AP46" s="263"/>
      <c r="AQ46" s="263"/>
      <c r="AR46" s="263"/>
      <c r="AS46" s="264"/>
      <c r="AT46" s="12"/>
      <c r="BA46" s="14" t="str">
        <f>Budget!$N20</f>
        <v/>
      </c>
      <c r="BB46" s="25" t="str">
        <f>IF($BA46="", "", SUMIF(Budget!$C$11:$C$260, $BA46, Budget!$J$11:$J$260))</f>
        <v/>
      </c>
      <c r="BC46" s="21" t="str">
        <f>IF($BA46="", "", SUMIF(Budget!$E$11:$E$260, $BA46, Budget!$K$11:$K$260))</f>
        <v/>
      </c>
    </row>
    <row r="47" spans="1:55"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BA47" s="15" t="str">
        <f>Budget!$N21</f>
        <v/>
      </c>
      <c r="BB47" s="26" t="str">
        <f>IF($BA47="", "", SUMIF(Budget!$C$11:$C$260, $BA47, Budget!$J$11:$J$260))</f>
        <v/>
      </c>
      <c r="BC47" s="23" t="str">
        <f>IF($BA47="", "", SUMIF(Budget!$E$11:$E$260, $BA47, Budget!$K$11:$K$260))</f>
        <v/>
      </c>
    </row>
    <row r="48" spans="1:55"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91" t="s">
        <v>43</v>
      </c>
      <c r="AJ48" s="92"/>
      <c r="AK48" s="92"/>
      <c r="AL48" s="92"/>
      <c r="AM48" s="92"/>
      <c r="AN48" s="92"/>
      <c r="AO48" s="92"/>
      <c r="AP48" s="92"/>
      <c r="AQ48" s="92"/>
      <c r="AR48" s="92"/>
      <c r="AS48" s="93"/>
      <c r="AT48" s="12"/>
    </row>
    <row r="49" spans="1:46"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265">
        <f>IFERROR(ROUND($AI$45/$AI$41, 2), "")</f>
        <v>0.9</v>
      </c>
      <c r="AJ49" s="266"/>
      <c r="AK49" s="266"/>
      <c r="AL49" s="266"/>
      <c r="AM49" s="266"/>
      <c r="AN49" s="266"/>
      <c r="AO49" s="266"/>
      <c r="AP49" s="266"/>
      <c r="AQ49" s="266"/>
      <c r="AR49" s="266"/>
      <c r="AS49" s="267"/>
      <c r="AT49" s="12"/>
    </row>
    <row r="50" spans="1:46"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268"/>
      <c r="AJ50" s="269"/>
      <c r="AK50" s="269"/>
      <c r="AL50" s="269"/>
      <c r="AM50" s="269"/>
      <c r="AN50" s="269"/>
      <c r="AO50" s="269"/>
      <c r="AP50" s="269"/>
      <c r="AQ50" s="269"/>
      <c r="AR50" s="269"/>
      <c r="AS50" s="270"/>
      <c r="AT50" s="12"/>
    </row>
    <row r="51" spans="1:46"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row>
    <row r="52" spans="1:46"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91" t="str">
        <f>_xlfn.CONCAT("Money ", IF(AI41&gt;=AI45, "Under", "Over"), " Budget (in GBP)")</f>
        <v>Money Under Budget (in GBP)</v>
      </c>
      <c r="AJ52" s="92"/>
      <c r="AK52" s="92"/>
      <c r="AL52" s="92"/>
      <c r="AM52" s="92"/>
      <c r="AN52" s="92"/>
      <c r="AO52" s="92"/>
      <c r="AP52" s="92"/>
      <c r="AQ52" s="92"/>
      <c r="AR52" s="92"/>
      <c r="AS52" s="93"/>
      <c r="AT52" s="12"/>
    </row>
    <row r="53" spans="1:46"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259">
        <f>IFERROR(ROUND((AI41-AI45), 2), "")</f>
        <v>126</v>
      </c>
      <c r="AJ53" s="260"/>
      <c r="AK53" s="260"/>
      <c r="AL53" s="260"/>
      <c r="AM53" s="260"/>
      <c r="AN53" s="260"/>
      <c r="AO53" s="260"/>
      <c r="AP53" s="260"/>
      <c r="AQ53" s="260"/>
      <c r="AR53" s="260"/>
      <c r="AS53" s="261"/>
      <c r="AT53" s="12"/>
    </row>
    <row r="54" spans="1:46"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262"/>
      <c r="AJ54" s="263"/>
      <c r="AK54" s="263"/>
      <c r="AL54" s="263"/>
      <c r="AM54" s="263"/>
      <c r="AN54" s="263"/>
      <c r="AO54" s="263"/>
      <c r="AP54" s="263"/>
      <c r="AQ54" s="263"/>
      <c r="AR54" s="263"/>
      <c r="AS54" s="264"/>
      <c r="AT54" s="12"/>
    </row>
    <row r="55" spans="1:46"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row>
    <row r="56" spans="1:46"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row>
    <row r="57" spans="1:46"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row>
    <row r="58" spans="1:46"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row>
    <row r="59" spans="1:46"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row>
    <row r="60" spans="1:46"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row>
    <row r="61" spans="1:46"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row>
    <row r="62" spans="1:46"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row>
    <row r="63" spans="1:46"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row>
    <row r="64" spans="1:46"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row>
    <row r="65" spans="1:46"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row>
    <row r="66" spans="1:46"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row>
  </sheetData>
  <sheetProtection algorithmName="SHA-512" hashValue="UgIkHNtnKK6xaYgiKc4AJwP06Q8ferqq002zxn7CCDatG4C+uw5MNTcKS2VN20bLL6OFflpgtr1NHr+IMEzNCA==" saltValue="hbq8mKy9b2BB0xDOCwu9mQ==" spinCount="100000" sheet="1" objects="1" scenarios="1"/>
  <mergeCells count="60">
    <mergeCell ref="B6:AS6"/>
    <mergeCell ref="AI45:AS46"/>
    <mergeCell ref="AI48:AS48"/>
    <mergeCell ref="AI49:AS50"/>
    <mergeCell ref="AI53:AS54"/>
    <mergeCell ref="AI52:AS52"/>
    <mergeCell ref="AI41:AS42"/>
    <mergeCell ref="AI44:AS44"/>
    <mergeCell ref="AI13:AM14"/>
    <mergeCell ref="AO13:AS14"/>
    <mergeCell ref="AO16:AS16"/>
    <mergeCell ref="AI37:AS38"/>
    <mergeCell ref="B24:AS24"/>
    <mergeCell ref="AF20:AS20"/>
    <mergeCell ref="AF21:AS22"/>
    <mergeCell ref="B35:AS35"/>
    <mergeCell ref="AI40:AS40"/>
    <mergeCell ref="K20:O20"/>
    <mergeCell ref="B21:D22"/>
    <mergeCell ref="E21:I22"/>
    <mergeCell ref="K21:O22"/>
    <mergeCell ref="AF17:AH18"/>
    <mergeCell ref="AI17:AM18"/>
    <mergeCell ref="AO17:AS18"/>
    <mergeCell ref="Z20:AD20"/>
    <mergeCell ref="Q21:S22"/>
    <mergeCell ref="T21:X22"/>
    <mergeCell ref="Z21:AD22"/>
    <mergeCell ref="AO8:AS8"/>
    <mergeCell ref="AF9:AH10"/>
    <mergeCell ref="AI9:AM10"/>
    <mergeCell ref="AO9:AS10"/>
    <mergeCell ref="AO12:AS12"/>
    <mergeCell ref="Z16:AD16"/>
    <mergeCell ref="Q17:S18"/>
    <mergeCell ref="T17:X18"/>
    <mergeCell ref="Z17:AD18"/>
    <mergeCell ref="Q13:S14"/>
    <mergeCell ref="T9:X10"/>
    <mergeCell ref="Z9:AD10"/>
    <mergeCell ref="Z12:AD12"/>
    <mergeCell ref="AF13:AH14"/>
    <mergeCell ref="T13:X14"/>
    <mergeCell ref="Z13:AD14"/>
    <mergeCell ref="B17:D18"/>
    <mergeCell ref="E17:I18"/>
    <mergeCell ref="K17:O18"/>
    <mergeCell ref="B2:AS3"/>
    <mergeCell ref="B5:AS5"/>
    <mergeCell ref="B9:D10"/>
    <mergeCell ref="E9:I10"/>
    <mergeCell ref="K9:O10"/>
    <mergeCell ref="K8:O8"/>
    <mergeCell ref="K12:O12"/>
    <mergeCell ref="B13:D14"/>
    <mergeCell ref="E13:I14"/>
    <mergeCell ref="K13:O14"/>
    <mergeCell ref="K16:O16"/>
    <mergeCell ref="Z8:AD8"/>
    <mergeCell ref="Q9:S10"/>
  </mergeCells>
  <conditionalFormatting sqref="AI53:AS54">
    <cfRule type="expression" dxfId="3" priority="3">
      <formula>$AI$53&gt;=0</formula>
    </cfRule>
    <cfRule type="expression" dxfId="2" priority="4">
      <formula>$AI$53&lt;0</formula>
    </cfRule>
  </conditionalFormatting>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 id="{215BCC9B-E4BB-4680-B1FA-94340045CC6C}">
            <xm:f>Budget!$S$9&gt;0</xm:f>
            <x14:dxf>
              <font>
                <b/>
                <i val="0"/>
                <color theme="0"/>
              </font>
              <fill>
                <patternFill>
                  <bgColor rgb="FFFF0000"/>
                </patternFill>
              </fill>
            </x14:dxf>
          </x14:cfRule>
          <x14:cfRule type="expression" priority="2" id="{8E8E4B88-C369-4102-8D37-49290238CB75}">
            <xm:f>Budget!$S$9=0</xm:f>
            <x14:dxf>
              <font>
                <b/>
                <i val="0"/>
                <color theme="0"/>
              </font>
              <fill>
                <patternFill>
                  <bgColor rgb="FF00B050"/>
                </patternFill>
              </fill>
            </x14:dxf>
          </x14:cfRule>
          <xm:sqref>AI37:AS38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0BFCE2-5C94-46E9-A115-28627EBD7468}">
  <ds:schemaRefs>
    <ds:schemaRef ds:uri="http://schemas.microsoft.com/sharepoint/v3/contenttype/forms"/>
  </ds:schemaRefs>
</ds:datastoreItem>
</file>

<file path=customXml/itemProps2.xml><?xml version="1.0" encoding="utf-8"?>
<ds:datastoreItem xmlns:ds="http://schemas.openxmlformats.org/officeDocument/2006/customXml" ds:itemID="{B663A013-F312-4406-BFC2-6B25B0815989}"/>
</file>

<file path=customXml/itemProps3.xml><?xml version="1.0" encoding="utf-8"?>
<ds:datastoreItem xmlns:ds="http://schemas.openxmlformats.org/officeDocument/2006/customXml" ds:itemID="{8700BA99-1F93-4492-92B5-D14BC15AF8A5}">
  <ds:schemaRefs>
    <ds:schemaRef ds:uri="http://purl.org/dc/elements/1.1/"/>
    <ds:schemaRef ds:uri="0224aa69-f8be-496a-942a-f68b2082be9d"/>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Budget</vt:lpstr>
      <vt:lpstr>Financial Report</vt:lpstr>
      <vt:lpstr>Budget!Print_Area</vt:lpstr>
      <vt:lpstr>'Financial Report'!Print_Area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2019-03-14T16:33:05Z</dcterms:created>
  <dcterms:modified xsi:type="dcterms:W3CDTF">2019-12-02T20:46:56Z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